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68328DDF-78F0-4272-8DCE-8AAAD905E417}" xr6:coauthVersionLast="47" xr6:coauthVersionMax="47" xr10:uidLastSave="{00000000-0000-0000-0000-000000000000}"/>
  <bookViews>
    <workbookView xWindow="7400" yWindow="1703" windowWidth="36464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8" l="1"/>
  <c r="A91" i="18" s="1"/>
  <c r="T92" i="18"/>
  <c r="A92" i="18" s="1"/>
  <c r="T93" i="18"/>
  <c r="A93" i="18" s="1"/>
  <c r="T94" i="18"/>
  <c r="A94" i="18" s="1"/>
  <c r="T95" i="18"/>
  <c r="A95" i="18" s="1"/>
  <c r="T159" i="15"/>
  <c r="A159" i="15" s="1"/>
  <c r="T160" i="15"/>
  <c r="A160" i="15" s="1"/>
  <c r="T161" i="15"/>
  <c r="A161" i="15" s="1"/>
  <c r="T162" i="15"/>
  <c r="A162" i="15" s="1"/>
  <c r="T163" i="15"/>
  <c r="A163" i="15" s="1"/>
  <c r="T164" i="15"/>
  <c r="A164" i="15" s="1"/>
  <c r="T320" i="14"/>
  <c r="A320" i="14" s="1"/>
  <c r="T321" i="14"/>
  <c r="A321" i="14" s="1"/>
  <c r="T322" i="14"/>
  <c r="A322" i="14" s="1"/>
  <c r="T323" i="14"/>
  <c r="A323" i="14" s="1"/>
  <c r="T324" i="14"/>
  <c r="A324" i="14" s="1"/>
  <c r="T325" i="14"/>
  <c r="A325" i="14" s="1"/>
  <c r="T326" i="14"/>
  <c r="A326" i="14" s="1"/>
  <c r="T327" i="14"/>
  <c r="A327" i="14" s="1"/>
  <c r="T328" i="14"/>
  <c r="A328" i="14" s="1"/>
  <c r="T329" i="14"/>
  <c r="A329" i="14" s="1"/>
  <c r="T330" i="14"/>
  <c r="A330" i="14" s="1"/>
  <c r="T331" i="14"/>
  <c r="A331" i="14" s="1"/>
  <c r="T332" i="14"/>
  <c r="A332" i="14" s="1"/>
  <c r="T333" i="14"/>
  <c r="A333" i="14" s="1"/>
  <c r="T334" i="14"/>
  <c r="A334" i="14" s="1"/>
  <c r="T335" i="14"/>
  <c r="A335" i="14" s="1"/>
  <c r="T336" i="14"/>
  <c r="A336" i="14" s="1"/>
  <c r="T337" i="14"/>
  <c r="A337" i="14" s="1"/>
  <c r="T338" i="14"/>
  <c r="A338" i="14" s="1"/>
  <c r="T200" i="17"/>
  <c r="A200" i="17" s="1"/>
  <c r="T201" i="17"/>
  <c r="A201" i="17" s="1"/>
  <c r="T202" i="17"/>
  <c r="A202" i="17" s="1"/>
  <c r="T203" i="17"/>
  <c r="A203" i="17" s="1"/>
  <c r="T204" i="17"/>
  <c r="A204" i="17" s="1"/>
  <c r="T214" i="16"/>
  <c r="A214" i="16" s="1"/>
  <c r="T215" i="16"/>
  <c r="A215" i="16" s="1"/>
  <c r="T216" i="16"/>
  <c r="A216" i="16" s="1"/>
  <c r="T217" i="16"/>
  <c r="A217" i="16" s="1"/>
  <c r="T218" i="16"/>
  <c r="A218" i="16" s="1"/>
  <c r="T219" i="16"/>
  <c r="A219" i="16" s="1"/>
  <c r="T220" i="16"/>
  <c r="A220" i="16" s="1"/>
  <c r="T221" i="16"/>
  <c r="A221" i="16" s="1"/>
  <c r="T222" i="16"/>
  <c r="A222" i="16" s="1"/>
  <c r="T223" i="16"/>
  <c r="A223" i="16" s="1"/>
  <c r="T224" i="16"/>
  <c r="A224" i="16" s="1"/>
  <c r="T152" i="15"/>
  <c r="A152" i="15" s="1"/>
  <c r="T153" i="15"/>
  <c r="A153" i="15" s="1"/>
  <c r="T154" i="15"/>
  <c r="A154" i="15" s="1"/>
  <c r="T155" i="15"/>
  <c r="A155" i="15" s="1"/>
  <c r="T156" i="15"/>
  <c r="A156" i="15" s="1"/>
  <c r="T157" i="15"/>
  <c r="A157" i="15" s="1"/>
  <c r="T309" i="14"/>
  <c r="A309" i="14" s="1"/>
  <c r="T310" i="14"/>
  <c r="A310" i="14" s="1"/>
  <c r="T311" i="14"/>
  <c r="A311" i="14" s="1"/>
  <c r="T312" i="14"/>
  <c r="A312" i="14" s="1"/>
  <c r="T313" i="14"/>
  <c r="A313" i="14" s="1"/>
  <c r="T314" i="14"/>
  <c r="A314" i="14" s="1"/>
  <c r="T315" i="14"/>
  <c r="A315" i="14" s="1"/>
  <c r="T316" i="14"/>
  <c r="A316" i="14" s="1"/>
  <c r="T317" i="14"/>
  <c r="A317" i="14" s="1"/>
  <c r="T40" i="18"/>
  <c r="A40" i="18" s="1"/>
  <c r="T41" i="18"/>
  <c r="A41" i="18" s="1"/>
  <c r="T42" i="18"/>
  <c r="A42" i="18" s="1"/>
  <c r="T77" i="17"/>
  <c r="A77" i="17" s="1"/>
  <c r="T78" i="17"/>
  <c r="A78" i="17" s="1"/>
  <c r="T79" i="17"/>
  <c r="A79" i="17" s="1"/>
  <c r="T80" i="17"/>
  <c r="A80" i="17" s="1"/>
  <c r="T91" i="16"/>
  <c r="A91" i="16" s="1"/>
  <c r="T92" i="16"/>
  <c r="A92" i="16" s="1"/>
  <c r="T93" i="16"/>
  <c r="A93" i="16" s="1"/>
  <c r="T94" i="16"/>
  <c r="A94" i="16" s="1"/>
  <c r="T69" i="15"/>
  <c r="A69" i="15" s="1"/>
  <c r="T132" i="14"/>
  <c r="A132" i="14" s="1"/>
  <c r="T133" i="14"/>
  <c r="A133" i="14" s="1"/>
  <c r="T134" i="14"/>
  <c r="A134" i="14" s="1"/>
  <c r="T129" i="14"/>
  <c r="A129" i="14" s="1"/>
  <c r="T130" i="14"/>
  <c r="A130" i="14" s="1"/>
  <c r="T131" i="14"/>
  <c r="A131" i="14" s="1"/>
  <c r="T28" i="11"/>
  <c r="V24" i="2"/>
  <c r="W24" i="2"/>
  <c r="X24" i="2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37" i="15"/>
  <c r="T138" i="15"/>
  <c r="T139" i="15"/>
  <c r="T140" i="15"/>
  <c r="T141" i="15"/>
  <c r="T142" i="15"/>
  <c r="T143" i="15"/>
  <c r="T144" i="15"/>
  <c r="T145" i="15"/>
  <c r="T146" i="15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77" i="18"/>
  <c r="T78" i="18"/>
  <c r="T79" i="18"/>
  <c r="T80" i="18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163" i="17"/>
  <c r="T164" i="17"/>
  <c r="T165" i="17"/>
  <c r="T166" i="17"/>
  <c r="T167" i="17"/>
  <c r="T168" i="17"/>
  <c r="T169" i="17"/>
  <c r="T170" i="17"/>
  <c r="T171" i="17"/>
  <c r="T172" i="17"/>
  <c r="T121" i="15"/>
  <c r="T122" i="15"/>
  <c r="T123" i="15"/>
  <c r="T124" i="15"/>
  <c r="T125" i="15"/>
  <c r="T126" i="15"/>
  <c r="T127" i="15"/>
  <c r="T128" i="15"/>
  <c r="T129" i="15"/>
  <c r="T130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301" i="14"/>
  <c r="T302" i="14"/>
  <c r="T303" i="14"/>
  <c r="T304" i="14"/>
  <c r="T305" i="14"/>
  <c r="T306" i="14"/>
  <c r="T307" i="14"/>
  <c r="T308" i="14"/>
  <c r="T318" i="14"/>
  <c r="T319" i="14"/>
  <c r="T339" i="14"/>
  <c r="T340" i="14"/>
  <c r="T341" i="14"/>
  <c r="T342" i="14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96" i="17"/>
  <c r="T197" i="17"/>
  <c r="T198" i="17"/>
  <c r="T199" i="17"/>
  <c r="T205" i="17"/>
  <c r="T206" i="17"/>
  <c r="T207" i="17"/>
  <c r="T208" i="17"/>
  <c r="T209" i="17"/>
  <c r="T210" i="17"/>
  <c r="T211" i="17"/>
  <c r="T212" i="17"/>
  <c r="T213" i="17"/>
  <c r="T165" i="15"/>
  <c r="T166" i="15"/>
  <c r="T167" i="15"/>
  <c r="T168" i="15"/>
  <c r="T169" i="15"/>
  <c r="T170" i="15"/>
  <c r="T171" i="15"/>
  <c r="T172" i="15"/>
  <c r="T74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71" i="14"/>
  <c r="T272" i="14"/>
  <c r="T273" i="14"/>
  <c r="T274" i="14"/>
  <c r="T115" i="15"/>
  <c r="T116" i="15"/>
  <c r="T117" i="15"/>
  <c r="T118" i="15"/>
  <c r="T119" i="15"/>
  <c r="T120" i="15"/>
  <c r="T131" i="15"/>
  <c r="T132" i="15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90" i="16"/>
  <c r="T191" i="16"/>
  <c r="T192" i="16"/>
  <c r="T207" i="16"/>
  <c r="T208" i="16"/>
  <c r="T209" i="16"/>
  <c r="T210" i="16"/>
  <c r="T211" i="16"/>
  <c r="T212" i="16"/>
  <c r="T213" i="16"/>
  <c r="T225" i="16"/>
  <c r="T226" i="16"/>
  <c r="T227" i="16"/>
  <c r="T228" i="16"/>
  <c r="T229" i="16"/>
  <c r="T230" i="16"/>
  <c r="T231" i="16"/>
  <c r="T67" i="18"/>
  <c r="T68" i="18"/>
  <c r="T69" i="18"/>
  <c r="T70" i="18"/>
  <c r="T71" i="18"/>
  <c r="T72" i="18"/>
  <c r="T73" i="18"/>
  <c r="T74" i="18"/>
  <c r="T75" i="18"/>
  <c r="T76" i="18"/>
  <c r="T81" i="18"/>
  <c r="T82" i="18"/>
  <c r="T83" i="18"/>
  <c r="T84" i="18"/>
  <c r="T85" i="18"/>
  <c r="T86" i="18"/>
  <c r="T87" i="18"/>
  <c r="T88" i="18"/>
  <c r="T89" i="18"/>
  <c r="T90" i="18"/>
  <c r="T96" i="18"/>
  <c r="T97" i="18"/>
  <c r="T98" i="18"/>
  <c r="T99" i="18"/>
  <c r="T111" i="15"/>
  <c r="T112" i="15"/>
  <c r="T113" i="15"/>
  <c r="T114" i="15"/>
  <c r="T133" i="15"/>
  <c r="T134" i="15"/>
  <c r="T135" i="15"/>
  <c r="T140" i="17"/>
  <c r="T141" i="17"/>
  <c r="T142" i="17"/>
  <c r="T143" i="17"/>
  <c r="T144" i="17"/>
  <c r="T157" i="17"/>
  <c r="T158" i="17"/>
  <c r="T159" i="17"/>
  <c r="T160" i="17"/>
  <c r="T161" i="17"/>
  <c r="T162" i="17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1" i="17"/>
  <c r="T132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46" i="11"/>
  <c r="T62" i="11"/>
  <c r="T63" i="11"/>
  <c r="T64" i="11"/>
  <c r="T65" i="11"/>
  <c r="T66" i="11"/>
  <c r="T67" i="11"/>
  <c r="T68" i="11"/>
  <c r="T69" i="11"/>
  <c r="T70" i="11"/>
  <c r="T71" i="11"/>
  <c r="T72" i="11"/>
  <c r="T135" i="17"/>
  <c r="T136" i="17"/>
  <c r="T137" i="17"/>
  <c r="T138" i="17"/>
  <c r="T139" i="17"/>
  <c r="T173" i="17"/>
  <c r="T174" i="17"/>
  <c r="T175" i="17"/>
  <c r="T176" i="17"/>
  <c r="T177" i="17"/>
  <c r="T195" i="17"/>
  <c r="T162" i="16"/>
  <c r="T163" i="16"/>
  <c r="T164" i="16"/>
  <c r="T232" i="16"/>
  <c r="T233" i="16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73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100" i="18"/>
  <c r="T101" i="18"/>
  <c r="T102" i="18"/>
  <c r="T10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3" i="17"/>
  <c r="T13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36" i="16"/>
  <c r="T157" i="16"/>
  <c r="T158" i="16"/>
  <c r="T159" i="16"/>
  <c r="T160" i="16"/>
  <c r="T161" i="16"/>
  <c r="T2" i="15"/>
  <c r="T109" i="15"/>
  <c r="T110" i="15"/>
  <c r="T136" i="15"/>
  <c r="T147" i="15"/>
  <c r="T148" i="15"/>
  <c r="T149" i="15"/>
  <c r="T150" i="15"/>
  <c r="T151" i="15"/>
  <c r="T158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4" i="15"/>
  <c r="T105" i="15"/>
  <c r="T106" i="15"/>
  <c r="T107" i="15"/>
  <c r="T108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A29" i="11" s="1"/>
  <c r="T30" i="11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A28" i="11" l="1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0" i="14"/>
  <c r="T231" i="14"/>
  <c r="T232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5" i="14"/>
  <c r="T276" i="14"/>
  <c r="T277" i="14"/>
  <c r="T278" i="14"/>
  <c r="T279" i="14"/>
  <c r="T280" i="14"/>
  <c r="T281" i="14"/>
  <c r="T282" i="14"/>
  <c r="T300" i="14"/>
  <c r="T343" i="14"/>
  <c r="T344" i="14"/>
  <c r="T345" i="14"/>
  <c r="T346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B25" i="19" s="1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B38" i="19" s="1"/>
  <c r="X40" i="2"/>
  <c r="X41" i="2"/>
  <c r="X42" i="2"/>
  <c r="X43" i="2"/>
  <c r="X44" i="2"/>
  <c r="X45" i="2"/>
  <c r="X46" i="2"/>
  <c r="X47" i="2"/>
  <c r="X48" i="2"/>
  <c r="X49" i="2"/>
  <c r="X50" i="2"/>
  <c r="X51" i="2"/>
  <c r="B50" i="19" s="1"/>
  <c r="X52" i="2"/>
  <c r="X53" i="2"/>
  <c r="X54" i="2"/>
  <c r="X55" i="2"/>
  <c r="X56" i="2"/>
  <c r="X57" i="2"/>
  <c r="X58" i="2"/>
  <c r="X59" i="2"/>
  <c r="X60" i="2"/>
  <c r="X61" i="2"/>
  <c r="B60" i="19" s="1"/>
  <c r="X62" i="2"/>
  <c r="B61" i="19" s="1"/>
  <c r="X63" i="2"/>
  <c r="X64" i="2"/>
  <c r="X65" i="2"/>
  <c r="B64" i="19" s="1"/>
  <c r="X66" i="2"/>
  <c r="X67" i="2"/>
  <c r="X68" i="2"/>
  <c r="X69" i="2"/>
  <c r="X70" i="2"/>
  <c r="X71" i="2"/>
  <c r="X72" i="2"/>
  <c r="X73" i="2"/>
  <c r="B72" i="19" s="1"/>
  <c r="X74" i="2"/>
  <c r="B73" i="19" s="1"/>
  <c r="X75" i="2"/>
  <c r="B74" i="19" s="1"/>
  <c r="X76" i="2"/>
  <c r="X77" i="2"/>
  <c r="B76" i="19" s="1"/>
  <c r="X78" i="2"/>
  <c r="X79" i="2"/>
  <c r="X80" i="2"/>
  <c r="X81" i="2"/>
  <c r="X82" i="2"/>
  <c r="X83" i="2"/>
  <c r="X84" i="2"/>
  <c r="B83" i="19" s="1"/>
  <c r="X85" i="2"/>
  <c r="B84" i="19" s="1"/>
  <c r="X86" i="2"/>
  <c r="X87" i="2"/>
  <c r="B86" i="19" s="1"/>
  <c r="X88" i="2"/>
  <c r="X89" i="2"/>
  <c r="B88" i="19" s="1"/>
  <c r="X90" i="2"/>
  <c r="X91" i="2"/>
  <c r="X92" i="2"/>
  <c r="X93" i="2"/>
  <c r="B92" i="19" s="1"/>
  <c r="X94" i="2"/>
  <c r="X95" i="2"/>
  <c r="X96" i="2"/>
  <c r="X97" i="2"/>
  <c r="B96" i="19" s="1"/>
  <c r="X98" i="2"/>
  <c r="X99" i="2"/>
  <c r="X100" i="2"/>
  <c r="X101" i="2"/>
  <c r="X102" i="2"/>
  <c r="B101" i="19" s="1"/>
  <c r="X103" i="2"/>
  <c r="X104" i="2"/>
  <c r="X105" i="2"/>
  <c r="X106" i="2"/>
  <c r="X107" i="2"/>
  <c r="B106" i="19" s="1"/>
  <c r="X108" i="2"/>
  <c r="X109" i="2"/>
  <c r="X110" i="2"/>
  <c r="B109" i="19" s="1"/>
  <c r="X111" i="2"/>
  <c r="X112" i="2"/>
  <c r="X113" i="2"/>
  <c r="X114" i="2"/>
  <c r="B113" i="19" s="1"/>
  <c r="X115" i="2"/>
  <c r="X116" i="2"/>
  <c r="B115" i="19" s="1"/>
  <c r="X117" i="2"/>
  <c r="X118" i="2"/>
  <c r="X119" i="2"/>
  <c r="X120" i="2"/>
  <c r="X121" i="2"/>
  <c r="B120" i="19" s="1"/>
  <c r="X122" i="2"/>
  <c r="B121" i="19" s="1"/>
  <c r="X123" i="2"/>
  <c r="X124" i="2"/>
  <c r="X125" i="2"/>
  <c r="X126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94" i="19" l="1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21" i="16" s="1"/>
  <c r="B99" i="19"/>
  <c r="B63" i="19"/>
  <c r="B27" i="19"/>
  <c r="B15" i="19"/>
  <c r="B3" i="19"/>
  <c r="A137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A297" i="14" s="1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15" i="14"/>
  <c r="A5" i="15"/>
  <c r="A5" i="17"/>
  <c r="A2" i="15"/>
  <c r="A7" i="16"/>
  <c r="A10" i="16"/>
  <c r="A6" i="17"/>
  <c r="T2" i="11"/>
  <c r="A2" i="11" s="1"/>
  <c r="V110" i="2"/>
  <c r="V111" i="2"/>
  <c r="V112" i="2"/>
  <c r="V113" i="2"/>
  <c r="W110" i="2"/>
  <c r="W111" i="2"/>
  <c r="W112" i="2"/>
  <c r="W113" i="2"/>
  <c r="V88" i="2"/>
  <c r="W88" i="2"/>
  <c r="V85" i="2"/>
  <c r="W85" i="2"/>
  <c r="V122" i="2"/>
  <c r="W122" i="2"/>
  <c r="V115" i="2"/>
  <c r="W115" i="2"/>
  <c r="V40" i="2"/>
  <c r="W40" i="2"/>
  <c r="V22" i="2"/>
  <c r="W22" i="2"/>
  <c r="V125" i="2"/>
  <c r="V48" i="2"/>
  <c r="W48" i="2"/>
  <c r="V45" i="2"/>
  <c r="V46" i="2"/>
  <c r="W45" i="2"/>
  <c r="W46" i="2"/>
  <c r="V42" i="2"/>
  <c r="V43" i="2"/>
  <c r="W42" i="2"/>
  <c r="W43" i="2"/>
  <c r="V31" i="2"/>
  <c r="V32" i="2"/>
  <c r="W31" i="2"/>
  <c r="W32" i="2"/>
  <c r="V28" i="2"/>
  <c r="V29" i="2"/>
  <c r="W28" i="2"/>
  <c r="W29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0" i="2"/>
  <c r="V56" i="2"/>
  <c r="W56" i="2"/>
  <c r="V54" i="2"/>
  <c r="W54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4" i="2"/>
  <c r="W114" i="2"/>
  <c r="V116" i="2"/>
  <c r="W116" i="2"/>
  <c r="V117" i="2"/>
  <c r="W117" i="2"/>
  <c r="V118" i="2"/>
  <c r="W118" i="2"/>
  <c r="V119" i="2"/>
  <c r="W119" i="2"/>
  <c r="W120" i="2"/>
  <c r="V121" i="2"/>
  <c r="W121" i="2"/>
  <c r="V123" i="2"/>
  <c r="W123" i="2"/>
  <c r="V124" i="2"/>
  <c r="W124" i="2"/>
  <c r="W125" i="2"/>
  <c r="V126" i="2"/>
  <c r="W126" i="2"/>
  <c r="V74" i="2"/>
  <c r="W74" i="2"/>
  <c r="V75" i="2"/>
  <c r="W75" i="2"/>
  <c r="W87" i="2"/>
  <c r="V87" i="2"/>
  <c r="W86" i="2"/>
  <c r="V86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52" i="2"/>
  <c r="V52" i="2"/>
  <c r="W51" i="2"/>
  <c r="V51" i="2"/>
  <c r="W50" i="2"/>
  <c r="V50" i="2"/>
  <c r="W49" i="2"/>
  <c r="V49" i="2"/>
  <c r="W47" i="2"/>
  <c r="V47" i="2"/>
  <c r="W44" i="2"/>
  <c r="V44" i="2"/>
  <c r="W41" i="2"/>
  <c r="V41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0" i="2"/>
  <c r="V30" i="2"/>
  <c r="W27" i="2"/>
  <c r="V27" i="2"/>
  <c r="W62" i="2"/>
  <c r="V62" i="2"/>
  <c r="W61" i="2"/>
  <c r="V61" i="2"/>
  <c r="W60" i="2"/>
  <c r="V60" i="2"/>
  <c r="W59" i="2"/>
  <c r="V59" i="2"/>
  <c r="W58" i="2"/>
  <c r="V58" i="2"/>
  <c r="W57" i="2"/>
  <c r="V57" i="2"/>
  <c r="W55" i="2"/>
  <c r="V55" i="2"/>
  <c r="W53" i="2"/>
  <c r="V53" i="2"/>
  <c r="A6" i="15" l="1"/>
  <c r="A39" i="17"/>
  <c r="A296" i="14"/>
  <c r="A186" i="17"/>
  <c r="A146" i="15"/>
  <c r="A143" i="15"/>
  <c r="A283" i="14"/>
  <c r="A17" i="16"/>
  <c r="A142" i="15"/>
  <c r="A182" i="17"/>
  <c r="A138" i="15"/>
  <c r="A293" i="14"/>
  <c r="A185" i="17"/>
  <c r="A22" i="16"/>
  <c r="A25" i="14"/>
  <c r="A7" i="15"/>
  <c r="A144" i="15"/>
  <c r="A286" i="14"/>
  <c r="A288" i="14"/>
  <c r="A287" i="14"/>
  <c r="A179" i="17"/>
  <c r="A193" i="17"/>
  <c r="A192" i="17"/>
  <c r="A284" i="14"/>
  <c r="A141" i="15"/>
  <c r="A190" i="17"/>
  <c r="A189" i="17"/>
  <c r="A145" i="15"/>
  <c r="A298" i="14"/>
  <c r="A140" i="15"/>
  <c r="A17" i="15"/>
  <c r="A188" i="17"/>
  <c r="A295" i="14"/>
  <c r="A183" i="17"/>
  <c r="A139" i="15"/>
  <c r="A292" i="14"/>
  <c r="A180" i="17"/>
  <c r="A194" i="17"/>
  <c r="A187" i="17"/>
  <c r="A294" i="14"/>
  <c r="A290" i="14"/>
  <c r="A191" i="17"/>
  <c r="A184" i="17"/>
  <c r="A291" i="14"/>
  <c r="A289" i="14"/>
  <c r="A181" i="17"/>
  <c r="A15" i="16"/>
  <c r="A178" i="17"/>
  <c r="A285" i="14"/>
  <c r="A299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0" i="15"/>
  <c r="A26" i="17"/>
  <c r="A16" i="17"/>
  <c r="A4" i="18"/>
  <c r="A17" i="17"/>
  <c r="A16" i="16"/>
  <c r="A11" i="16"/>
  <c r="A26" i="16"/>
  <c r="A164" i="14"/>
  <c r="A3" i="18"/>
  <c r="A13" i="17"/>
  <c r="A171" i="16"/>
  <c r="A170" i="14"/>
  <c r="A116" i="14"/>
  <c r="A168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0" i="15"/>
  <c r="A132" i="15"/>
  <c r="A210" i="17"/>
  <c r="A242" i="14"/>
  <c r="A229" i="16"/>
  <c r="A340" i="14"/>
  <c r="A167" i="15"/>
  <c r="A204" i="16"/>
  <c r="A50" i="11"/>
  <c r="A267" i="14"/>
  <c r="A243" i="14"/>
  <c r="A251" i="14"/>
  <c r="A173" i="16"/>
  <c r="A183" i="16"/>
  <c r="A83" i="18"/>
  <c r="A234" i="14"/>
  <c r="A268" i="14"/>
  <c r="A161" i="17"/>
  <c r="A277" i="14"/>
  <c r="A122" i="15"/>
  <c r="A55" i="18"/>
  <c r="A52" i="14"/>
  <c r="A39" i="14"/>
  <c r="A48" i="18"/>
  <c r="A127" i="14"/>
  <c r="A20" i="11"/>
  <c r="A23" i="15"/>
  <c r="A206" i="16"/>
  <c r="A184" i="16"/>
  <c r="A68" i="18"/>
  <c r="A159" i="17"/>
  <c r="A128" i="15"/>
  <c r="A172" i="16"/>
  <c r="A227" i="16"/>
  <c r="A171" i="15"/>
  <c r="A88" i="18"/>
  <c r="A249" i="14"/>
  <c r="A160" i="17"/>
  <c r="A236" i="14"/>
  <c r="A121" i="15"/>
  <c r="A246" i="14"/>
  <c r="A187" i="16"/>
  <c r="A89" i="18"/>
  <c r="A250" i="14"/>
  <c r="A156" i="17"/>
  <c r="A280" i="14"/>
  <c r="A58" i="11"/>
  <c r="A42" i="15"/>
  <c r="A137" i="14"/>
  <c r="A40" i="14"/>
  <c r="A54" i="18"/>
  <c r="A27" i="14"/>
  <c r="A32" i="18"/>
  <c r="A93" i="14"/>
  <c r="A8" i="11"/>
  <c r="A142" i="17"/>
  <c r="A74" i="11"/>
  <c r="A247" i="14"/>
  <c r="A76" i="18"/>
  <c r="A154" i="17"/>
  <c r="A52" i="11"/>
  <c r="A172" i="17"/>
  <c r="A263" i="14"/>
  <c r="A82" i="18"/>
  <c r="A180" i="16"/>
  <c r="A77" i="18"/>
  <c r="A155" i="17"/>
  <c r="A96" i="18"/>
  <c r="A57" i="11"/>
  <c r="A135" i="15"/>
  <c r="A116" i="15"/>
  <c r="A304" i="14"/>
  <c r="A78" i="18"/>
  <c r="A212" i="16"/>
  <c r="A149" i="17"/>
  <c r="A112" i="15"/>
  <c r="A33" i="16"/>
  <c r="A87" i="16"/>
  <c r="A26" i="11"/>
  <c r="A119" i="14"/>
  <c r="A28" i="14"/>
  <c r="A33" i="18"/>
  <c r="A15" i="18"/>
  <c r="A26" i="15"/>
  <c r="A61" i="14"/>
  <c r="A171" i="14"/>
  <c r="A33" i="17"/>
  <c r="A307" i="14"/>
  <c r="A84" i="18"/>
  <c r="A140" i="17"/>
  <c r="A265" i="14"/>
  <c r="A210" i="16"/>
  <c r="A74" i="18"/>
  <c r="A56" i="11"/>
  <c r="A233" i="14"/>
  <c r="A186" i="16"/>
  <c r="A255" i="14"/>
  <c r="A343" i="14"/>
  <c r="A211" i="16"/>
  <c r="A306" i="14"/>
  <c r="A111" i="15"/>
  <c r="A146" i="17"/>
  <c r="A202" i="16"/>
  <c r="A271" i="14"/>
  <c r="A206" i="17"/>
  <c r="A259" i="14"/>
  <c r="A167" i="16"/>
  <c r="A339" i="14"/>
  <c r="A7" i="11"/>
  <c r="A42" i="16"/>
  <c r="A28" i="18"/>
  <c r="A16" i="18"/>
  <c r="A60" i="14"/>
  <c r="A274" i="14"/>
  <c r="A188" i="16"/>
  <c r="A147" i="17"/>
  <c r="A235" i="14"/>
  <c r="A257" i="14"/>
  <c r="A182" i="16"/>
  <c r="A99" i="18"/>
  <c r="A134" i="15"/>
  <c r="A115" i="15"/>
  <c r="A195" i="16"/>
  <c r="A248" i="14"/>
  <c r="A258" i="14"/>
  <c r="A273" i="14"/>
  <c r="A319" i="14"/>
  <c r="A176" i="16"/>
  <c r="A169" i="15"/>
  <c r="A196" i="16"/>
  <c r="A230" i="14"/>
  <c r="A241" i="14"/>
  <c r="A167" i="17"/>
  <c r="A136" i="16"/>
  <c r="A17" i="18"/>
  <c r="A68" i="17"/>
  <c r="A27" i="15"/>
  <c r="A75" i="16"/>
  <c r="A161" i="16"/>
  <c r="A13" i="14"/>
  <c r="A24" i="14"/>
  <c r="A22" i="14"/>
  <c r="A200" i="14"/>
  <c r="A269" i="14"/>
  <c r="A199" i="16"/>
  <c r="A117" i="15"/>
  <c r="A165" i="16"/>
  <c r="A90" i="18"/>
  <c r="A239" i="14"/>
  <c r="A245" i="14"/>
  <c r="A318" i="14"/>
  <c r="A303" i="14"/>
  <c r="A201" i="16"/>
  <c r="A211" i="17"/>
  <c r="A141" i="17"/>
  <c r="A240" i="14"/>
  <c r="A198" i="16"/>
  <c r="A170" i="16"/>
  <c r="A164" i="17"/>
  <c r="A275" i="14"/>
  <c r="A212" i="17"/>
  <c r="A205" i="17"/>
  <c r="A158" i="17"/>
  <c r="A166" i="15"/>
  <c r="A171" i="17"/>
  <c r="A76" i="15"/>
  <c r="A31" i="17"/>
  <c r="A136" i="15"/>
  <c r="A29" i="14"/>
  <c r="A40" i="15"/>
  <c r="A101" i="18"/>
  <c r="A10" i="11"/>
  <c r="A95" i="16"/>
  <c r="A24" i="15"/>
  <c r="A35" i="16"/>
  <c r="A198" i="17"/>
  <c r="A203" i="16"/>
  <c r="A165" i="17"/>
  <c r="A305" i="14"/>
  <c r="A144" i="17"/>
  <c r="A162" i="17"/>
  <c r="A169" i="16"/>
  <c r="A131" i="15"/>
  <c r="A300" i="14"/>
  <c r="A69" i="18"/>
  <c r="A148" i="17"/>
  <c r="A157" i="17"/>
  <c r="A197" i="17"/>
  <c r="A170" i="17"/>
  <c r="A48" i="11"/>
  <c r="A346" i="14"/>
  <c r="A70" i="18"/>
  <c r="A191" i="16"/>
  <c r="A153" i="17"/>
  <c r="A226" i="16"/>
  <c r="A55" i="11"/>
  <c r="A46" i="16"/>
  <c r="A34" i="18"/>
  <c r="A24" i="11"/>
  <c r="A28" i="15"/>
  <c r="A23" i="11"/>
  <c r="A173" i="14"/>
  <c r="A88" i="16"/>
  <c r="A74" i="16"/>
  <c r="A177" i="16"/>
  <c r="A170" i="15"/>
  <c r="A213" i="17"/>
  <c r="A272" i="14"/>
  <c r="A151" i="17"/>
  <c r="A145" i="17"/>
  <c r="A169" i="17"/>
  <c r="A163" i="17"/>
  <c r="A168" i="16"/>
  <c r="A270" i="14"/>
  <c r="A166" i="16"/>
  <c r="A152" i="17"/>
  <c r="A225" i="16"/>
  <c r="A54" i="11"/>
  <c r="A86" i="18"/>
  <c r="A276" i="14"/>
  <c r="A178" i="16"/>
  <c r="A127" i="15"/>
  <c r="A209" i="16"/>
  <c r="A262" i="14"/>
  <c r="A98" i="18"/>
  <c r="A174" i="14"/>
  <c r="A96" i="16"/>
  <c r="A128" i="14"/>
  <c r="A65" i="17"/>
  <c r="A34" i="17"/>
  <c r="A125" i="15"/>
  <c r="A81" i="18"/>
  <c r="A71" i="18"/>
  <c r="A197" i="16"/>
  <c r="A207" i="16"/>
  <c r="A175" i="16"/>
  <c r="A232" i="14"/>
  <c r="A47" i="11"/>
  <c r="A200" i="16"/>
  <c r="A252" i="14"/>
  <c r="A166" i="17"/>
  <c r="A208" i="16"/>
  <c r="A124" i="15"/>
  <c r="A345" i="14"/>
  <c r="A301" i="14"/>
  <c r="A79" i="18"/>
  <c r="A253" i="14"/>
  <c r="A51" i="11"/>
  <c r="A256" i="14"/>
  <c r="A61" i="11"/>
  <c r="A308" i="14"/>
  <c r="A27" i="17"/>
  <c r="A107" i="15"/>
  <c r="A31" i="16"/>
  <c r="A98" i="16"/>
  <c r="A176" i="14"/>
  <c r="A136" i="14"/>
  <c r="A135" i="14"/>
  <c r="A20" i="16"/>
  <c r="A37" i="17"/>
  <c r="A64" i="17"/>
  <c r="A10" i="17"/>
  <c r="A69" i="14"/>
  <c r="A49" i="11"/>
  <c r="A185" i="16"/>
  <c r="A179" i="16"/>
  <c r="A196" i="17"/>
  <c r="A129" i="15"/>
  <c r="A123" i="15"/>
  <c r="A282" i="14"/>
  <c r="A85" i="18"/>
  <c r="A199" i="17"/>
  <c r="A80" i="18"/>
  <c r="A165" i="15"/>
  <c r="A130" i="15"/>
  <c r="A60" i="11"/>
  <c r="A207" i="17"/>
  <c r="A119" i="15"/>
  <c r="A168" i="15"/>
  <c r="A193" i="16"/>
  <c r="A73" i="18"/>
  <c r="A238" i="14"/>
  <c r="A133" i="15"/>
  <c r="A278" i="14"/>
  <c r="A109" i="15"/>
  <c r="A43" i="18"/>
  <c r="A65" i="14"/>
  <c r="A41" i="15"/>
  <c r="A118" i="14"/>
  <c r="A97" i="16"/>
  <c r="A117" i="14"/>
  <c r="A66" i="17"/>
  <c r="A94" i="14"/>
  <c r="A35" i="17"/>
  <c r="A63" i="18"/>
  <c r="A98" i="15"/>
  <c r="A87" i="18"/>
  <c r="A279" i="14"/>
  <c r="A254" i="14"/>
  <c r="A213" i="16"/>
  <c r="A231" i="14"/>
  <c r="A59" i="11"/>
  <c r="A192" i="16"/>
  <c r="A189" i="16"/>
  <c r="A190" i="16"/>
  <c r="A208" i="17"/>
  <c r="A72" i="18"/>
  <c r="A237" i="14"/>
  <c r="A114" i="15"/>
  <c r="A53" i="11"/>
  <c r="A205" i="16"/>
  <c r="A228" i="16"/>
  <c r="A209" i="17"/>
  <c r="A181" i="16"/>
  <c r="A143" i="17"/>
  <c r="A342" i="14"/>
  <c r="A230" i="16"/>
  <c r="A302" i="14"/>
  <c r="A266" i="14"/>
  <c r="A194" i="16"/>
  <c r="A260" i="14"/>
  <c r="A281" i="14"/>
  <c r="A113" i="15"/>
  <c r="A118" i="15"/>
  <c r="A126" i="15"/>
  <c r="A231" i="16"/>
  <c r="A261" i="14"/>
  <c r="A344" i="14"/>
  <c r="A341" i="14"/>
  <c r="A75" i="18"/>
  <c r="A172" i="15"/>
  <c r="A264" i="14"/>
  <c r="A67" i="18"/>
  <c r="A244" i="14"/>
  <c r="A150" i="17"/>
  <c r="A174" i="16"/>
  <c r="A97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49" i="15"/>
  <c r="A70" i="14"/>
  <c r="A17" i="11"/>
  <c r="A167" i="14"/>
  <c r="A72" i="15"/>
  <c r="A116" i="17"/>
  <c r="A140" i="14"/>
  <c r="A20" i="18"/>
  <c r="A70" i="17"/>
  <c r="A115" i="14"/>
  <c r="A64" i="18"/>
  <c r="A37" i="16"/>
  <c r="A73" i="16"/>
  <c r="A148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1" i="18"/>
  <c r="A71" i="16"/>
  <c r="A68" i="14"/>
  <c r="A37" i="18"/>
  <c r="A7" i="14"/>
  <c r="A120" i="14"/>
  <c r="A56" i="18"/>
  <c r="A56" i="16"/>
  <c r="A58" i="16"/>
  <c r="A83" i="14"/>
  <c r="A190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59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2" i="16"/>
  <c r="A29" i="17"/>
  <c r="A6" i="16"/>
  <c r="A147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4" i="16"/>
  <c r="A120" i="16"/>
  <c r="A14" i="18"/>
  <c r="A126" i="14"/>
  <c r="A11" i="18"/>
  <c r="A141" i="14"/>
  <c r="A45" i="17"/>
  <c r="A99" i="14"/>
  <c r="A100" i="16"/>
  <c r="A27" i="11"/>
  <c r="A87" i="15"/>
  <c r="A102" i="18"/>
  <c r="A53" i="15"/>
  <c r="A68" i="15"/>
  <c r="A73" i="11"/>
  <c r="A33" i="11"/>
  <c r="A78" i="16"/>
  <c r="A163" i="16"/>
  <c r="A125" i="16"/>
  <c r="A89" i="17"/>
  <c r="A104" i="14"/>
  <c r="A159" i="16"/>
  <c r="A77" i="15"/>
  <c r="A62" i="18"/>
  <c r="A46" i="14"/>
  <c r="A123" i="14"/>
  <c r="A8" i="18"/>
  <c r="A8" i="14"/>
  <c r="A14" i="11"/>
  <c r="A57" i="15"/>
  <c r="A62" i="16"/>
  <c r="A66" i="16"/>
  <c r="A176" i="17"/>
  <c r="A11" i="11"/>
  <c r="A84" i="15"/>
  <c r="A66" i="18"/>
  <c r="A21" i="11"/>
  <c r="A158" i="15"/>
  <c r="A35" i="15"/>
  <c r="A44" i="18"/>
  <c r="A34" i="14"/>
  <c r="A101" i="14"/>
  <c r="A104" i="16"/>
  <c r="A106" i="15"/>
  <c r="A2" i="17"/>
  <c r="A30" i="15"/>
  <c r="A23" i="18"/>
  <c r="A64" i="16"/>
  <c r="A71" i="17"/>
  <c r="A76" i="16"/>
  <c r="A51" i="16"/>
  <c r="A174" i="17"/>
  <c r="A81" i="15"/>
  <c r="A3" i="17"/>
  <c r="A44" i="16"/>
  <c r="A13" i="11"/>
  <c r="A40" i="17"/>
  <c r="A39" i="15"/>
  <c r="A39" i="16"/>
  <c r="A9" i="11"/>
  <c r="A80" i="15"/>
  <c r="A143" i="14"/>
  <c r="A60" i="15"/>
  <c r="A58" i="18"/>
  <c r="A43" i="14"/>
  <c r="A105" i="14"/>
  <c r="A73" i="15"/>
  <c r="A73" i="17"/>
  <c r="A58" i="17"/>
  <c r="A233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38" i="17"/>
  <c r="A104" i="15"/>
  <c r="A4" i="16"/>
  <c r="A34" i="16"/>
  <c r="A12" i="11"/>
  <c r="A85" i="15"/>
  <c r="A100" i="18"/>
  <c r="A87" i="17"/>
  <c r="A145" i="14"/>
  <c r="A30" i="18"/>
  <c r="A36" i="14"/>
  <c r="A85" i="17"/>
  <c r="A103" i="14"/>
  <c r="A158" i="16"/>
  <c r="A2" i="16"/>
  <c r="A45" i="14"/>
  <c r="A43" i="17"/>
  <c r="A98" i="14"/>
  <c r="A99" i="16"/>
  <c r="A63" i="16"/>
  <c r="A68" i="16"/>
  <c r="A49" i="16"/>
  <c r="A31" i="11"/>
  <c r="A117" i="16"/>
  <c r="A212" i="14"/>
  <c r="A150" i="15"/>
  <c r="A12" i="18"/>
  <c r="A3" i="16"/>
  <c r="A133" i="17"/>
  <c r="A163" i="14"/>
  <c r="A160" i="16"/>
  <c r="A34" i="15"/>
  <c r="A39" i="18"/>
  <c r="A100" i="14"/>
  <c r="A101" i="16"/>
  <c r="A105" i="15"/>
  <c r="A103" i="18"/>
  <c r="A5" i="11"/>
  <c r="A42" i="11"/>
  <c r="A59" i="17"/>
  <c r="A191" i="14"/>
  <c r="A79" i="15"/>
  <c r="A4" i="17"/>
  <c r="A43" i="16"/>
  <c r="A40" i="16"/>
  <c r="A22" i="11"/>
  <c r="A2" i="14"/>
  <c r="A151" i="15"/>
  <c r="A47" i="14"/>
  <c r="A142" i="14"/>
  <c r="A28" i="17"/>
  <c r="A59" i="15"/>
  <c r="A57" i="18"/>
  <c r="A134" i="17"/>
  <c r="A50" i="15"/>
  <c r="A55" i="15"/>
  <c r="A71" i="15"/>
  <c r="A69" i="17"/>
  <c r="A55" i="17"/>
  <c r="A41" i="11"/>
  <c r="A40" i="11"/>
  <c r="A52" i="15"/>
  <c r="A198" i="14"/>
  <c r="A30" i="17"/>
  <c r="A44" i="17"/>
  <c r="A60" i="18"/>
  <c r="A103" i="16"/>
  <c r="A51" i="14"/>
  <c r="A82" i="15"/>
  <c r="A65" i="18"/>
  <c r="A38" i="16"/>
  <c r="A78" i="15"/>
  <c r="A35" i="14"/>
  <c r="A84" i="17"/>
  <c r="A124" i="14"/>
  <c r="A9" i="18"/>
  <c r="A108" i="15"/>
  <c r="A31" i="15"/>
  <c r="A75" i="17"/>
  <c r="A67" i="16"/>
  <c r="A32" i="11"/>
  <c r="A143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57" i="16"/>
  <c r="A61" i="15"/>
  <c r="A44" i="14"/>
  <c r="A42" i="17"/>
  <c r="A54" i="15"/>
  <c r="A102" i="17"/>
  <c r="A64" i="11"/>
  <c r="A192" i="14"/>
  <c r="A183" i="14"/>
  <c r="A154" i="16"/>
  <c r="A103" i="17"/>
  <c r="A146" i="16"/>
  <c r="A114" i="16"/>
  <c r="A129" i="17"/>
  <c r="A92" i="15"/>
  <c r="A123" i="17"/>
  <c r="A222" i="14"/>
  <c r="A122" i="16"/>
  <c r="A49" i="18"/>
  <c r="A150" i="14"/>
  <c r="A119" i="16"/>
  <c r="A227" i="14"/>
  <c r="A133" i="16"/>
  <c r="A126" i="16"/>
  <c r="A187" i="14"/>
  <c r="A88" i="15"/>
  <c r="A124" i="17"/>
  <c r="A105" i="17"/>
  <c r="A62" i="11"/>
  <c r="A81" i="14"/>
  <c r="A88" i="14"/>
  <c r="A110" i="14"/>
  <c r="A135" i="17"/>
  <c r="A228" i="14"/>
  <c r="A158" i="14"/>
  <c r="A155" i="14"/>
  <c r="A153" i="14"/>
  <c r="A70" i="11"/>
  <c r="A110" i="17"/>
  <c r="A46" i="11"/>
  <c r="A199" i="14"/>
  <c r="A217" i="14"/>
  <c r="A208" i="14"/>
  <c r="A159" i="14"/>
  <c r="A111" i="16"/>
  <c r="A66" i="15"/>
  <c r="A175" i="17"/>
  <c r="A131" i="17"/>
  <c r="A149" i="16"/>
  <c r="A186" i="14"/>
  <c r="A195" i="14"/>
  <c r="A68" i="11"/>
  <c r="A95" i="15"/>
  <c r="A122" i="17"/>
  <c r="A184" i="14"/>
  <c r="A132" i="17"/>
  <c r="A144" i="16"/>
  <c r="A157" i="14"/>
  <c r="A96" i="15"/>
  <c r="A90" i="15"/>
  <c r="A134" i="16"/>
  <c r="A202" i="14"/>
  <c r="A224" i="14"/>
  <c r="A152" i="14"/>
  <c r="A90" i="17"/>
  <c r="A140" i="16"/>
  <c r="A120" i="17"/>
  <c r="A116" i="16"/>
  <c r="A125" i="17"/>
  <c r="A213" i="14"/>
  <c r="A118" i="16"/>
  <c r="A97" i="17"/>
  <c r="A100" i="15"/>
  <c r="A162" i="16"/>
  <c r="A94" i="17"/>
  <c r="A65" i="11"/>
  <c r="A196" i="14"/>
  <c r="A147" i="16"/>
  <c r="A92" i="17"/>
  <c r="A62" i="15"/>
  <c r="A45" i="11"/>
  <c r="A86" i="16"/>
  <c r="A80" i="14"/>
  <c r="A87" i="14"/>
  <c r="A109" i="14"/>
  <c r="A73" i="14"/>
  <c r="A173" i="17"/>
  <c r="A107" i="17"/>
  <c r="A128" i="17"/>
  <c r="A93" i="15"/>
  <c r="A93" i="17"/>
  <c r="A188" i="14"/>
  <c r="A225" i="14"/>
  <c r="A50" i="18"/>
  <c r="A185" i="14"/>
  <c r="A220" i="14"/>
  <c r="A69" i="11"/>
  <c r="A194" i="14"/>
  <c r="A94" i="15"/>
  <c r="A126" i="17"/>
  <c r="A115" i="16"/>
  <c r="A46" i="15"/>
  <c r="A57" i="17"/>
  <c r="A44" i="11"/>
  <c r="A50" i="17"/>
  <c r="A139" i="17"/>
  <c r="A98" i="17"/>
  <c r="A95" i="17"/>
  <c r="A216" i="14"/>
  <c r="A66" i="11"/>
  <c r="A108" i="17"/>
  <c r="A91" i="15"/>
  <c r="A141" i="16"/>
  <c r="A121" i="17"/>
  <c r="A139" i="16"/>
  <c r="A123" i="16"/>
  <c r="A214" i="14"/>
  <c r="A97" i="15"/>
  <c r="A67" i="11"/>
  <c r="A107" i="16"/>
  <c r="A207" i="14"/>
  <c r="A148" i="14"/>
  <c r="A118" i="17"/>
  <c r="A103" i="15"/>
  <c r="A211" i="14"/>
  <c r="A153" i="16"/>
  <c r="A203" i="14"/>
  <c r="A109" i="16"/>
  <c r="A151" i="14"/>
  <c r="A51" i="18"/>
  <c r="A229" i="14"/>
  <c r="A119" i="17"/>
  <c r="A89" i="15"/>
  <c r="A223" i="14"/>
  <c r="A156" i="16"/>
  <c r="A215" i="14"/>
  <c r="A121" i="16"/>
  <c r="A148" i="16"/>
  <c r="A206" i="14"/>
  <c r="A193" i="14"/>
  <c r="A63" i="11"/>
  <c r="A111" i="17"/>
  <c r="A113" i="16"/>
  <c r="A45" i="15"/>
  <c r="A56" i="17"/>
  <c r="A43" i="11"/>
  <c r="A49" i="15"/>
  <c r="A195" i="17"/>
  <c r="A232" i="16"/>
  <c r="A156" i="14"/>
  <c r="A108" i="16"/>
  <c r="A145" i="16"/>
  <c r="A221" i="14"/>
  <c r="A106" i="17"/>
  <c r="A112" i="16"/>
  <c r="A52" i="18"/>
  <c r="A218" i="14"/>
  <c r="A149" i="14"/>
  <c r="A151" i="16"/>
  <c r="A99" i="17"/>
  <c r="A154" i="14"/>
  <c r="A71" i="11"/>
  <c r="A210" i="14"/>
  <c r="A78" i="14"/>
  <c r="A62" i="17"/>
  <c r="A65" i="15"/>
  <c r="A72" i="14"/>
  <c r="A52" i="16"/>
  <c r="A136" i="17"/>
  <c r="A137" i="17"/>
  <c r="A110" i="16"/>
  <c r="A100" i="17"/>
  <c r="A204" i="14"/>
  <c r="A130" i="17"/>
  <c r="A104" i="17"/>
  <c r="A124" i="16"/>
  <c r="A197" i="14"/>
  <c r="A161" i="14"/>
  <c r="A101" i="17"/>
  <c r="A189" i="14"/>
  <c r="A91" i="17"/>
  <c r="A102" i="15"/>
  <c r="A226" i="14"/>
  <c r="A182" i="14"/>
  <c r="A147" i="14"/>
  <c r="A155" i="16"/>
  <c r="A44" i="15"/>
  <c r="A85" i="14"/>
  <c r="A77" i="16"/>
  <c r="A91" i="14"/>
  <c r="A89" i="14"/>
  <c r="A177" i="17"/>
  <c r="A205" i="14"/>
  <c r="A219" i="14"/>
  <c r="A160" i="14"/>
  <c r="A137" i="16"/>
  <c r="A101" i="15"/>
  <c r="A127" i="17"/>
  <c r="A209" i="14"/>
  <c r="A142" i="16"/>
  <c r="A201" i="14"/>
  <c r="A106" i="16"/>
  <c r="A72" i="11"/>
  <c r="A150" i="16"/>
  <c r="A109" i="17"/>
  <c r="A138" i="16"/>
  <c r="A96" i="17"/>
</calcChain>
</file>

<file path=xl/sharedStrings.xml><?xml version="1.0" encoding="utf-8"?>
<sst xmlns="http://schemas.openxmlformats.org/spreadsheetml/2006/main" count="10923" uniqueCount="407">
  <si>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</si>
  <si>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</si>
  <si>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</si>
  <si>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</si>
  <si>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</si>
  <si>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</si>
  <si>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</si>
  <si>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</si>
  <si>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</si>
  <si>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</si>
  <si>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</si>
  <si>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</si>
  <si>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</si>
  <si>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</si>
  <si>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</si>
  <si>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</si>
  <si>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</si>
  <si>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</si>
  <si>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</si>
  <si>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</si>
  <si>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</si>
  <si>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</si>
  <si>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</si>
  <si>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</si>
  <si>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</si>
  <si>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</si>
  <si>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</si>
  <si>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</si>
  <si>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</si>
  <si>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</si>
  <si>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</si>
  <si>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</si>
  <si>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</si>
  <si>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</si>
  <si>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</si>
  <si>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</si>
  <si>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</si>
  <si>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</si>
  <si>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</si>
  <si>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</si>
  <si>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</si>
  <si>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</si>
  <si>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</si>
  <si>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</si>
  <si>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</si>
  <si>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</si>
  <si>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</si>
  <si>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</si>
  <si>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</si>
  <si>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</si>
  <si>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</si>
  <si>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</si>
  <si>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</si>
  <si>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</si>
  <si>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</si>
  <si>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</si>
  <si>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</si>
  <si>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</si>
  <si>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</si>
  <si>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</si>
  <si>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</si>
  <si>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</si>
  <si>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</si>
  <si>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</si>
  <si>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</si>
  <si>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</si>
  <si>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</si>
  <si>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</si>
  <si>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</si>
  <si>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</si>
  <si>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</si>
  <si>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</si>
  <si>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</si>
  <si>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</si>
  <si>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</si>
  <si>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</si>
  <si>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</si>
  <si>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</si>
  <si>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</si>
  <si>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</si>
  <si>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</si>
  <si>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</si>
  <si>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</si>
  <si>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</si>
  <si>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</si>
  <si>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</si>
  <si>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</si>
  <si>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</si>
  <si>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</si>
  <si>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</si>
  <si>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</si>
  <si>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</si>
  <si>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</si>
  <si>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</si>
  <si>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</si>
  <si>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</si>
  <si>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</si>
  <si>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</si>
  <si>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</si>
  <si>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</si>
  <si>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</si>
  <si>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</si>
  <si>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</si>
  <si>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</si>
  <si>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</si>
  <si>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</si>
  <si>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</si>
  <si>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</si>
  <si>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</si>
  <si>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</si>
  <si>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</si>
  <si>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</si>
  <si>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</si>
  <si>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</si>
  <si>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</si>
  <si>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</si>
  <si>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</si>
  <si>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</si>
  <si>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</si>
  <si>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</si>
  <si>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</si>
  <si>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</si>
  <si>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</si>
  <si>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</si>
  <si>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</si>
  <si>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</si>
  <si>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</si>
  <si>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</si>
  <si>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</si>
  <si>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</si>
  <si>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</si>
  <si>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</si>
  <si>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</si>
  <si>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</si>
  <si>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</si>
  <si>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</si>
  <si>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</si>
  <si>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</si>
  <si>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</si>
  <si>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</si>
  <si>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</si>
  <si>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</si>
  <si>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</si>
  <si>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</si>
  <si>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</si>
  <si>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</si>
  <si>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</si>
  <si>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</si>
  <si>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</si>
  <si>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</si>
  <si>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</si>
  <si>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</si>
  <si>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</si>
  <si>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</si>
  <si>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</si>
  <si>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</si>
  <si>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</si>
  <si>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</si>
  <si>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</si>
  <si>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</si>
  <si>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</si>
  <si>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</si>
  <si>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</si>
  <si>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</si>
  <si>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</si>
  <si>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</si>
  <si>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</si>
  <si>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</si>
  <si>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</si>
  <si>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</si>
  <si>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</si>
  <si>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</si>
  <si>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</si>
  <si>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</si>
  <si>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</si>
  <si>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</si>
  <si>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</si>
  <si>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</si>
  <si>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</si>
  <si>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</si>
  <si>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</si>
  <si>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</si>
  <si>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</si>
  <si>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</si>
  <si>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</si>
  <si>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</si>
  <si>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</si>
  <si>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</si>
  <si>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</si>
  <si>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</si>
  <si>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</si>
  <si>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</si>
  <si>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</si>
  <si>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</si>
  <si>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</si>
  <si>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</si>
  <si>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</si>
  <si>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</si>
  <si>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</si>
  <si>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</si>
  <si>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</si>
  <si>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</si>
  <si>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</si>
  <si>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</si>
  <si>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</si>
  <si>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</si>
  <si>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</si>
  <si>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</si>
  <si>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</si>
  <si>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</si>
  <si>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</si>
  <si>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</si>
  <si>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</si>
  <si>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</si>
  <si>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</si>
  <si>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</si>
  <si>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</si>
  <si>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</si>
  <si>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</si>
  <si>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</si>
  <si>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</si>
  <si>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</si>
  <si>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</si>
  <si>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</si>
  <si>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</si>
  <si>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</si>
  <si>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</si>
  <si>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</si>
  <si>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</si>
  <si>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</si>
  <si>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</si>
  <si>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</si>
  <si>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</si>
  <si>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</si>
  <si>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</si>
  <si>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</si>
  <si>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</si>
  <si>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</si>
  <si>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</si>
  <si>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</si>
  <si>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</si>
  <si>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</si>
  <si>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</si>
  <si>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</si>
  <si>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</si>
  <si>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</si>
  <si>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</si>
  <si>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</si>
  <si>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</si>
  <si>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</si>
  <si>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</si>
  <si>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</si>
  <si>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</si>
  <si>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</si>
  <si>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</si>
  <si>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</si>
  <si>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</si>
  <si>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</si>
  <si>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</si>
  <si>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</si>
  <si>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</si>
  <si>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</si>
  <si>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</si>
  <si>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</si>
  <si>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</si>
  <si>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</si>
  <si>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</si>
  <si>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</si>
  <si>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</si>
  <si>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</si>
  <si>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</si>
  <si>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</si>
  <si>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</si>
  <si>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</si>
  <si>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</si>
  <si>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</si>
  <si>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</si>
  <si>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</si>
  <si>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</si>
  <si>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</si>
  <si>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</si>
  <si>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</si>
  <si>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</si>
  <si>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</si>
  <si>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</si>
  <si>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</si>
  <si>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</si>
  <si>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</si>
  <si>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</si>
  <si>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</si>
  <si>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</si>
  <si>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</si>
  <si>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</si>
  <si>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</si>
  <si>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</si>
  <si>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</si>
  <si>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</si>
  <si>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</si>
  <si>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</si>
  <si>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</si>
  <si>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</si>
  <si>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</si>
  <si>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</si>
  <si>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</si>
  <si>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</si>
  <si>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</si>
  <si>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</si>
  <si>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</si>
  <si>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</si>
  <si>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</si>
  <si>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</si>
  <si>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</si>
  <si>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</si>
  <si>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</si>
  <si>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</si>
  <si>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</si>
  <si>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</si>
  <si>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</si>
  <si>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</si>
  <si>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</si>
  <si>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</si>
  <si>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</si>
  <si>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</si>
  <si>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</si>
  <si>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</si>
  <si>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</si>
  <si>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</si>
  <si>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</si>
  <si>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</si>
  <si>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</si>
  <si>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</si>
  <si>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</si>
  <si>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</si>
  <si>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</si>
  <si>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</si>
  <si>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</si>
  <si>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</si>
  <si>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</si>
  <si>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</si>
  <si>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</si>
  <si>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</si>
  <si>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</si>
  <si>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</si>
  <si>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</si>
  <si>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</si>
  <si>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</si>
  <si>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</si>
  <si>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</si>
  <si>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</si>
  <si>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</si>
  <si>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</si>
  <si>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</si>
  <si>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</si>
  <si>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</si>
  <si>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</si>
  <si>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</si>
  <si>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</si>
  <si>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</si>
  <si>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</si>
  <si>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</si>
  <si>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</si>
  <si>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</si>
  <si>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</si>
  <si>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</si>
  <si>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</si>
  <si>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</si>
  <si>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</si>
  <si>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</si>
  <si>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</si>
  <si>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</si>
  <si>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</si>
  <si>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</si>
  <si>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</si>
  <si>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</si>
  <si>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</si>
  <si>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</si>
  <si>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</si>
  <si>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</si>
  <si>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</si>
  <si>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</si>
  <si>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</si>
  <si>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</si>
  <si>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</si>
  <si>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</si>
  <si>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</si>
  <si>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</si>
  <si>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</si>
  <si>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</si>
  <si>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</si>
  <si>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</si>
  <si>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</si>
  <si>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</si>
  <si>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</si>
  <si>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</si>
  <si>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</si>
  <si>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</si>
  <si>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</si>
  <si>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</si>
  <si>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</si>
  <si>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</si>
  <si>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</si>
  <si>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</si>
  <si>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</si>
  <si>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</si>
  <si>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</si>
  <si>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</si>
  <si>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岩泉一</t>
    <rPh sb="0" eb="2">
      <t>イワイズミ</t>
    </rPh>
    <rPh sb="2" eb="3">
      <t>ハジメ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</si>
</sst>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"/>
      <tableStyleElement type="headerRow" dxfId="11"/>
      <tableStyleElement type="lastColumn" dxfId="10"/>
      <tableStyleElement type="secondRowStripe" dxfId="9"/>
    </tableStyle>
    <tableStyle name="Stat" pivot="0" count="3" xr9:uid="{51BAA243-9CAF-4FF1-9D79-B3636DEDEEB7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x v="0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x v="0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x v="1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x v="0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x v="0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x v="1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x v="0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x v="1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x v="2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x v="0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x v="0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x v="1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x v="2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x v="0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x v="0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x v="1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x v="2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x v="0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x v="0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x v="1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x v="0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x v="2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x v="2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x v="2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x v="2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x v="2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x v="0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x v="1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x v="1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x v="2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x v="1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x v="2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x v="2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x v="2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x v="2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x v="2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x v="2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x v="2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x v="1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x v="1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x v="2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x v="0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x v="0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x v="1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x v="1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x v="1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x v="1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x v="1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x v="1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x v="1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x v="1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x v="2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x v="0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x v="1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x v="2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x v="0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x v="1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x v="1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x v="1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x v="1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x v="1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x v="2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x v="2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x v="2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x v="2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x v="2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x v="2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x v="0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x v="0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x v="2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x v="0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x v="0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x v="0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x v="0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x v="1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x v="0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x v="1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x v="1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x v="1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x v="1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x v="1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x v="2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x v="0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x v="2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x v="1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x v="2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x v="1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x v="2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x v="2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x v="2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x v="0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x v="2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x v="0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x v="0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x v="0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x v="0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x v="0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x v="1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x v="2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x v="1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x v="2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x v="0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x v="1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x v="1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x v="1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x v="1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x v="1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x v="0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x v="2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x v="0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x v="0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x v="2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x v="0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x v="2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x v="2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x v="2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x v="2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x v="2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x v="1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x v="2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x v="0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x v="0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x v="0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x v="0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6" totalsRowShown="0">
  <autoFilter ref="A1:Y126" xr:uid="{1B1EDE55-EB61-4D00-B426-CEED4B08F8F6}"/>
  <sortState xmlns:xlrd2="http://schemas.microsoft.com/office/spreadsheetml/2017/richdata2" ref="A2:W126">
    <sortCondition ref="A1:A126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5">
      <calculatedColumnFormula>SUM(L2:O2)</calculatedColumnFormula>
    </tableColumn>
    <tableColumn id="21" xr3:uid="{E026FCE3-79B5-4B55-BC64-6582EBF6813D}" name="守備力" dataDxfId="4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74" totalsRowShown="0">
  <autoFilter ref="A1:T7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346" totalsRowShown="0">
  <autoFilter ref="A1:T346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72" totalsRowShown="0">
  <autoFilter ref="A1:T172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33" totalsRowShown="0">
  <autoFilter ref="A1:T23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13" totalsRowShown="0">
  <autoFilter ref="A1:T213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03" totalsRowShown="0">
  <autoFilter ref="A1:T103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/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161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156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158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155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162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160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159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157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202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154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5.33203125" style="6" hidden="1" customWidth="1"/>
    <col min="25" max="25" width="27.21875" style="7" hidden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307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4" si="0">SUM(L2:O2)</f>
        <v>453</v>
      </c>
      <c r="W2" s="7">
        <f t="shared" ref="W2:W34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308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77</v>
      </c>
      <c r="L3">
        <v>124</v>
      </c>
      <c r="M3">
        <v>118</v>
      </c>
      <c r="N3">
        <v>118</v>
      </c>
      <c r="O3">
        <v>120</v>
      </c>
      <c r="P3">
        <v>97</v>
      </c>
      <c r="Q3">
        <v>132</v>
      </c>
      <c r="R3">
        <v>119</v>
      </c>
      <c r="S3">
        <v>137</v>
      </c>
      <c r="T3">
        <v>136</v>
      </c>
      <c r="U3">
        <v>26</v>
      </c>
      <c r="V3" s="9">
        <f t="shared" si="0"/>
        <v>480</v>
      </c>
      <c r="W3" s="7">
        <f t="shared" si="1"/>
        <v>524</v>
      </c>
      <c r="X3" t="str">
        <f>Stat[[#This Row],[服装]]&amp;Stat[[#This Row],[名前]]&amp;Stat[[#This Row],[レアリティ]]</f>
        <v>制服日向翔陽ICONIC</v>
      </c>
      <c r="Y3" t="s">
        <v>308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308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309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309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309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310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310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311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311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312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312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313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313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314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314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330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330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315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315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315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316</v>
      </c>
      <c r="Z23" s="3"/>
      <c r="AA23" s="3"/>
      <c r="AB23" s="3"/>
    </row>
    <row r="24" spans="1:28" ht="15.85" customHeight="1" x14ac:dyDescent="0.3">
      <c r="A24">
        <v>23</v>
      </c>
      <c r="B24" s="3" t="s">
        <v>404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316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317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318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319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319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319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320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320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320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321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42</v>
      </c>
      <c r="D34" t="s">
        <v>24</v>
      </c>
      <c r="E34" t="s">
        <v>21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84</v>
      </c>
      <c r="L34">
        <v>118</v>
      </c>
      <c r="M34">
        <v>111</v>
      </c>
      <c r="N34">
        <v>116</v>
      </c>
      <c r="O34">
        <v>124</v>
      </c>
      <c r="P34">
        <v>101</v>
      </c>
      <c r="Q34">
        <v>110</v>
      </c>
      <c r="R34">
        <v>130</v>
      </c>
      <c r="S34">
        <v>116</v>
      </c>
      <c r="T34">
        <v>122</v>
      </c>
      <c r="U34">
        <v>36</v>
      </c>
      <c r="V34" s="9">
        <f t="shared" si="0"/>
        <v>469</v>
      </c>
      <c r="W34" s="7">
        <f t="shared" si="1"/>
        <v>478</v>
      </c>
      <c r="X34" t="str">
        <f>Stat[[#This Row],[服装]]&amp;Stat[[#This Row],[名前]]&amp;Stat[[#This Row],[レアリティ]]</f>
        <v>ユニフォーム夜久衛輔ICONIC</v>
      </c>
      <c r="Y34" t="s">
        <v>331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43</v>
      </c>
      <c r="D35" t="s">
        <v>24</v>
      </c>
      <c r="E35" t="s">
        <v>25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75</v>
      </c>
      <c r="L35">
        <v>117</v>
      </c>
      <c r="M35">
        <v>113</v>
      </c>
      <c r="N35">
        <v>114</v>
      </c>
      <c r="O35">
        <v>115</v>
      </c>
      <c r="P35">
        <v>97</v>
      </c>
      <c r="Q35">
        <v>115</v>
      </c>
      <c r="R35">
        <v>116</v>
      </c>
      <c r="S35">
        <v>115</v>
      </c>
      <c r="T35">
        <v>115</v>
      </c>
      <c r="U35">
        <v>29</v>
      </c>
      <c r="V35" s="9">
        <f t="shared" ref="V35:V66" si="2">SUM(L35:O35)</f>
        <v>459</v>
      </c>
      <c r="W35" s="7">
        <f t="shared" ref="W35:W66" si="3">SUM(Q35:T35)</f>
        <v>461</v>
      </c>
      <c r="X35" t="str">
        <f>Stat[[#This Row],[服装]]&amp;Stat[[#This Row],[名前]]&amp;Stat[[#This Row],[レアリティ]]</f>
        <v>ユニフォーム福永招平ICONIC</v>
      </c>
      <c r="Y35" t="s">
        <v>322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44</v>
      </c>
      <c r="D36" t="s">
        <v>24</v>
      </c>
      <c r="E36" t="s">
        <v>26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115</v>
      </c>
      <c r="M36">
        <v>114</v>
      </c>
      <c r="N36">
        <v>113</v>
      </c>
      <c r="O36">
        <v>118</v>
      </c>
      <c r="P36">
        <v>97</v>
      </c>
      <c r="Q36">
        <v>121</v>
      </c>
      <c r="R36">
        <v>115</v>
      </c>
      <c r="S36">
        <v>116</v>
      </c>
      <c r="T36">
        <v>115</v>
      </c>
      <c r="U36">
        <v>36</v>
      </c>
      <c r="V36" s="9">
        <f t="shared" si="2"/>
        <v>460</v>
      </c>
      <c r="W36" s="7">
        <f t="shared" si="3"/>
        <v>467</v>
      </c>
      <c r="X36" t="str">
        <f>Stat[[#This Row],[服装]]&amp;Stat[[#This Row],[名前]]&amp;Stat[[#This Row],[レアリティ]]</f>
        <v>ユニフォーム犬岡走ICONIC</v>
      </c>
      <c r="Y36" t="s">
        <v>323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45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78</v>
      </c>
      <c r="L37">
        <v>123</v>
      </c>
      <c r="M37">
        <v>120</v>
      </c>
      <c r="N37">
        <v>114</v>
      </c>
      <c r="O37">
        <v>122</v>
      </c>
      <c r="P37">
        <v>101</v>
      </c>
      <c r="Q37">
        <v>115</v>
      </c>
      <c r="R37">
        <v>116</v>
      </c>
      <c r="S37">
        <v>115</v>
      </c>
      <c r="T37">
        <v>115</v>
      </c>
      <c r="U37">
        <v>29</v>
      </c>
      <c r="V37" s="9">
        <f t="shared" si="2"/>
        <v>479</v>
      </c>
      <c r="W37" s="7">
        <f t="shared" si="3"/>
        <v>461</v>
      </c>
      <c r="X37" t="str">
        <f>Stat[[#This Row],[服装]]&amp;Stat[[#This Row],[名前]]&amp;Stat[[#This Row],[レアリティ]]</f>
        <v>ユニフォーム山本猛虎ICONIC</v>
      </c>
      <c r="Y37" t="s">
        <v>332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46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84</v>
      </c>
      <c r="L38">
        <v>115</v>
      </c>
      <c r="M38">
        <v>110</v>
      </c>
      <c r="N38">
        <v>113</v>
      </c>
      <c r="O38">
        <v>120</v>
      </c>
      <c r="P38">
        <v>97</v>
      </c>
      <c r="Q38">
        <v>110</v>
      </c>
      <c r="R38">
        <v>123</v>
      </c>
      <c r="S38">
        <v>119</v>
      </c>
      <c r="T38">
        <v>120</v>
      </c>
      <c r="U38">
        <v>33</v>
      </c>
      <c r="V38" s="9">
        <f t="shared" si="2"/>
        <v>458</v>
      </c>
      <c r="W38" s="7">
        <f t="shared" si="3"/>
        <v>472</v>
      </c>
      <c r="X38" t="str">
        <f>Stat[[#This Row],[服装]]&amp;Stat[[#This Row],[名前]]&amp;Stat[[#This Row],[レアリティ]]</f>
        <v>ユニフォーム芝山優生ICONIC</v>
      </c>
      <c r="Y38" t="s">
        <v>324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47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76</v>
      </c>
      <c r="L39">
        <v>124</v>
      </c>
      <c r="M39">
        <v>121</v>
      </c>
      <c r="N39">
        <v>114</v>
      </c>
      <c r="O39">
        <v>122</v>
      </c>
      <c r="P39">
        <v>101</v>
      </c>
      <c r="Q39">
        <v>116</v>
      </c>
      <c r="R39">
        <v>118</v>
      </c>
      <c r="S39">
        <v>116</v>
      </c>
      <c r="T39">
        <v>116</v>
      </c>
      <c r="U39">
        <v>51</v>
      </c>
      <c r="V39" s="9">
        <f t="shared" si="2"/>
        <v>481</v>
      </c>
      <c r="W39" s="7">
        <f t="shared" si="3"/>
        <v>466</v>
      </c>
      <c r="X39" t="str">
        <f>Stat[[#This Row],[服装]]&amp;Stat[[#This Row],[名前]]&amp;Stat[[#This Row],[レアリティ]]</f>
        <v>ユニフォーム海信之ICONIC</v>
      </c>
      <c r="Y39" t="s">
        <v>325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90</v>
      </c>
      <c r="E40" t="s">
        <v>78</v>
      </c>
      <c r="F40" t="s">
        <v>27</v>
      </c>
      <c r="G40" t="s">
        <v>152</v>
      </c>
      <c r="H40">
        <v>99</v>
      </c>
      <c r="I40" s="8" t="s">
        <v>22</v>
      </c>
      <c r="J40">
        <v>5</v>
      </c>
      <c r="K40">
        <v>74</v>
      </c>
      <c r="L40">
        <v>120</v>
      </c>
      <c r="M40">
        <v>117</v>
      </c>
      <c r="N40">
        <v>110</v>
      </c>
      <c r="O40">
        <v>118</v>
      </c>
      <c r="P40">
        <v>99</v>
      </c>
      <c r="Q40">
        <v>112</v>
      </c>
      <c r="R40">
        <v>114</v>
      </c>
      <c r="S40">
        <v>112</v>
      </c>
      <c r="T40">
        <v>112</v>
      </c>
      <c r="U40">
        <v>49</v>
      </c>
      <c r="V40" s="9">
        <f t="shared" si="2"/>
        <v>465</v>
      </c>
      <c r="W40" s="7">
        <f t="shared" si="3"/>
        <v>450</v>
      </c>
      <c r="X40" t="str">
        <f>Stat[[#This Row],[服装]]&amp;Stat[[#This Row],[名前]]&amp;Stat[[#This Row],[レアリティ]]</f>
        <v>ユニフォーム海信之YELL</v>
      </c>
      <c r="Y40" t="s">
        <v>325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48</v>
      </c>
      <c r="D41" t="s">
        <v>23</v>
      </c>
      <c r="E41" t="s">
        <v>26</v>
      </c>
      <c r="F41" t="s">
        <v>49</v>
      </c>
      <c r="G41" t="s">
        <v>71</v>
      </c>
      <c r="H41">
        <v>99</v>
      </c>
      <c r="I41" s="8" t="s">
        <v>22</v>
      </c>
      <c r="J41">
        <v>5</v>
      </c>
      <c r="K41">
        <v>76</v>
      </c>
      <c r="L41">
        <v>125</v>
      </c>
      <c r="M41">
        <v>113</v>
      </c>
      <c r="N41">
        <v>112</v>
      </c>
      <c r="O41">
        <v>122</v>
      </c>
      <c r="P41">
        <v>97</v>
      </c>
      <c r="Q41">
        <v>130</v>
      </c>
      <c r="R41">
        <v>115</v>
      </c>
      <c r="S41">
        <v>116</v>
      </c>
      <c r="T41">
        <v>115</v>
      </c>
      <c r="U41">
        <v>31</v>
      </c>
      <c r="V41" s="9">
        <f t="shared" si="2"/>
        <v>472</v>
      </c>
      <c r="W41" s="7">
        <f t="shared" si="3"/>
        <v>476</v>
      </c>
      <c r="X41" t="str">
        <f>Stat[[#This Row],[服装]]&amp;Stat[[#This Row],[名前]]&amp;Stat[[#This Row],[レアリティ]]</f>
        <v>ユニフォーム青根高伸ICONIC</v>
      </c>
      <c r="Y41" t="s">
        <v>326</v>
      </c>
      <c r="Z41" s="3"/>
      <c r="AA41" s="3"/>
      <c r="AB41" s="3"/>
    </row>
    <row r="42" spans="1:28" ht="14.4" x14ac:dyDescent="0.3">
      <c r="A42">
        <v>41</v>
      </c>
      <c r="B42" t="s">
        <v>150</v>
      </c>
      <c r="C42" t="s">
        <v>48</v>
      </c>
      <c r="D42" t="s">
        <v>73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78</v>
      </c>
      <c r="L42">
        <v>128</v>
      </c>
      <c r="M42">
        <v>114</v>
      </c>
      <c r="N42">
        <v>113</v>
      </c>
      <c r="O42">
        <v>123</v>
      </c>
      <c r="P42">
        <v>97</v>
      </c>
      <c r="Q42">
        <v>133</v>
      </c>
      <c r="R42">
        <v>116</v>
      </c>
      <c r="S42">
        <v>119</v>
      </c>
      <c r="T42">
        <v>116</v>
      </c>
      <c r="U42">
        <v>31</v>
      </c>
      <c r="V42" s="9">
        <f t="shared" si="2"/>
        <v>478</v>
      </c>
      <c r="W42" s="7">
        <f t="shared" si="3"/>
        <v>484</v>
      </c>
      <c r="X42" t="str">
        <f>Stat[[#This Row],[服装]]&amp;Stat[[#This Row],[名前]]&amp;Stat[[#This Row],[レアリティ]]</f>
        <v>制服青根高伸ICONIC</v>
      </c>
      <c r="Y42" t="s">
        <v>326</v>
      </c>
      <c r="Z42" s="3"/>
      <c r="AA42" s="3"/>
      <c r="AB42" s="3"/>
    </row>
    <row r="43" spans="1:28" ht="14.4" x14ac:dyDescent="0.3">
      <c r="A43">
        <v>42</v>
      </c>
      <c r="B43" t="s">
        <v>118</v>
      </c>
      <c r="C43" t="s">
        <v>48</v>
      </c>
      <c r="D43" t="s">
        <v>90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130</v>
      </c>
      <c r="M43">
        <v>114</v>
      </c>
      <c r="N43">
        <v>113</v>
      </c>
      <c r="O43">
        <v>123</v>
      </c>
      <c r="P43">
        <v>97</v>
      </c>
      <c r="Q43">
        <v>131</v>
      </c>
      <c r="R43">
        <v>116</v>
      </c>
      <c r="S43">
        <v>119</v>
      </c>
      <c r="T43">
        <v>116</v>
      </c>
      <c r="U43">
        <v>31</v>
      </c>
      <c r="V43" s="9">
        <f t="shared" si="2"/>
        <v>480</v>
      </c>
      <c r="W43" s="7">
        <f t="shared" si="3"/>
        <v>482</v>
      </c>
      <c r="X43" t="str">
        <f>Stat[[#This Row],[服装]]&amp;Stat[[#This Row],[名前]]&amp;Stat[[#This Row],[レアリティ]]</f>
        <v>プール掃除青根高伸ICONIC</v>
      </c>
      <c r="Y43" t="s">
        <v>326</v>
      </c>
      <c r="Z43" s="3"/>
      <c r="AA43" s="3"/>
      <c r="AB43" s="3"/>
    </row>
    <row r="44" spans="1:28" ht="14.4" x14ac:dyDescent="0.3">
      <c r="A44">
        <v>43</v>
      </c>
      <c r="B44" t="s">
        <v>108</v>
      </c>
      <c r="C44" t="s">
        <v>50</v>
      </c>
      <c r="D44" t="s">
        <v>28</v>
      </c>
      <c r="E44" t="s">
        <v>25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75</v>
      </c>
      <c r="L44">
        <v>124</v>
      </c>
      <c r="M44">
        <v>119</v>
      </c>
      <c r="N44">
        <v>114</v>
      </c>
      <c r="O44">
        <v>127</v>
      </c>
      <c r="P44">
        <v>101</v>
      </c>
      <c r="Q44">
        <v>127</v>
      </c>
      <c r="R44">
        <v>116</v>
      </c>
      <c r="S44">
        <v>116</v>
      </c>
      <c r="T44">
        <v>119</v>
      </c>
      <c r="U44">
        <v>36</v>
      </c>
      <c r="V44" s="9">
        <f t="shared" si="2"/>
        <v>484</v>
      </c>
      <c r="W44" s="7">
        <f t="shared" si="3"/>
        <v>478</v>
      </c>
      <c r="X44" t="str">
        <f>Stat[[#This Row],[服装]]&amp;Stat[[#This Row],[名前]]&amp;Stat[[#This Row],[レアリティ]]</f>
        <v>ユニフォーム二口堅治ICONIC</v>
      </c>
      <c r="Y44" t="s">
        <v>327</v>
      </c>
      <c r="Z44" s="3"/>
      <c r="AA44" s="3"/>
      <c r="AB44" s="3"/>
    </row>
    <row r="45" spans="1:28" ht="14.4" x14ac:dyDescent="0.3">
      <c r="A45">
        <v>44</v>
      </c>
      <c r="B45" t="s">
        <v>150</v>
      </c>
      <c r="C45" t="s">
        <v>50</v>
      </c>
      <c r="D45" t="s">
        <v>77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77</v>
      </c>
      <c r="L45">
        <v>127</v>
      </c>
      <c r="M45">
        <v>122</v>
      </c>
      <c r="N45">
        <v>115</v>
      </c>
      <c r="O45">
        <v>128</v>
      </c>
      <c r="P45">
        <v>101</v>
      </c>
      <c r="Q45">
        <v>128</v>
      </c>
      <c r="R45">
        <v>117</v>
      </c>
      <c r="S45">
        <v>119</v>
      </c>
      <c r="T45">
        <v>120</v>
      </c>
      <c r="U45">
        <v>36</v>
      </c>
      <c r="V45" s="9">
        <f t="shared" si="2"/>
        <v>492</v>
      </c>
      <c r="W45" s="7">
        <f t="shared" si="3"/>
        <v>484</v>
      </c>
      <c r="X45" t="str">
        <f>Stat[[#This Row],[服装]]&amp;Stat[[#This Row],[名前]]&amp;Stat[[#This Row],[レアリティ]]</f>
        <v>制服二口堅治ICONIC</v>
      </c>
      <c r="Y45" t="s">
        <v>327</v>
      </c>
      <c r="Z45" s="3"/>
      <c r="AA45" s="3"/>
      <c r="AB45" s="3"/>
    </row>
    <row r="46" spans="1:28" ht="14.4" x14ac:dyDescent="0.3">
      <c r="A46">
        <v>45</v>
      </c>
      <c r="B46" t="s">
        <v>118</v>
      </c>
      <c r="C46" t="s">
        <v>50</v>
      </c>
      <c r="D46" t="s">
        <v>73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124</v>
      </c>
      <c r="M46">
        <v>119</v>
      </c>
      <c r="N46">
        <v>115</v>
      </c>
      <c r="O46">
        <v>126</v>
      </c>
      <c r="P46">
        <v>101</v>
      </c>
      <c r="Q46">
        <v>131</v>
      </c>
      <c r="R46">
        <v>120</v>
      </c>
      <c r="S46">
        <v>119</v>
      </c>
      <c r="T46">
        <v>122</v>
      </c>
      <c r="U46">
        <v>36</v>
      </c>
      <c r="V46" s="9">
        <f t="shared" si="2"/>
        <v>484</v>
      </c>
      <c r="W46" s="7">
        <f t="shared" si="3"/>
        <v>492</v>
      </c>
      <c r="X46" t="str">
        <f>Stat[[#This Row],[服装]]&amp;Stat[[#This Row],[名前]]&amp;Stat[[#This Row],[レアリティ]]</f>
        <v>プール掃除二口堅治ICONIC</v>
      </c>
      <c r="Y46" t="s">
        <v>327</v>
      </c>
      <c r="Z46" s="3"/>
      <c r="AA46" s="3"/>
      <c r="AB46" s="3"/>
    </row>
    <row r="47" spans="1:28" ht="14.4" x14ac:dyDescent="0.3">
      <c r="A47">
        <v>46</v>
      </c>
      <c r="B47" t="s">
        <v>108</v>
      </c>
      <c r="C47" t="s">
        <v>402</v>
      </c>
      <c r="D47" t="s">
        <v>23</v>
      </c>
      <c r="E47" t="s">
        <v>31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76</v>
      </c>
      <c r="L47">
        <v>119</v>
      </c>
      <c r="M47">
        <v>118</v>
      </c>
      <c r="N47">
        <v>123</v>
      </c>
      <c r="O47">
        <v>121</v>
      </c>
      <c r="P47">
        <v>97</v>
      </c>
      <c r="Q47">
        <v>127</v>
      </c>
      <c r="R47">
        <v>116</v>
      </c>
      <c r="S47">
        <v>116</v>
      </c>
      <c r="T47">
        <v>116</v>
      </c>
      <c r="U47">
        <v>29</v>
      </c>
      <c r="V47" s="9">
        <f t="shared" si="2"/>
        <v>481</v>
      </c>
      <c r="W47" s="7">
        <f t="shared" si="3"/>
        <v>475</v>
      </c>
      <c r="X47" t="str">
        <f>Stat[[#This Row],[服装]]&amp;Stat[[#This Row],[名前]]&amp;Stat[[#This Row],[レアリティ]]</f>
        <v>ユニフォーム黄金川貫至ICONIC</v>
      </c>
      <c r="Y47" t="s">
        <v>328</v>
      </c>
      <c r="Z47" s="3"/>
      <c r="AA47" s="3"/>
      <c r="AB47" s="3"/>
    </row>
    <row r="48" spans="1:28" ht="14.4" x14ac:dyDescent="0.3">
      <c r="A48">
        <v>47</v>
      </c>
      <c r="B48" t="s">
        <v>150</v>
      </c>
      <c r="C48" t="s">
        <v>402</v>
      </c>
      <c r="D48" t="s">
        <v>73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78</v>
      </c>
      <c r="L48">
        <v>120</v>
      </c>
      <c r="M48">
        <v>121</v>
      </c>
      <c r="N48">
        <v>126</v>
      </c>
      <c r="O48">
        <v>124</v>
      </c>
      <c r="P48">
        <v>97</v>
      </c>
      <c r="Q48">
        <v>128</v>
      </c>
      <c r="R48">
        <v>117</v>
      </c>
      <c r="S48">
        <v>117</v>
      </c>
      <c r="T48">
        <v>117</v>
      </c>
      <c r="U48">
        <v>29</v>
      </c>
      <c r="V48" s="9">
        <f t="shared" si="2"/>
        <v>491</v>
      </c>
      <c r="W48" s="7">
        <f t="shared" si="3"/>
        <v>479</v>
      </c>
      <c r="X48" t="str">
        <f>Stat[[#This Row],[服装]]&amp;Stat[[#This Row],[名前]]&amp;Stat[[#This Row],[レアリティ]]</f>
        <v>制服黄金川貫至ICONIC</v>
      </c>
      <c r="Y48" t="s">
        <v>328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51</v>
      </c>
      <c r="D49" t="s">
        <v>23</v>
      </c>
      <c r="E49" t="s">
        <v>25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121</v>
      </c>
      <c r="M49">
        <v>117</v>
      </c>
      <c r="N49">
        <v>112</v>
      </c>
      <c r="O49">
        <v>119</v>
      </c>
      <c r="P49">
        <v>97</v>
      </c>
      <c r="Q49">
        <v>116</v>
      </c>
      <c r="R49">
        <v>114</v>
      </c>
      <c r="S49">
        <v>116</v>
      </c>
      <c r="T49">
        <v>119</v>
      </c>
      <c r="U49">
        <v>31</v>
      </c>
      <c r="V49" s="9">
        <f t="shared" si="2"/>
        <v>469</v>
      </c>
      <c r="W49" s="7">
        <f t="shared" si="3"/>
        <v>465</v>
      </c>
      <c r="X49" t="str">
        <f>Stat[[#This Row],[服装]]&amp;Stat[[#This Row],[名前]]&amp;Stat[[#This Row],[レアリティ]]</f>
        <v>ユニフォーム小原豊ICONIC</v>
      </c>
      <c r="Y49" t="s">
        <v>329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52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76</v>
      </c>
      <c r="L50">
        <v>122</v>
      </c>
      <c r="M50">
        <v>118</v>
      </c>
      <c r="N50">
        <v>113</v>
      </c>
      <c r="O50">
        <v>120</v>
      </c>
      <c r="P50">
        <v>97</v>
      </c>
      <c r="Q50">
        <v>121</v>
      </c>
      <c r="R50">
        <v>115</v>
      </c>
      <c r="S50">
        <v>117</v>
      </c>
      <c r="T50">
        <v>120</v>
      </c>
      <c r="U50">
        <v>31</v>
      </c>
      <c r="V50" s="9">
        <f t="shared" si="2"/>
        <v>473</v>
      </c>
      <c r="W50" s="7">
        <f t="shared" si="3"/>
        <v>473</v>
      </c>
      <c r="X50" t="str">
        <f>Stat[[#This Row],[服装]]&amp;Stat[[#This Row],[名前]]&amp;Stat[[#This Row],[レアリティ]]</f>
        <v>ユニフォーム女川太郎ICONIC</v>
      </c>
      <c r="Y50" t="s">
        <v>334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53</v>
      </c>
      <c r="D51" t="s">
        <v>23</v>
      </c>
      <c r="E51" t="s">
        <v>21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84</v>
      </c>
      <c r="L51">
        <v>113</v>
      </c>
      <c r="M51">
        <v>110</v>
      </c>
      <c r="N51">
        <v>112</v>
      </c>
      <c r="O51">
        <v>121</v>
      </c>
      <c r="P51">
        <v>101</v>
      </c>
      <c r="Q51">
        <v>110</v>
      </c>
      <c r="R51">
        <v>124</v>
      </c>
      <c r="S51">
        <v>119</v>
      </c>
      <c r="T51">
        <v>120</v>
      </c>
      <c r="U51">
        <v>36</v>
      </c>
      <c r="V51" s="9">
        <f t="shared" si="2"/>
        <v>456</v>
      </c>
      <c r="W51" s="7">
        <f t="shared" si="3"/>
        <v>473</v>
      </c>
      <c r="X51" t="str">
        <f>Stat[[#This Row],[服装]]&amp;Stat[[#This Row],[名前]]&amp;Stat[[#This Row],[レアリティ]]</f>
        <v>ユニフォーム作並浩輔ICONIC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54</v>
      </c>
      <c r="D52" t="s">
        <v>23</v>
      </c>
      <c r="E52" t="s">
        <v>26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75</v>
      </c>
      <c r="L52">
        <v>125</v>
      </c>
      <c r="M52">
        <v>113</v>
      </c>
      <c r="N52">
        <v>112</v>
      </c>
      <c r="O52">
        <v>122</v>
      </c>
      <c r="P52">
        <v>97</v>
      </c>
      <c r="Q52">
        <v>125</v>
      </c>
      <c r="R52">
        <v>115</v>
      </c>
      <c r="S52">
        <v>116</v>
      </c>
      <c r="T52">
        <v>115</v>
      </c>
      <c r="U52">
        <v>31</v>
      </c>
      <c r="V52" s="9">
        <f t="shared" si="2"/>
        <v>472</v>
      </c>
      <c r="W52" s="7">
        <f t="shared" si="3"/>
        <v>471</v>
      </c>
      <c r="X52" t="str">
        <f>Stat[[#This Row],[服装]]&amp;Stat[[#This Row],[名前]]&amp;Stat[[#This Row],[レアリティ]]</f>
        <v>ユニフォーム吹上仁悟ICONIC</v>
      </c>
      <c r="Y52" t="s">
        <v>335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30</v>
      </c>
      <c r="D53" t="s">
        <v>23</v>
      </c>
      <c r="E53" t="s">
        <v>31</v>
      </c>
      <c r="F53" t="s">
        <v>20</v>
      </c>
      <c r="G53" t="s">
        <v>71</v>
      </c>
      <c r="H53">
        <v>99</v>
      </c>
      <c r="I53" s="8" t="s">
        <v>22</v>
      </c>
      <c r="J53">
        <v>5</v>
      </c>
      <c r="K53">
        <v>80</v>
      </c>
      <c r="L53">
        <v>127</v>
      </c>
      <c r="M53">
        <v>127</v>
      </c>
      <c r="N53">
        <v>129</v>
      </c>
      <c r="O53">
        <v>127</v>
      </c>
      <c r="P53">
        <v>101</v>
      </c>
      <c r="Q53">
        <v>114</v>
      </c>
      <c r="R53">
        <v>115</v>
      </c>
      <c r="S53">
        <v>115</v>
      </c>
      <c r="T53">
        <v>115</v>
      </c>
      <c r="U53">
        <v>36</v>
      </c>
      <c r="V53" s="9">
        <f t="shared" si="2"/>
        <v>510</v>
      </c>
      <c r="W53" s="7">
        <f t="shared" si="3"/>
        <v>459</v>
      </c>
      <c r="X53" t="str">
        <f>Stat[[#This Row],[服装]]&amp;Stat[[#This Row],[名前]]&amp;Stat[[#This Row],[レアリティ]]</f>
        <v>ユニフォーム及川徹ICONIC</v>
      </c>
      <c r="Y53" t="s">
        <v>336</v>
      </c>
      <c r="Z53" s="3"/>
      <c r="AA53" s="3"/>
      <c r="AB53" s="3"/>
    </row>
    <row r="54" spans="1:28" ht="14.4" x14ac:dyDescent="0.3">
      <c r="A54">
        <v>53</v>
      </c>
      <c r="B54" t="s">
        <v>118</v>
      </c>
      <c r="C54" t="s">
        <v>30</v>
      </c>
      <c r="D54" t="s">
        <v>90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82</v>
      </c>
      <c r="L54">
        <v>128</v>
      </c>
      <c r="M54">
        <v>130</v>
      </c>
      <c r="N54">
        <v>132</v>
      </c>
      <c r="O54">
        <v>130</v>
      </c>
      <c r="P54">
        <v>101</v>
      </c>
      <c r="Q54">
        <v>115</v>
      </c>
      <c r="R54">
        <v>116</v>
      </c>
      <c r="S54">
        <v>116</v>
      </c>
      <c r="T54">
        <v>116</v>
      </c>
      <c r="U54">
        <v>36</v>
      </c>
      <c r="V54" s="9">
        <f t="shared" si="2"/>
        <v>520</v>
      </c>
      <c r="W54" s="7">
        <f t="shared" si="3"/>
        <v>463</v>
      </c>
      <c r="X54" t="str">
        <f>Stat[[#This Row],[服装]]&amp;Stat[[#This Row],[名前]]&amp;Stat[[#This Row],[レアリティ]]</f>
        <v>プール掃除及川徹ICONIC</v>
      </c>
      <c r="Y54" t="s">
        <v>336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32</v>
      </c>
      <c r="D55" t="s">
        <v>28</v>
      </c>
      <c r="E55" t="s">
        <v>25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77</v>
      </c>
      <c r="L55">
        <v>125</v>
      </c>
      <c r="M55">
        <v>121</v>
      </c>
      <c r="N55">
        <v>114</v>
      </c>
      <c r="O55">
        <v>122</v>
      </c>
      <c r="P55">
        <v>101</v>
      </c>
      <c r="Q55">
        <v>117</v>
      </c>
      <c r="R55">
        <v>115</v>
      </c>
      <c r="S55">
        <v>116</v>
      </c>
      <c r="T55">
        <v>116</v>
      </c>
      <c r="U55">
        <v>36</v>
      </c>
      <c r="V55" s="9">
        <f t="shared" si="2"/>
        <v>482</v>
      </c>
      <c r="W55" s="7">
        <f t="shared" si="3"/>
        <v>464</v>
      </c>
      <c r="X55" t="str">
        <f>Stat[[#This Row],[服装]]&amp;Stat[[#This Row],[名前]]&amp;Stat[[#This Row],[レアリティ]]</f>
        <v>ユニフォーム岩泉一ICONIC</v>
      </c>
      <c r="Y55" t="s">
        <v>337</v>
      </c>
      <c r="Z55" s="3"/>
      <c r="AA55" s="3"/>
      <c r="AB55" s="3"/>
    </row>
    <row r="56" spans="1:28" ht="14.4" x14ac:dyDescent="0.3">
      <c r="A56">
        <v>55</v>
      </c>
      <c r="B56" t="s">
        <v>118</v>
      </c>
      <c r="C56" t="s">
        <v>32</v>
      </c>
      <c r="D56" t="s">
        <v>73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79</v>
      </c>
      <c r="L56">
        <v>128</v>
      </c>
      <c r="M56">
        <v>124</v>
      </c>
      <c r="N56">
        <v>115</v>
      </c>
      <c r="O56">
        <v>123</v>
      </c>
      <c r="P56">
        <v>101</v>
      </c>
      <c r="Q56">
        <v>118</v>
      </c>
      <c r="R56">
        <v>116</v>
      </c>
      <c r="S56">
        <v>119</v>
      </c>
      <c r="T56">
        <v>117</v>
      </c>
      <c r="U56">
        <v>36</v>
      </c>
      <c r="V56" s="9">
        <f t="shared" si="2"/>
        <v>490</v>
      </c>
      <c r="W56" s="7">
        <f t="shared" si="3"/>
        <v>470</v>
      </c>
      <c r="X56" t="str">
        <f>Stat[[#This Row],[服装]]&amp;Stat[[#This Row],[名前]]&amp;Stat[[#This Row],[レアリティ]]</f>
        <v>プール掃除岩泉一ICONIC</v>
      </c>
      <c r="Y56" t="s">
        <v>337</v>
      </c>
      <c r="Z56" s="3"/>
      <c r="AA56" s="3"/>
      <c r="AB56" s="3"/>
    </row>
    <row r="57" spans="1:28" ht="14.4" x14ac:dyDescent="0.3">
      <c r="A57">
        <v>56</v>
      </c>
      <c r="B57" t="s">
        <v>108</v>
      </c>
      <c r="C57" t="s">
        <v>33</v>
      </c>
      <c r="D57" t="s">
        <v>24</v>
      </c>
      <c r="E57" t="s">
        <v>26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71</v>
      </c>
      <c r="L57">
        <v>118</v>
      </c>
      <c r="M57">
        <v>113</v>
      </c>
      <c r="N57">
        <v>112</v>
      </c>
      <c r="O57">
        <v>116</v>
      </c>
      <c r="P57">
        <v>97</v>
      </c>
      <c r="Q57">
        <v>120</v>
      </c>
      <c r="R57">
        <v>115</v>
      </c>
      <c r="S57">
        <v>115</v>
      </c>
      <c r="T57">
        <v>115</v>
      </c>
      <c r="U57">
        <v>31</v>
      </c>
      <c r="V57" s="9">
        <f t="shared" si="2"/>
        <v>459</v>
      </c>
      <c r="W57" s="7">
        <f t="shared" si="3"/>
        <v>465</v>
      </c>
      <c r="X57" t="str">
        <f>Stat[[#This Row],[服装]]&amp;Stat[[#This Row],[名前]]&amp;Stat[[#This Row],[レアリティ]]</f>
        <v>ユニフォーム金田一勇太郎ICONIC</v>
      </c>
      <c r="Y57" t="s">
        <v>338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34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75</v>
      </c>
      <c r="L58">
        <v>128</v>
      </c>
      <c r="M58">
        <v>126</v>
      </c>
      <c r="N58">
        <v>112</v>
      </c>
      <c r="O58">
        <v>119</v>
      </c>
      <c r="P58">
        <v>97</v>
      </c>
      <c r="Q58">
        <v>114</v>
      </c>
      <c r="R58">
        <v>110</v>
      </c>
      <c r="S58">
        <v>116</v>
      </c>
      <c r="T58">
        <v>121</v>
      </c>
      <c r="U58">
        <v>27</v>
      </c>
      <c r="V58" s="9">
        <f t="shared" si="2"/>
        <v>485</v>
      </c>
      <c r="W58" s="7">
        <f t="shared" si="3"/>
        <v>461</v>
      </c>
      <c r="X58" t="str">
        <f>Stat[[#This Row],[服装]]&amp;Stat[[#This Row],[名前]]&amp;Stat[[#This Row],[レアリティ]]</f>
        <v>ユニフォーム京谷賢太郎ICONIC</v>
      </c>
      <c r="Y58" t="s">
        <v>339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35</v>
      </c>
      <c r="D59" t="s">
        <v>23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70</v>
      </c>
      <c r="L59">
        <v>119</v>
      </c>
      <c r="M59">
        <v>115</v>
      </c>
      <c r="N59">
        <v>114</v>
      </c>
      <c r="O59">
        <v>119</v>
      </c>
      <c r="P59">
        <v>97</v>
      </c>
      <c r="Q59">
        <v>114</v>
      </c>
      <c r="R59">
        <v>116</v>
      </c>
      <c r="S59">
        <v>116</v>
      </c>
      <c r="T59">
        <v>116</v>
      </c>
      <c r="U59">
        <v>31</v>
      </c>
      <c r="V59" s="9">
        <f t="shared" si="2"/>
        <v>467</v>
      </c>
      <c r="W59" s="7">
        <f t="shared" si="3"/>
        <v>462</v>
      </c>
      <c r="X59" t="str">
        <f>Stat[[#This Row],[服装]]&amp;Stat[[#This Row],[名前]]&amp;Stat[[#This Row],[レアリティ]]</f>
        <v>ユニフォーム国見英ICONIC</v>
      </c>
      <c r="Y59" t="s">
        <v>340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36</v>
      </c>
      <c r="D60" t="s">
        <v>23</v>
      </c>
      <c r="E60" t="s">
        <v>21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84</v>
      </c>
      <c r="L60">
        <v>113</v>
      </c>
      <c r="M60">
        <v>110</v>
      </c>
      <c r="N60">
        <v>119</v>
      </c>
      <c r="O60">
        <v>121</v>
      </c>
      <c r="P60">
        <v>101</v>
      </c>
      <c r="Q60">
        <v>110</v>
      </c>
      <c r="R60">
        <v>124</v>
      </c>
      <c r="S60">
        <v>119</v>
      </c>
      <c r="T60">
        <v>122</v>
      </c>
      <c r="U60">
        <v>41</v>
      </c>
      <c r="V60" s="9">
        <f t="shared" si="2"/>
        <v>463</v>
      </c>
      <c r="W60" s="7">
        <f t="shared" si="3"/>
        <v>475</v>
      </c>
      <c r="X60" t="str">
        <f>Stat[[#This Row],[服装]]&amp;Stat[[#This Row],[名前]]&amp;Stat[[#This Row],[レアリティ]]</f>
        <v>ユニフォーム渡親治ICONIC</v>
      </c>
      <c r="Y60" t="s">
        <v>341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37</v>
      </c>
      <c r="D61" t="s">
        <v>23</v>
      </c>
      <c r="E61" t="s">
        <v>82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76</v>
      </c>
      <c r="L61">
        <v>116</v>
      </c>
      <c r="M61">
        <v>113</v>
      </c>
      <c r="N61">
        <v>112</v>
      </c>
      <c r="O61">
        <v>117</v>
      </c>
      <c r="P61">
        <v>97</v>
      </c>
      <c r="Q61">
        <v>120</v>
      </c>
      <c r="R61">
        <v>115</v>
      </c>
      <c r="S61">
        <v>115</v>
      </c>
      <c r="T61">
        <v>115</v>
      </c>
      <c r="U61">
        <v>31</v>
      </c>
      <c r="V61" s="9">
        <f t="shared" si="2"/>
        <v>458</v>
      </c>
      <c r="W61" s="7">
        <f t="shared" si="3"/>
        <v>465</v>
      </c>
      <c r="X61" t="str">
        <f>Stat[[#This Row],[服装]]&amp;Stat[[#This Row],[名前]]&amp;Stat[[#This Row],[レアリティ]]</f>
        <v>ユニフォーム松川一静ICONIC</v>
      </c>
      <c r="Y61" t="s">
        <v>342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38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118</v>
      </c>
      <c r="M62">
        <v>116</v>
      </c>
      <c r="N62">
        <v>116</v>
      </c>
      <c r="O62">
        <v>119</v>
      </c>
      <c r="P62">
        <v>97</v>
      </c>
      <c r="Q62">
        <v>117</v>
      </c>
      <c r="R62">
        <v>116</v>
      </c>
      <c r="S62">
        <v>116</v>
      </c>
      <c r="T62">
        <v>118</v>
      </c>
      <c r="U62">
        <v>31</v>
      </c>
      <c r="V62" s="9">
        <f t="shared" si="2"/>
        <v>469</v>
      </c>
      <c r="W62" s="7">
        <f t="shared" si="3"/>
        <v>467</v>
      </c>
      <c r="X62" t="str">
        <f>Stat[[#This Row],[服装]]&amp;Stat[[#This Row],[名前]]&amp;Stat[[#This Row],[レアリティ]]</f>
        <v>ユニフォーム花巻貴大ICONIC</v>
      </c>
      <c r="Y62" t="s">
        <v>343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55</v>
      </c>
      <c r="D63" t="s">
        <v>23</v>
      </c>
      <c r="E63" t="s">
        <v>25</v>
      </c>
      <c r="F63" t="s">
        <v>56</v>
      </c>
      <c r="G63" t="s">
        <v>71</v>
      </c>
      <c r="H63">
        <v>99</v>
      </c>
      <c r="I63" s="8" t="s">
        <v>22</v>
      </c>
      <c r="J63">
        <v>5</v>
      </c>
      <c r="K63">
        <v>78</v>
      </c>
      <c r="L63">
        <v>121</v>
      </c>
      <c r="M63">
        <v>115</v>
      </c>
      <c r="N63">
        <v>114</v>
      </c>
      <c r="O63">
        <v>118</v>
      </c>
      <c r="P63">
        <v>101</v>
      </c>
      <c r="Q63">
        <v>116</v>
      </c>
      <c r="R63">
        <v>114</v>
      </c>
      <c r="S63">
        <v>116</v>
      </c>
      <c r="T63">
        <v>117</v>
      </c>
      <c r="U63">
        <v>41</v>
      </c>
      <c r="V63" s="9">
        <f t="shared" si="2"/>
        <v>468</v>
      </c>
      <c r="W63" s="7">
        <f t="shared" si="3"/>
        <v>463</v>
      </c>
      <c r="X63" t="str">
        <f>Stat[[#This Row],[服装]]&amp;Stat[[#This Row],[名前]]&amp;Stat[[#This Row],[レアリティ]]</f>
        <v>ユニフォーム駒木輝ICONIC</v>
      </c>
      <c r="Y63" t="s">
        <v>344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57</v>
      </c>
      <c r="D64" t="s">
        <v>24</v>
      </c>
      <c r="E64" t="s">
        <v>26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77</v>
      </c>
      <c r="L64">
        <v>116</v>
      </c>
      <c r="M64">
        <v>115</v>
      </c>
      <c r="N64">
        <v>113</v>
      </c>
      <c r="O64">
        <v>118</v>
      </c>
      <c r="P64">
        <v>97</v>
      </c>
      <c r="Q64">
        <v>120</v>
      </c>
      <c r="R64">
        <v>116</v>
      </c>
      <c r="S64">
        <v>115</v>
      </c>
      <c r="T64">
        <v>115</v>
      </c>
      <c r="U64">
        <v>31</v>
      </c>
      <c r="V64" s="9">
        <f t="shared" si="2"/>
        <v>462</v>
      </c>
      <c r="W64" s="7">
        <f t="shared" si="3"/>
        <v>466</v>
      </c>
      <c r="X64" t="str">
        <f>Stat[[#This Row],[服装]]&amp;Stat[[#This Row],[名前]]&amp;Stat[[#This Row],[レアリティ]]</f>
        <v>ユニフォーム茶屋和馬ICONIC</v>
      </c>
      <c r="Y64" t="s">
        <v>345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58</v>
      </c>
      <c r="D65" t="s">
        <v>24</v>
      </c>
      <c r="E65" t="s">
        <v>25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117</v>
      </c>
      <c r="M65">
        <v>114</v>
      </c>
      <c r="N65">
        <v>114</v>
      </c>
      <c r="O65">
        <v>119</v>
      </c>
      <c r="P65">
        <v>97</v>
      </c>
      <c r="Q65">
        <v>116</v>
      </c>
      <c r="R65">
        <v>116</v>
      </c>
      <c r="S65">
        <v>117</v>
      </c>
      <c r="T65">
        <v>117</v>
      </c>
      <c r="U65">
        <v>31</v>
      </c>
      <c r="V65" s="9">
        <f t="shared" si="2"/>
        <v>464</v>
      </c>
      <c r="W65" s="7">
        <f t="shared" si="3"/>
        <v>466</v>
      </c>
      <c r="X65" t="str">
        <f>Stat[[#This Row],[服装]]&amp;Stat[[#This Row],[名前]]&amp;Stat[[#This Row],[レアリティ]]</f>
        <v>ユニフォーム玉川弘樹ICONIC</v>
      </c>
      <c r="Y65" t="s">
        <v>346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59</v>
      </c>
      <c r="D66" t="s">
        <v>24</v>
      </c>
      <c r="E66" t="s">
        <v>21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84</v>
      </c>
      <c r="L66">
        <v>113</v>
      </c>
      <c r="M66">
        <v>110</v>
      </c>
      <c r="N66">
        <v>113</v>
      </c>
      <c r="O66">
        <v>122</v>
      </c>
      <c r="P66">
        <v>101</v>
      </c>
      <c r="Q66">
        <v>110</v>
      </c>
      <c r="R66">
        <v>124</v>
      </c>
      <c r="S66">
        <v>118</v>
      </c>
      <c r="T66">
        <v>121</v>
      </c>
      <c r="U66">
        <v>41</v>
      </c>
      <c r="V66" s="9">
        <f t="shared" si="2"/>
        <v>458</v>
      </c>
      <c r="W66" s="7">
        <f t="shared" si="3"/>
        <v>473</v>
      </c>
      <c r="X66" t="str">
        <f>Stat[[#This Row],[服装]]&amp;Stat[[#This Row],[名前]]&amp;Stat[[#This Row],[レアリティ]]</f>
        <v>ユニフォーム桜井大河ICONIC</v>
      </c>
      <c r="Y66" t="s">
        <v>347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60</v>
      </c>
      <c r="D67" t="s">
        <v>24</v>
      </c>
      <c r="E67" t="s">
        <v>31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75</v>
      </c>
      <c r="L67">
        <v>120</v>
      </c>
      <c r="M67">
        <v>116</v>
      </c>
      <c r="N67">
        <v>121</v>
      </c>
      <c r="O67">
        <v>120</v>
      </c>
      <c r="P67">
        <v>97</v>
      </c>
      <c r="Q67">
        <v>114</v>
      </c>
      <c r="R67">
        <v>114</v>
      </c>
      <c r="S67">
        <v>115</v>
      </c>
      <c r="T67">
        <v>115</v>
      </c>
      <c r="U67">
        <v>31</v>
      </c>
      <c r="V67" s="9">
        <f t="shared" ref="V67:V98" si="4">SUM(L67:O67)</f>
        <v>477</v>
      </c>
      <c r="W67" s="7">
        <f t="shared" ref="W67:W98" si="5">SUM(Q67:T67)</f>
        <v>458</v>
      </c>
      <c r="X67" t="str">
        <f>Stat[[#This Row],[服装]]&amp;Stat[[#This Row],[名前]]&amp;Stat[[#This Row],[レアリティ]]</f>
        <v>ユニフォーム芳賀良治ICONIC</v>
      </c>
      <c r="Y67" t="s">
        <v>348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61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74</v>
      </c>
      <c r="L68">
        <v>115</v>
      </c>
      <c r="M68">
        <v>114</v>
      </c>
      <c r="N68">
        <v>112</v>
      </c>
      <c r="O68">
        <v>119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9">
        <f t="shared" si="4"/>
        <v>460</v>
      </c>
      <c r="W68" s="7">
        <f t="shared" si="5"/>
        <v>465</v>
      </c>
      <c r="X68" t="str">
        <f>Stat[[#This Row],[服装]]&amp;Stat[[#This Row],[名前]]&amp;Stat[[#This Row],[レアリティ]]</f>
        <v>ユニフォーム渋谷陸斗ICONIC</v>
      </c>
      <c r="Y68" t="s">
        <v>349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62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75</v>
      </c>
      <c r="L69">
        <v>117</v>
      </c>
      <c r="M69">
        <v>116</v>
      </c>
      <c r="N69">
        <v>114</v>
      </c>
      <c r="O69">
        <v>120</v>
      </c>
      <c r="P69">
        <v>97</v>
      </c>
      <c r="Q69">
        <v>116</v>
      </c>
      <c r="R69">
        <v>116</v>
      </c>
      <c r="S69">
        <v>117</v>
      </c>
      <c r="T69">
        <v>116</v>
      </c>
      <c r="U69">
        <v>31</v>
      </c>
      <c r="V69" s="9">
        <f t="shared" si="4"/>
        <v>467</v>
      </c>
      <c r="W69" s="7">
        <f t="shared" si="5"/>
        <v>465</v>
      </c>
      <c r="X69" t="str">
        <f>Stat[[#This Row],[服装]]&amp;Stat[[#This Row],[名前]]&amp;Stat[[#This Row],[レアリティ]]</f>
        <v>ユニフォーム池尻隼人ICONIC</v>
      </c>
      <c r="Y69" t="s">
        <v>350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63</v>
      </c>
      <c r="D70" t="s">
        <v>28</v>
      </c>
      <c r="E70" t="s">
        <v>25</v>
      </c>
      <c r="F70" t="s">
        <v>64</v>
      </c>
      <c r="G70" t="s">
        <v>71</v>
      </c>
      <c r="H70">
        <v>99</v>
      </c>
      <c r="I70" s="8" t="s">
        <v>22</v>
      </c>
      <c r="J70">
        <v>5</v>
      </c>
      <c r="K70">
        <v>76</v>
      </c>
      <c r="L70">
        <v>121</v>
      </c>
      <c r="M70">
        <v>116</v>
      </c>
      <c r="N70">
        <v>114</v>
      </c>
      <c r="O70">
        <v>121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41</v>
      </c>
      <c r="V70" s="9">
        <f t="shared" si="4"/>
        <v>472</v>
      </c>
      <c r="W70" s="7">
        <f t="shared" si="5"/>
        <v>465</v>
      </c>
      <c r="X70" t="str">
        <f>Stat[[#This Row],[服装]]&amp;Stat[[#This Row],[名前]]&amp;Stat[[#This Row],[レアリティ]]</f>
        <v>ユニフォーム十和田良樹ICONIC</v>
      </c>
      <c r="Y70" t="s">
        <v>351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65</v>
      </c>
      <c r="D71" t="s">
        <v>28</v>
      </c>
      <c r="E71" t="s">
        <v>26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75</v>
      </c>
      <c r="L71">
        <v>116</v>
      </c>
      <c r="M71">
        <v>114</v>
      </c>
      <c r="N71">
        <v>112</v>
      </c>
      <c r="O71">
        <v>118</v>
      </c>
      <c r="P71">
        <v>97</v>
      </c>
      <c r="Q71">
        <v>120</v>
      </c>
      <c r="R71">
        <v>115</v>
      </c>
      <c r="S71">
        <v>115</v>
      </c>
      <c r="T71">
        <v>115</v>
      </c>
      <c r="U71">
        <v>31</v>
      </c>
      <c r="V71" s="9">
        <f t="shared" si="4"/>
        <v>460</v>
      </c>
      <c r="W71" s="7">
        <f t="shared" si="5"/>
        <v>465</v>
      </c>
      <c r="X71" t="str">
        <f>Stat[[#This Row],[服装]]&amp;Stat[[#This Row],[名前]]&amp;Stat[[#This Row],[レアリティ]]</f>
        <v>ユニフォーム森岳歩ICONIC</v>
      </c>
      <c r="Y71" t="s">
        <v>352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66</v>
      </c>
      <c r="D72" t="s">
        <v>24</v>
      </c>
      <c r="E72" t="s">
        <v>25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121</v>
      </c>
      <c r="M72">
        <v>117</v>
      </c>
      <c r="N72">
        <v>114</v>
      </c>
      <c r="O72">
        <v>121</v>
      </c>
      <c r="P72">
        <v>97</v>
      </c>
      <c r="Q72">
        <v>117</v>
      </c>
      <c r="R72">
        <v>117</v>
      </c>
      <c r="S72">
        <v>117</v>
      </c>
      <c r="T72">
        <v>117</v>
      </c>
      <c r="U72">
        <v>31</v>
      </c>
      <c r="V72" s="9">
        <f t="shared" si="4"/>
        <v>473</v>
      </c>
      <c r="W72" s="7">
        <f t="shared" si="5"/>
        <v>468</v>
      </c>
      <c r="X72" t="str">
        <f>Stat[[#This Row],[服装]]&amp;Stat[[#This Row],[名前]]&amp;Stat[[#This Row],[レアリティ]]</f>
        <v>ユニフォーム唐松拓巳ICONIC</v>
      </c>
      <c r="Y72" t="s">
        <v>353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67</v>
      </c>
      <c r="D73" t="s">
        <v>28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76</v>
      </c>
      <c r="L73">
        <v>118</v>
      </c>
      <c r="M73">
        <v>116</v>
      </c>
      <c r="N73">
        <v>114</v>
      </c>
      <c r="O73">
        <v>119</v>
      </c>
      <c r="P73">
        <v>97</v>
      </c>
      <c r="Q73">
        <v>117</v>
      </c>
      <c r="R73">
        <v>116</v>
      </c>
      <c r="S73">
        <v>117</v>
      </c>
      <c r="T73">
        <v>116</v>
      </c>
      <c r="U73">
        <v>31</v>
      </c>
      <c r="V73" s="9">
        <f t="shared" si="4"/>
        <v>467</v>
      </c>
      <c r="W73" s="7">
        <f t="shared" si="5"/>
        <v>466</v>
      </c>
      <c r="X73" t="str">
        <f>Stat[[#This Row],[服装]]&amp;Stat[[#This Row],[名前]]&amp;Stat[[#This Row],[レアリティ]]</f>
        <v>ユニフォーム田沢裕樹ICONIC</v>
      </c>
      <c r="Y73" t="s">
        <v>354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68</v>
      </c>
      <c r="D74" t="s">
        <v>28</v>
      </c>
      <c r="E74" t="s">
        <v>26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75</v>
      </c>
      <c r="L74">
        <v>118</v>
      </c>
      <c r="M74">
        <v>118</v>
      </c>
      <c r="N74">
        <v>112</v>
      </c>
      <c r="O74">
        <v>120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9">
        <f t="shared" si="4"/>
        <v>468</v>
      </c>
      <c r="W74" s="7">
        <f t="shared" si="5"/>
        <v>465</v>
      </c>
      <c r="X74" t="str">
        <f>Stat[[#This Row],[服装]]&amp;Stat[[#This Row],[名前]]&amp;Stat[[#This Row],[レアリティ]]</f>
        <v>ユニフォーム子安颯真ICONIC</v>
      </c>
      <c r="Y74" t="s">
        <v>355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69</v>
      </c>
      <c r="D75" t="s">
        <v>28</v>
      </c>
      <c r="E75" t="s">
        <v>21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85</v>
      </c>
      <c r="L75">
        <v>113</v>
      </c>
      <c r="M75">
        <v>110</v>
      </c>
      <c r="N75">
        <v>113</v>
      </c>
      <c r="O75">
        <v>122</v>
      </c>
      <c r="P75">
        <v>101</v>
      </c>
      <c r="Q75">
        <v>110</v>
      </c>
      <c r="R75">
        <v>122</v>
      </c>
      <c r="S75">
        <v>118</v>
      </c>
      <c r="T75">
        <v>120</v>
      </c>
      <c r="U75">
        <v>41</v>
      </c>
      <c r="V75" s="9">
        <f t="shared" si="4"/>
        <v>458</v>
      </c>
      <c r="W75" s="7">
        <f t="shared" si="5"/>
        <v>470</v>
      </c>
      <c r="X75" t="str">
        <f>Stat[[#This Row],[服装]]&amp;Stat[[#This Row],[名前]]&amp;Stat[[#This Row],[レアリティ]]</f>
        <v>ユニフォーム横手駿ICONIC</v>
      </c>
      <c r="Y75" t="s">
        <v>356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70</v>
      </c>
      <c r="D76" t="s">
        <v>28</v>
      </c>
      <c r="E76" t="s">
        <v>31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73</v>
      </c>
      <c r="L76">
        <v>117</v>
      </c>
      <c r="M76">
        <v>115</v>
      </c>
      <c r="N76">
        <v>120</v>
      </c>
      <c r="O76">
        <v>120</v>
      </c>
      <c r="P76">
        <v>97</v>
      </c>
      <c r="Q76">
        <v>117</v>
      </c>
      <c r="R76">
        <v>114</v>
      </c>
      <c r="S76">
        <v>116</v>
      </c>
      <c r="T76">
        <v>116</v>
      </c>
      <c r="U76">
        <v>31</v>
      </c>
      <c r="V76" s="9">
        <f t="shared" si="4"/>
        <v>472</v>
      </c>
      <c r="W76" s="7">
        <f t="shared" si="5"/>
        <v>463</v>
      </c>
      <c r="X76" t="str">
        <f>Stat[[#This Row],[服装]]&amp;Stat[[#This Row],[名前]]&amp;Stat[[#This Row],[レアリティ]]</f>
        <v>ユニフォーム夏瀬伊吹ICONIC</v>
      </c>
      <c r="Y76" t="s">
        <v>357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72</v>
      </c>
      <c r="D77" t="s">
        <v>73</v>
      </c>
      <c r="E77" t="s">
        <v>74</v>
      </c>
      <c r="F77" t="s">
        <v>75</v>
      </c>
      <c r="G77" t="s">
        <v>71</v>
      </c>
      <c r="H77">
        <v>99</v>
      </c>
      <c r="I77" s="8" t="s">
        <v>22</v>
      </c>
      <c r="J77">
        <v>5</v>
      </c>
      <c r="K77">
        <v>76</v>
      </c>
      <c r="L77">
        <v>121</v>
      </c>
      <c r="M77">
        <v>119</v>
      </c>
      <c r="N77">
        <v>122</v>
      </c>
      <c r="O77">
        <v>122</v>
      </c>
      <c r="P77">
        <v>101</v>
      </c>
      <c r="Q77">
        <v>116</v>
      </c>
      <c r="R77">
        <v>116</v>
      </c>
      <c r="S77">
        <v>120</v>
      </c>
      <c r="T77">
        <v>120</v>
      </c>
      <c r="U77">
        <v>41</v>
      </c>
      <c r="V77" s="9">
        <f t="shared" si="4"/>
        <v>484</v>
      </c>
      <c r="W77" s="7">
        <f t="shared" si="5"/>
        <v>472</v>
      </c>
      <c r="X77" t="str">
        <f>Stat[[#This Row],[服装]]&amp;Stat[[#This Row],[名前]]&amp;Stat[[#This Row],[レアリティ]]</f>
        <v>ユニフォーム古牧譲ICONIC</v>
      </c>
      <c r="Y77" t="s">
        <v>358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76</v>
      </c>
      <c r="D78" t="s">
        <v>77</v>
      </c>
      <c r="E78" t="s">
        <v>78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118</v>
      </c>
      <c r="M78">
        <v>116</v>
      </c>
      <c r="N78">
        <v>114</v>
      </c>
      <c r="O78">
        <v>117</v>
      </c>
      <c r="P78">
        <v>97</v>
      </c>
      <c r="Q78">
        <v>117</v>
      </c>
      <c r="R78">
        <v>115</v>
      </c>
      <c r="S78">
        <v>117</v>
      </c>
      <c r="T78">
        <v>117</v>
      </c>
      <c r="U78">
        <v>36</v>
      </c>
      <c r="V78" s="9">
        <f t="shared" si="4"/>
        <v>465</v>
      </c>
      <c r="W78" s="7">
        <f t="shared" si="5"/>
        <v>466</v>
      </c>
      <c r="X78" t="str">
        <f>Stat[[#This Row],[服装]]&amp;Stat[[#This Row],[名前]]&amp;Stat[[#This Row],[レアリティ]]</f>
        <v>ユニフォーム浅虫快人ICONIC</v>
      </c>
      <c r="Y78" t="s">
        <v>359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79</v>
      </c>
      <c r="D79" t="s">
        <v>73</v>
      </c>
      <c r="E79" t="s">
        <v>80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85</v>
      </c>
      <c r="L79">
        <v>112</v>
      </c>
      <c r="M79">
        <v>110</v>
      </c>
      <c r="N79">
        <v>114</v>
      </c>
      <c r="O79">
        <v>121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9">
        <f t="shared" si="4"/>
        <v>457</v>
      </c>
      <c r="W79" s="7">
        <f t="shared" si="5"/>
        <v>470</v>
      </c>
      <c r="X79" t="str">
        <f>Stat[[#This Row],[服装]]&amp;Stat[[#This Row],[名前]]&amp;Stat[[#This Row],[レアリティ]]</f>
        <v>ユニフォーム南田大志ICONIC</v>
      </c>
      <c r="Y79" t="s">
        <v>360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81</v>
      </c>
      <c r="D80" t="s">
        <v>73</v>
      </c>
      <c r="E80" t="s">
        <v>82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75</v>
      </c>
      <c r="L80">
        <v>116</v>
      </c>
      <c r="M80">
        <v>116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116</v>
      </c>
      <c r="T80">
        <v>116</v>
      </c>
      <c r="U80">
        <v>31</v>
      </c>
      <c r="V80" s="9">
        <f t="shared" si="4"/>
        <v>464</v>
      </c>
      <c r="W80" s="7">
        <f t="shared" si="5"/>
        <v>467</v>
      </c>
      <c r="X80" t="str">
        <f>Stat[[#This Row],[服装]]&amp;Stat[[#This Row],[名前]]&amp;Stat[[#This Row],[レアリティ]]</f>
        <v>ユニフォーム湯川良明ICONIC</v>
      </c>
      <c r="Y80" t="s">
        <v>361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83</v>
      </c>
      <c r="D81" t="s">
        <v>84</v>
      </c>
      <c r="E81" t="s">
        <v>85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120</v>
      </c>
      <c r="M81">
        <v>117</v>
      </c>
      <c r="N81">
        <v>114</v>
      </c>
      <c r="O81">
        <v>117</v>
      </c>
      <c r="P81">
        <v>97</v>
      </c>
      <c r="Q81">
        <v>115</v>
      </c>
      <c r="R81">
        <v>114</v>
      </c>
      <c r="S81">
        <v>116</v>
      </c>
      <c r="T81">
        <v>116</v>
      </c>
      <c r="U81">
        <v>31</v>
      </c>
      <c r="V81" s="9">
        <f t="shared" si="4"/>
        <v>468</v>
      </c>
      <c r="W81" s="7">
        <f t="shared" si="5"/>
        <v>461</v>
      </c>
      <c r="X81" t="str">
        <f>Stat[[#This Row],[服装]]&amp;Stat[[#This Row],[名前]]&amp;Stat[[#This Row],[レアリティ]]</f>
        <v>ユニフォーム稲垣功ICONIC</v>
      </c>
      <c r="Y81" t="s">
        <v>362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86</v>
      </c>
      <c r="D82" t="s">
        <v>84</v>
      </c>
      <c r="E82" t="s">
        <v>87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115</v>
      </c>
      <c r="M82">
        <v>115</v>
      </c>
      <c r="N82">
        <v>112</v>
      </c>
      <c r="O82">
        <v>120</v>
      </c>
      <c r="P82">
        <v>97</v>
      </c>
      <c r="Q82">
        <v>120</v>
      </c>
      <c r="R82">
        <v>115</v>
      </c>
      <c r="S82">
        <v>117</v>
      </c>
      <c r="T82">
        <v>116</v>
      </c>
      <c r="U82">
        <v>31</v>
      </c>
      <c r="V82" s="9">
        <f t="shared" si="4"/>
        <v>462</v>
      </c>
      <c r="W82" s="7">
        <f t="shared" si="5"/>
        <v>468</v>
      </c>
      <c r="X82" t="str">
        <f>Stat[[#This Row],[服装]]&amp;Stat[[#This Row],[名前]]&amp;Stat[[#This Row],[レアリティ]]</f>
        <v>ユニフォーム馬門英治ICONIC</v>
      </c>
      <c r="Y82" t="s">
        <v>363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88</v>
      </c>
      <c r="D83" t="s">
        <v>84</v>
      </c>
      <c r="E83" t="s">
        <v>85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76</v>
      </c>
      <c r="L83">
        <v>119</v>
      </c>
      <c r="M83">
        <v>118</v>
      </c>
      <c r="N83">
        <v>115</v>
      </c>
      <c r="O83">
        <v>117</v>
      </c>
      <c r="P83">
        <v>97</v>
      </c>
      <c r="Q83">
        <v>116</v>
      </c>
      <c r="R83">
        <v>115</v>
      </c>
      <c r="S83">
        <v>116</v>
      </c>
      <c r="T83">
        <v>116</v>
      </c>
      <c r="U83">
        <v>31</v>
      </c>
      <c r="V83" s="9">
        <f t="shared" si="4"/>
        <v>469</v>
      </c>
      <c r="W83" s="7">
        <f t="shared" si="5"/>
        <v>463</v>
      </c>
      <c r="X83" t="str">
        <f>Stat[[#This Row],[服装]]&amp;Stat[[#This Row],[名前]]&amp;Stat[[#This Row],[レアリティ]]</f>
        <v>ユニフォーム百沢雄大ICONIC</v>
      </c>
      <c r="Y83" t="s">
        <v>364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89</v>
      </c>
      <c r="D84" t="s">
        <v>90</v>
      </c>
      <c r="E84" t="s">
        <v>85</v>
      </c>
      <c r="F84" t="s">
        <v>91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122</v>
      </c>
      <c r="M84">
        <v>121</v>
      </c>
      <c r="N84">
        <v>114</v>
      </c>
      <c r="O84">
        <v>122</v>
      </c>
      <c r="P84">
        <v>101</v>
      </c>
      <c r="Q84">
        <v>114</v>
      </c>
      <c r="R84">
        <v>115</v>
      </c>
      <c r="S84">
        <v>118</v>
      </c>
      <c r="T84">
        <v>120</v>
      </c>
      <c r="U84">
        <v>41</v>
      </c>
      <c r="V84" s="9">
        <f t="shared" si="4"/>
        <v>479</v>
      </c>
      <c r="W84" s="7">
        <f t="shared" si="5"/>
        <v>467</v>
      </c>
      <c r="X84" t="str">
        <f>Stat[[#This Row],[服装]]&amp;Stat[[#This Row],[名前]]&amp;Stat[[#This Row],[レアリティ]]</f>
        <v>ユニフォーム照島游児ICONIC</v>
      </c>
      <c r="Y84" t="s">
        <v>365</v>
      </c>
      <c r="Z84" s="3"/>
      <c r="AA84" s="3"/>
      <c r="AB84" s="3"/>
    </row>
    <row r="85" spans="1:28" ht="14.4" x14ac:dyDescent="0.3">
      <c r="A85">
        <v>84</v>
      </c>
      <c r="B85" t="s">
        <v>150</v>
      </c>
      <c r="C85" t="s">
        <v>89</v>
      </c>
      <c r="D85" t="s">
        <v>77</v>
      </c>
      <c r="E85" t="s">
        <v>78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77</v>
      </c>
      <c r="L85">
        <v>125</v>
      </c>
      <c r="M85">
        <v>124</v>
      </c>
      <c r="N85">
        <v>115</v>
      </c>
      <c r="O85">
        <v>123</v>
      </c>
      <c r="P85">
        <v>101</v>
      </c>
      <c r="Q85">
        <v>115</v>
      </c>
      <c r="R85">
        <v>116</v>
      </c>
      <c r="S85">
        <v>121</v>
      </c>
      <c r="T85">
        <v>121</v>
      </c>
      <c r="U85">
        <v>41</v>
      </c>
      <c r="V85" s="9">
        <f t="shared" si="4"/>
        <v>487</v>
      </c>
      <c r="W85" s="7">
        <f t="shared" si="5"/>
        <v>473</v>
      </c>
      <c r="X85" t="str">
        <f>Stat[[#This Row],[服装]]&amp;Stat[[#This Row],[名前]]&amp;Stat[[#This Row],[レアリティ]]</f>
        <v>制服照島游児ICONIC</v>
      </c>
      <c r="Y85" t="s">
        <v>365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92</v>
      </c>
      <c r="D86" t="s">
        <v>90</v>
      </c>
      <c r="E86" t="s">
        <v>87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76</v>
      </c>
      <c r="L86">
        <v>117</v>
      </c>
      <c r="M86">
        <v>115</v>
      </c>
      <c r="N86">
        <v>112</v>
      </c>
      <c r="O86">
        <v>120</v>
      </c>
      <c r="P86">
        <v>97</v>
      </c>
      <c r="Q86">
        <v>121</v>
      </c>
      <c r="R86">
        <v>115</v>
      </c>
      <c r="S86">
        <v>117</v>
      </c>
      <c r="T86">
        <v>117</v>
      </c>
      <c r="U86">
        <v>41</v>
      </c>
      <c r="V86" s="9">
        <f t="shared" si="4"/>
        <v>464</v>
      </c>
      <c r="W86" s="7">
        <f t="shared" si="5"/>
        <v>470</v>
      </c>
      <c r="X86" t="str">
        <f>Stat[[#This Row],[服装]]&amp;Stat[[#This Row],[名前]]&amp;Stat[[#This Row],[レアリティ]]</f>
        <v>ユニフォーム母畑和馬ICONIC</v>
      </c>
      <c r="Y86" t="s">
        <v>366</v>
      </c>
      <c r="Z86" s="3"/>
      <c r="AA86" s="3"/>
      <c r="AB86" s="3"/>
    </row>
    <row r="87" spans="1:28" ht="13.8" customHeight="1" x14ac:dyDescent="0.3">
      <c r="A87">
        <v>86</v>
      </c>
      <c r="B87" t="s">
        <v>108</v>
      </c>
      <c r="C87" t="s">
        <v>93</v>
      </c>
      <c r="D87" t="s">
        <v>84</v>
      </c>
      <c r="E87" t="s">
        <v>97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74</v>
      </c>
      <c r="L87">
        <v>115</v>
      </c>
      <c r="M87">
        <v>114</v>
      </c>
      <c r="N87">
        <v>120</v>
      </c>
      <c r="O87">
        <v>120</v>
      </c>
      <c r="P87">
        <v>97</v>
      </c>
      <c r="Q87">
        <v>117</v>
      </c>
      <c r="R87">
        <v>114</v>
      </c>
      <c r="S87">
        <v>116</v>
      </c>
      <c r="T87">
        <v>117</v>
      </c>
      <c r="U87">
        <v>41</v>
      </c>
      <c r="V87" s="9">
        <f t="shared" si="4"/>
        <v>469</v>
      </c>
      <c r="W87" s="7">
        <f t="shared" si="5"/>
        <v>464</v>
      </c>
      <c r="X87" t="str">
        <f>Stat[[#This Row],[服装]]&amp;Stat[[#This Row],[名前]]&amp;Stat[[#This Row],[レアリティ]]</f>
        <v>ユニフォーム二岐丈晴ICONIC</v>
      </c>
      <c r="Y87" t="s">
        <v>367</v>
      </c>
      <c r="Z87" s="3"/>
      <c r="AA87" s="3"/>
      <c r="AB87" s="3"/>
    </row>
    <row r="88" spans="1:28" ht="14.4" x14ac:dyDescent="0.3">
      <c r="A88">
        <v>87</v>
      </c>
      <c r="B88" t="s">
        <v>150</v>
      </c>
      <c r="C88" t="s">
        <v>93</v>
      </c>
      <c r="D88" t="s">
        <v>90</v>
      </c>
      <c r="E88" t="s">
        <v>74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75</v>
      </c>
      <c r="L88">
        <v>116</v>
      </c>
      <c r="M88">
        <v>117</v>
      </c>
      <c r="N88">
        <v>123</v>
      </c>
      <c r="O88">
        <v>123</v>
      </c>
      <c r="P88">
        <v>97</v>
      </c>
      <c r="Q88">
        <v>118</v>
      </c>
      <c r="R88">
        <v>115</v>
      </c>
      <c r="S88">
        <v>117</v>
      </c>
      <c r="T88">
        <v>118</v>
      </c>
      <c r="U88">
        <v>41</v>
      </c>
      <c r="V88" s="9">
        <f t="shared" si="4"/>
        <v>479</v>
      </c>
      <c r="W88" s="7">
        <f t="shared" si="5"/>
        <v>468</v>
      </c>
      <c r="X88" t="str">
        <f>Stat[[#This Row],[服装]]&amp;Stat[[#This Row],[名前]]&amp;Stat[[#This Row],[レアリティ]]</f>
        <v>制服二岐丈晴ICONIC</v>
      </c>
      <c r="Y88" t="s">
        <v>367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99</v>
      </c>
      <c r="D89" t="s">
        <v>84</v>
      </c>
      <c r="E89" t="s">
        <v>85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74</v>
      </c>
      <c r="L89">
        <v>120</v>
      </c>
      <c r="M89">
        <v>119</v>
      </c>
      <c r="N89">
        <v>113</v>
      </c>
      <c r="O89">
        <v>118</v>
      </c>
      <c r="P89">
        <v>97</v>
      </c>
      <c r="Q89">
        <v>115</v>
      </c>
      <c r="R89">
        <v>115</v>
      </c>
      <c r="S89">
        <v>116</v>
      </c>
      <c r="T89">
        <v>116</v>
      </c>
      <c r="U89">
        <v>41</v>
      </c>
      <c r="V89" s="9">
        <f t="shared" si="4"/>
        <v>470</v>
      </c>
      <c r="W89" s="7">
        <f t="shared" si="5"/>
        <v>462</v>
      </c>
      <c r="X89" t="str">
        <f>Stat[[#This Row],[服装]]&amp;Stat[[#This Row],[名前]]&amp;Stat[[#This Row],[レアリティ]]</f>
        <v>ユニフォーム沼尻凛太郎ICONIC</v>
      </c>
      <c r="Y89" t="s">
        <v>368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94</v>
      </c>
      <c r="D90" t="s">
        <v>90</v>
      </c>
      <c r="E90" t="s">
        <v>87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116</v>
      </c>
      <c r="M90">
        <v>115</v>
      </c>
      <c r="N90">
        <v>113</v>
      </c>
      <c r="O90">
        <v>117</v>
      </c>
      <c r="P90">
        <v>97</v>
      </c>
      <c r="Q90">
        <v>121</v>
      </c>
      <c r="R90">
        <v>115</v>
      </c>
      <c r="S90">
        <v>116</v>
      </c>
      <c r="T90">
        <v>117</v>
      </c>
      <c r="U90">
        <v>41</v>
      </c>
      <c r="V90" s="9">
        <f t="shared" si="4"/>
        <v>461</v>
      </c>
      <c r="W90" s="7">
        <f t="shared" si="5"/>
        <v>469</v>
      </c>
      <c r="X90" t="str">
        <f>Stat[[#This Row],[服装]]&amp;Stat[[#This Row],[名前]]&amp;Stat[[#This Row],[レアリティ]]</f>
        <v>ユニフォーム飯坂信義ICONIC</v>
      </c>
      <c r="Y90" t="s">
        <v>369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95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118</v>
      </c>
      <c r="M91">
        <v>118</v>
      </c>
      <c r="N91">
        <v>113</v>
      </c>
      <c r="O91">
        <v>120</v>
      </c>
      <c r="P91">
        <v>97</v>
      </c>
      <c r="Q91">
        <v>115</v>
      </c>
      <c r="R91">
        <v>115</v>
      </c>
      <c r="S91">
        <v>120</v>
      </c>
      <c r="T91">
        <v>120</v>
      </c>
      <c r="U91">
        <v>41</v>
      </c>
      <c r="V91" s="9">
        <f t="shared" si="4"/>
        <v>469</v>
      </c>
      <c r="W91" s="7">
        <f t="shared" si="5"/>
        <v>470</v>
      </c>
      <c r="X91" t="str">
        <f>Stat[[#This Row],[服装]]&amp;Stat[[#This Row],[名前]]&amp;Stat[[#This Row],[レアリティ]]</f>
        <v>ユニフォーム東山勝道ICONIC</v>
      </c>
      <c r="Y91" t="s">
        <v>370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96</v>
      </c>
      <c r="D92" t="s">
        <v>90</v>
      </c>
      <c r="E92" t="s">
        <v>98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85</v>
      </c>
      <c r="L92">
        <v>112</v>
      </c>
      <c r="M92">
        <v>110</v>
      </c>
      <c r="N92">
        <v>114</v>
      </c>
      <c r="O92">
        <v>120</v>
      </c>
      <c r="P92">
        <v>101</v>
      </c>
      <c r="Q92">
        <v>110</v>
      </c>
      <c r="R92">
        <v>120</v>
      </c>
      <c r="S92">
        <v>119</v>
      </c>
      <c r="T92">
        <v>120</v>
      </c>
      <c r="U92">
        <v>41</v>
      </c>
      <c r="V92" s="9">
        <f t="shared" si="4"/>
        <v>456</v>
      </c>
      <c r="W92" s="7">
        <f t="shared" si="5"/>
        <v>469</v>
      </c>
      <c r="X92" t="str">
        <f>Stat[[#This Row],[服装]]&amp;Stat[[#This Row],[名前]]&amp;Stat[[#This Row],[レアリティ]]</f>
        <v>ユニフォーム土湯新ICONIC</v>
      </c>
      <c r="Y92" t="s">
        <v>371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100</v>
      </c>
      <c r="D93" t="s">
        <v>77</v>
      </c>
      <c r="E93" t="s">
        <v>78</v>
      </c>
      <c r="F93" t="s">
        <v>131</v>
      </c>
      <c r="G93" t="s">
        <v>71</v>
      </c>
      <c r="H93">
        <v>99</v>
      </c>
      <c r="I93" s="8" t="s">
        <v>22</v>
      </c>
      <c r="J93">
        <v>5</v>
      </c>
      <c r="K93">
        <v>76</v>
      </c>
      <c r="L93">
        <v>123</v>
      </c>
      <c r="M93">
        <v>121</v>
      </c>
      <c r="N93">
        <v>113</v>
      </c>
      <c r="O93">
        <v>121</v>
      </c>
      <c r="P93">
        <v>97</v>
      </c>
      <c r="Q93">
        <v>115</v>
      </c>
      <c r="R93">
        <v>115</v>
      </c>
      <c r="S93">
        <v>120</v>
      </c>
      <c r="T93">
        <v>121</v>
      </c>
      <c r="U93">
        <v>41</v>
      </c>
      <c r="V93" s="9">
        <f t="shared" si="4"/>
        <v>478</v>
      </c>
      <c r="W93" s="7">
        <f t="shared" si="5"/>
        <v>471</v>
      </c>
      <c r="X93" t="str">
        <f>Stat[[#This Row],[服装]]&amp;Stat[[#This Row],[名前]]&amp;Stat[[#This Row],[レアリティ]]</f>
        <v>ユニフォーム中島猛ICONIC</v>
      </c>
      <c r="Y93" t="s">
        <v>372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101</v>
      </c>
      <c r="D94" t="s">
        <v>90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80</v>
      </c>
      <c r="L94">
        <v>119</v>
      </c>
      <c r="M94">
        <v>116</v>
      </c>
      <c r="N94">
        <v>113</v>
      </c>
      <c r="O94">
        <v>117</v>
      </c>
      <c r="P94">
        <v>97</v>
      </c>
      <c r="Q94">
        <v>113</v>
      </c>
      <c r="R94">
        <v>115</v>
      </c>
      <c r="S94">
        <v>115</v>
      </c>
      <c r="T94">
        <v>116</v>
      </c>
      <c r="U94">
        <v>31</v>
      </c>
      <c r="V94" s="9">
        <f t="shared" si="4"/>
        <v>465</v>
      </c>
      <c r="W94" s="7">
        <f t="shared" si="5"/>
        <v>459</v>
      </c>
      <c r="X94" t="str">
        <f>Stat[[#This Row],[服装]]&amp;Stat[[#This Row],[名前]]&amp;Stat[[#This Row],[レアリティ]]</f>
        <v>ユニフォーム白石優希ICONIC</v>
      </c>
      <c r="Y94" t="s">
        <v>373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102</v>
      </c>
      <c r="D95" t="s">
        <v>77</v>
      </c>
      <c r="E95" t="s">
        <v>74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76</v>
      </c>
      <c r="L95">
        <v>119</v>
      </c>
      <c r="M95">
        <v>121</v>
      </c>
      <c r="N95">
        <v>122</v>
      </c>
      <c r="O95">
        <v>121</v>
      </c>
      <c r="P95">
        <v>97</v>
      </c>
      <c r="Q95">
        <v>119</v>
      </c>
      <c r="R95">
        <v>119</v>
      </c>
      <c r="S95">
        <v>118</v>
      </c>
      <c r="T95">
        <v>118</v>
      </c>
      <c r="U95">
        <v>41</v>
      </c>
      <c r="V95" s="9">
        <f t="shared" si="4"/>
        <v>483</v>
      </c>
      <c r="W95" s="7">
        <f t="shared" si="5"/>
        <v>474</v>
      </c>
      <c r="X95" t="str">
        <f>Stat[[#This Row],[服装]]&amp;Stat[[#This Row],[名前]]&amp;Stat[[#This Row],[レアリティ]]</f>
        <v>ユニフォーム花山一雅ICONIC</v>
      </c>
      <c r="Y95" t="s">
        <v>374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103</v>
      </c>
      <c r="D96" t="s">
        <v>77</v>
      </c>
      <c r="E96" t="s">
        <v>82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80</v>
      </c>
      <c r="L96">
        <v>114</v>
      </c>
      <c r="M96">
        <v>114</v>
      </c>
      <c r="N96">
        <v>113</v>
      </c>
      <c r="O96">
        <v>117</v>
      </c>
      <c r="P96">
        <v>97</v>
      </c>
      <c r="Q96">
        <v>121</v>
      </c>
      <c r="R96">
        <v>115</v>
      </c>
      <c r="S96">
        <v>116</v>
      </c>
      <c r="T96">
        <v>117</v>
      </c>
      <c r="U96">
        <v>31</v>
      </c>
      <c r="V96" s="9">
        <f t="shared" si="4"/>
        <v>458</v>
      </c>
      <c r="W96" s="7">
        <f t="shared" si="5"/>
        <v>469</v>
      </c>
      <c r="X96" t="str">
        <f>Stat[[#This Row],[服装]]&amp;Stat[[#This Row],[名前]]&amp;Stat[[#This Row],[レアリティ]]</f>
        <v>ユニフォーム鳴子哲平ICONIC</v>
      </c>
      <c r="Y96" t="s">
        <v>375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104</v>
      </c>
      <c r="D97" t="s">
        <v>77</v>
      </c>
      <c r="E97" t="s">
        <v>80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121</v>
      </c>
      <c r="S97">
        <v>119</v>
      </c>
      <c r="T97">
        <v>120</v>
      </c>
      <c r="U97">
        <v>41</v>
      </c>
      <c r="V97" s="9">
        <f t="shared" si="4"/>
        <v>456</v>
      </c>
      <c r="W97" s="7">
        <f t="shared" si="5"/>
        <v>470</v>
      </c>
      <c r="X97" t="str">
        <f>Stat[[#This Row],[服装]]&amp;Stat[[#This Row],[名前]]&amp;Stat[[#This Row],[レアリティ]]</f>
        <v>ユニフォーム秋保和光ICONIC</v>
      </c>
      <c r="Y97" t="s">
        <v>376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105</v>
      </c>
      <c r="D98" t="s">
        <v>77</v>
      </c>
      <c r="E98" t="s">
        <v>82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74</v>
      </c>
      <c r="L98">
        <v>114</v>
      </c>
      <c r="M98">
        <v>115</v>
      </c>
      <c r="N98">
        <v>113</v>
      </c>
      <c r="O98">
        <v>118</v>
      </c>
      <c r="P98">
        <v>97</v>
      </c>
      <c r="Q98">
        <v>121</v>
      </c>
      <c r="R98">
        <v>117</v>
      </c>
      <c r="S98">
        <v>116</v>
      </c>
      <c r="T98">
        <v>117</v>
      </c>
      <c r="U98">
        <v>31</v>
      </c>
      <c r="V98" s="9">
        <f t="shared" si="4"/>
        <v>460</v>
      </c>
      <c r="W98" s="7">
        <f t="shared" si="5"/>
        <v>471</v>
      </c>
      <c r="X98" t="str">
        <f>Stat[[#This Row],[服装]]&amp;Stat[[#This Row],[名前]]&amp;Stat[[#This Row],[レアリティ]]</f>
        <v>ユニフォーム松島剛ICONIC</v>
      </c>
      <c r="Y98" t="s">
        <v>378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106</v>
      </c>
      <c r="D99" t="s">
        <v>77</v>
      </c>
      <c r="E99" t="s">
        <v>78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121</v>
      </c>
      <c r="M99">
        <v>118</v>
      </c>
      <c r="N99">
        <v>114</v>
      </c>
      <c r="O99">
        <v>120</v>
      </c>
      <c r="P99">
        <v>101</v>
      </c>
      <c r="Q99">
        <v>116</v>
      </c>
      <c r="R99">
        <v>116</v>
      </c>
      <c r="S99">
        <v>118</v>
      </c>
      <c r="T99">
        <v>118</v>
      </c>
      <c r="U99">
        <v>36</v>
      </c>
      <c r="V99" s="9">
        <f t="shared" ref="V99:V126" si="6">SUM(L99:O99)</f>
        <v>473</v>
      </c>
      <c r="W99" s="7">
        <f t="shared" ref="W99:W126" si="7">SUM(Q99:T99)</f>
        <v>468</v>
      </c>
      <c r="X99" t="str">
        <f>Stat[[#This Row],[服装]]&amp;Stat[[#This Row],[名前]]&amp;Stat[[#This Row],[レアリティ]]</f>
        <v>ユニフォーム川渡瞬己ICONIC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109</v>
      </c>
      <c r="D100" t="s">
        <v>73</v>
      </c>
      <c r="E100" t="s">
        <v>78</v>
      </c>
      <c r="F100" t="s">
        <v>119</v>
      </c>
      <c r="G100" t="s">
        <v>71</v>
      </c>
      <c r="H100">
        <v>99</v>
      </c>
      <c r="I100" s="8" t="s">
        <v>22</v>
      </c>
      <c r="J100">
        <v>5</v>
      </c>
      <c r="K100">
        <v>82</v>
      </c>
      <c r="L100">
        <v>130</v>
      </c>
      <c r="M100">
        <v>130</v>
      </c>
      <c r="N100">
        <v>114</v>
      </c>
      <c r="O100">
        <v>123</v>
      </c>
      <c r="P100">
        <v>101</v>
      </c>
      <c r="Q100">
        <v>116</v>
      </c>
      <c r="R100">
        <v>116</v>
      </c>
      <c r="S100">
        <v>120</v>
      </c>
      <c r="T100">
        <v>120</v>
      </c>
      <c r="U100">
        <v>41</v>
      </c>
      <c r="V100" s="9">
        <f t="shared" si="6"/>
        <v>497</v>
      </c>
      <c r="W100" s="7">
        <f t="shared" si="7"/>
        <v>472</v>
      </c>
      <c r="X100" t="str">
        <f>Stat[[#This Row],[服装]]&amp;Stat[[#This Row],[名前]]&amp;Stat[[#This Row],[レアリティ]]</f>
        <v>ユニフォーム牛島若利ICONIC</v>
      </c>
      <c r="Y100" t="s">
        <v>379</v>
      </c>
      <c r="Z100" s="3"/>
      <c r="AA100" s="3"/>
      <c r="AB100" s="3"/>
    </row>
    <row r="101" spans="1:28" ht="14.4" x14ac:dyDescent="0.3">
      <c r="A101">
        <v>100</v>
      </c>
      <c r="B101" t="s">
        <v>117</v>
      </c>
      <c r="C101" t="s">
        <v>109</v>
      </c>
      <c r="D101" t="s">
        <v>90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83</v>
      </c>
      <c r="L101">
        <v>133</v>
      </c>
      <c r="M101">
        <v>133</v>
      </c>
      <c r="N101">
        <v>115</v>
      </c>
      <c r="O101">
        <v>124</v>
      </c>
      <c r="P101">
        <v>101</v>
      </c>
      <c r="Q101">
        <v>117</v>
      </c>
      <c r="R101">
        <v>117</v>
      </c>
      <c r="S101">
        <v>123</v>
      </c>
      <c r="T101">
        <v>121</v>
      </c>
      <c r="U101">
        <v>41</v>
      </c>
      <c r="V101" s="9">
        <f t="shared" si="6"/>
        <v>505</v>
      </c>
      <c r="W101" s="7">
        <f t="shared" si="7"/>
        <v>478</v>
      </c>
      <c r="X101" t="str">
        <f>Stat[[#This Row],[服装]]&amp;Stat[[#This Row],[名前]]&amp;Stat[[#This Row],[レアリティ]]</f>
        <v>水着牛島若利ICONIC</v>
      </c>
      <c r="Y101" t="s">
        <v>379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110</v>
      </c>
      <c r="D102" t="s">
        <v>73</v>
      </c>
      <c r="E102" t="s">
        <v>82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81</v>
      </c>
      <c r="L102">
        <v>123</v>
      </c>
      <c r="M102">
        <v>120</v>
      </c>
      <c r="N102">
        <v>113</v>
      </c>
      <c r="O102">
        <v>121</v>
      </c>
      <c r="P102">
        <v>97</v>
      </c>
      <c r="Q102">
        <v>125</v>
      </c>
      <c r="R102">
        <v>115</v>
      </c>
      <c r="S102">
        <v>117</v>
      </c>
      <c r="T102">
        <v>117</v>
      </c>
      <c r="U102">
        <v>28</v>
      </c>
      <c r="V102" s="9">
        <f t="shared" si="6"/>
        <v>477</v>
      </c>
      <c r="W102" s="7">
        <f t="shared" si="7"/>
        <v>474</v>
      </c>
      <c r="X102" t="str">
        <f>Stat[[#This Row],[服装]]&amp;Stat[[#This Row],[名前]]&amp;Stat[[#This Row],[レアリティ]]</f>
        <v>ユニフォーム天童覚ICONIC</v>
      </c>
      <c r="Y102" t="s">
        <v>380</v>
      </c>
      <c r="Z102" s="3"/>
      <c r="AA102" s="3"/>
      <c r="AB102" s="3"/>
    </row>
    <row r="103" spans="1:28" ht="14.4" x14ac:dyDescent="0.3">
      <c r="A103">
        <v>102</v>
      </c>
      <c r="B103" t="s">
        <v>117</v>
      </c>
      <c r="C103" t="s">
        <v>110</v>
      </c>
      <c r="D103" t="s">
        <v>90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82</v>
      </c>
      <c r="L103">
        <v>126</v>
      </c>
      <c r="M103">
        <v>121</v>
      </c>
      <c r="N103">
        <v>114</v>
      </c>
      <c r="O103">
        <v>122</v>
      </c>
      <c r="P103">
        <v>97</v>
      </c>
      <c r="Q103">
        <v>128</v>
      </c>
      <c r="R103">
        <v>116</v>
      </c>
      <c r="S103">
        <v>120</v>
      </c>
      <c r="T103">
        <v>118</v>
      </c>
      <c r="U103">
        <v>28</v>
      </c>
      <c r="V103" s="9">
        <f t="shared" si="6"/>
        <v>483</v>
      </c>
      <c r="W103" s="7">
        <f t="shared" si="7"/>
        <v>482</v>
      </c>
      <c r="X103" t="str">
        <f>Stat[[#This Row],[服装]]&amp;Stat[[#This Row],[名前]]&amp;Stat[[#This Row],[レアリティ]]</f>
        <v>水着天童覚ICONIC</v>
      </c>
      <c r="Y103" t="s">
        <v>380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111</v>
      </c>
      <c r="D104" t="s">
        <v>77</v>
      </c>
      <c r="E104" t="s">
        <v>78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76</v>
      </c>
      <c r="L104">
        <v>123</v>
      </c>
      <c r="M104">
        <v>120</v>
      </c>
      <c r="N104">
        <v>118</v>
      </c>
      <c r="O104">
        <v>123</v>
      </c>
      <c r="P104">
        <v>101</v>
      </c>
      <c r="Q104">
        <v>118</v>
      </c>
      <c r="R104">
        <v>118</v>
      </c>
      <c r="S104">
        <v>121</v>
      </c>
      <c r="T104">
        <v>121</v>
      </c>
      <c r="U104">
        <v>36</v>
      </c>
      <c r="V104" s="9">
        <f t="shared" si="6"/>
        <v>484</v>
      </c>
      <c r="W104" s="7">
        <f t="shared" si="7"/>
        <v>478</v>
      </c>
      <c r="X104" t="str">
        <f>Stat[[#This Row],[服装]]&amp;Stat[[#This Row],[名前]]&amp;Stat[[#This Row],[レアリティ]]</f>
        <v>ユニフォーム五色工ICONIC</v>
      </c>
      <c r="Y104" t="s">
        <v>381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112</v>
      </c>
      <c r="D105" t="s">
        <v>73</v>
      </c>
      <c r="E105" t="s">
        <v>74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75</v>
      </c>
      <c r="L105">
        <v>119</v>
      </c>
      <c r="M105">
        <v>120</v>
      </c>
      <c r="N105">
        <v>127</v>
      </c>
      <c r="O105">
        <v>123</v>
      </c>
      <c r="P105">
        <v>101</v>
      </c>
      <c r="Q105">
        <v>117</v>
      </c>
      <c r="R105">
        <v>117</v>
      </c>
      <c r="S105">
        <v>116</v>
      </c>
      <c r="T105">
        <v>118</v>
      </c>
      <c r="U105">
        <v>36</v>
      </c>
      <c r="V105" s="9">
        <f t="shared" si="6"/>
        <v>489</v>
      </c>
      <c r="W105" s="7">
        <f t="shared" si="7"/>
        <v>468</v>
      </c>
      <c r="X105" t="str">
        <f>Stat[[#This Row],[服装]]&amp;Stat[[#This Row],[名前]]&amp;Stat[[#This Row],[レアリティ]]</f>
        <v>ユニフォーム白布賢二郎ICONIC</v>
      </c>
      <c r="Y105" t="s">
        <v>382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113</v>
      </c>
      <c r="D106" t="s">
        <v>73</v>
      </c>
      <c r="E106" t="s">
        <v>78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123</v>
      </c>
      <c r="M106">
        <v>120</v>
      </c>
      <c r="N106">
        <v>118</v>
      </c>
      <c r="O106">
        <v>123</v>
      </c>
      <c r="P106">
        <v>97</v>
      </c>
      <c r="Q106">
        <v>118</v>
      </c>
      <c r="R106">
        <v>118</v>
      </c>
      <c r="S106">
        <v>121</v>
      </c>
      <c r="T106">
        <v>121</v>
      </c>
      <c r="U106">
        <v>31</v>
      </c>
      <c r="V106" s="9">
        <f t="shared" si="6"/>
        <v>484</v>
      </c>
      <c r="W106" s="7">
        <f t="shared" si="7"/>
        <v>478</v>
      </c>
      <c r="X106" t="str">
        <f>Stat[[#This Row],[服装]]&amp;Stat[[#This Row],[名前]]&amp;Stat[[#This Row],[レアリティ]]</f>
        <v>ユニフォーム大平獅音ICONIC</v>
      </c>
      <c r="Y106" t="s">
        <v>383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114</v>
      </c>
      <c r="D107" t="s">
        <v>73</v>
      </c>
      <c r="E107" t="s">
        <v>82</v>
      </c>
      <c r="F107" t="s">
        <v>119</v>
      </c>
      <c r="G107" t="s">
        <v>71</v>
      </c>
      <c r="H107">
        <v>99</v>
      </c>
      <c r="I107" s="8" t="s">
        <v>22</v>
      </c>
      <c r="J107">
        <v>5</v>
      </c>
      <c r="K107">
        <v>75</v>
      </c>
      <c r="L107">
        <v>123</v>
      </c>
      <c r="M107">
        <v>120</v>
      </c>
      <c r="N107">
        <v>113</v>
      </c>
      <c r="O107">
        <v>121</v>
      </c>
      <c r="P107">
        <v>101</v>
      </c>
      <c r="Q107">
        <v>121</v>
      </c>
      <c r="R107">
        <v>115</v>
      </c>
      <c r="S107">
        <v>117</v>
      </c>
      <c r="T107">
        <v>117</v>
      </c>
      <c r="U107">
        <v>31</v>
      </c>
      <c r="V107" s="9">
        <f t="shared" si="6"/>
        <v>477</v>
      </c>
      <c r="W107" s="7">
        <f t="shared" si="7"/>
        <v>470</v>
      </c>
      <c r="X107" t="str">
        <f>Stat[[#This Row],[服装]]&amp;Stat[[#This Row],[名前]]&amp;Stat[[#This Row],[レアリティ]]</f>
        <v>ユニフォーム川西太一ICONIC</v>
      </c>
      <c r="Y107" t="s">
        <v>384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115</v>
      </c>
      <c r="D108" t="s">
        <v>73</v>
      </c>
      <c r="E108" t="s">
        <v>74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74</v>
      </c>
      <c r="L108">
        <v>117</v>
      </c>
      <c r="M108">
        <v>120</v>
      </c>
      <c r="N108">
        <v>121</v>
      </c>
      <c r="O108">
        <v>121</v>
      </c>
      <c r="P108">
        <v>101</v>
      </c>
      <c r="Q108">
        <v>117</v>
      </c>
      <c r="R108">
        <v>117</v>
      </c>
      <c r="S108">
        <v>117</v>
      </c>
      <c r="T108">
        <v>118</v>
      </c>
      <c r="U108">
        <v>36</v>
      </c>
      <c r="V108" s="9">
        <f t="shared" si="6"/>
        <v>479</v>
      </c>
      <c r="W108" s="7">
        <f t="shared" si="7"/>
        <v>469</v>
      </c>
      <c r="X108" t="str">
        <f>Stat[[#This Row],[服装]]&amp;Stat[[#This Row],[名前]]&amp;Stat[[#This Row],[レアリティ]]</f>
        <v>ユニフォーム瀬見栄太ICONIC</v>
      </c>
      <c r="Y108" t="s">
        <v>385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116</v>
      </c>
      <c r="D109" t="s">
        <v>73</v>
      </c>
      <c r="E109" t="s">
        <v>80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 s="9">
        <f t="shared" si="6"/>
        <v>456</v>
      </c>
      <c r="W109" s="7">
        <f t="shared" si="7"/>
        <v>470</v>
      </c>
      <c r="X109" t="str">
        <f>Stat[[#This Row],[服装]]&amp;Stat[[#This Row],[名前]]&amp;Stat[[#This Row],[レアリティ]]</f>
        <v>ユニフォーム山形隼人ICONIC</v>
      </c>
      <c r="Y109" t="s">
        <v>386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198</v>
      </c>
      <c r="D110" t="s">
        <v>77</v>
      </c>
      <c r="E110" t="s">
        <v>74</v>
      </c>
      <c r="F110" t="s">
        <v>197</v>
      </c>
      <c r="G110" t="s">
        <v>71</v>
      </c>
      <c r="H110">
        <v>99</v>
      </c>
      <c r="I110" s="8" t="s">
        <v>22</v>
      </c>
      <c r="J110">
        <v>5</v>
      </c>
      <c r="K110">
        <v>82</v>
      </c>
      <c r="L110">
        <v>120</v>
      </c>
      <c r="M110">
        <v>129</v>
      </c>
      <c r="N110">
        <v>130</v>
      </c>
      <c r="O110">
        <v>127</v>
      </c>
      <c r="P110">
        <v>101</v>
      </c>
      <c r="Q110">
        <v>114</v>
      </c>
      <c r="R110">
        <v>119</v>
      </c>
      <c r="S110">
        <v>114</v>
      </c>
      <c r="T110">
        <v>118</v>
      </c>
      <c r="U110">
        <v>36</v>
      </c>
      <c r="V110" s="9">
        <f t="shared" si="6"/>
        <v>506</v>
      </c>
      <c r="W110" s="7">
        <f t="shared" si="7"/>
        <v>465</v>
      </c>
      <c r="X110" t="str">
        <f>Stat[[#This Row],[服装]]&amp;Stat[[#This Row],[名前]]&amp;Stat[[#This Row],[レアリティ]]</f>
        <v>ユニフォーム宮侑ICONIC</v>
      </c>
      <c r="Y110" t="s">
        <v>387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199</v>
      </c>
      <c r="D111" t="s">
        <v>90</v>
      </c>
      <c r="E111" t="s">
        <v>78</v>
      </c>
      <c r="F111" t="s">
        <v>197</v>
      </c>
      <c r="G111" t="s">
        <v>71</v>
      </c>
      <c r="H111">
        <v>99</v>
      </c>
      <c r="I111" s="8" t="s">
        <v>22</v>
      </c>
      <c r="J111">
        <v>5</v>
      </c>
      <c r="K111">
        <v>82</v>
      </c>
      <c r="L111">
        <v>127</v>
      </c>
      <c r="M111">
        <v>120</v>
      </c>
      <c r="N111">
        <v>116</v>
      </c>
      <c r="O111">
        <v>121</v>
      </c>
      <c r="P111">
        <v>101</v>
      </c>
      <c r="Q111">
        <v>123</v>
      </c>
      <c r="R111">
        <v>119</v>
      </c>
      <c r="S111">
        <v>122</v>
      </c>
      <c r="T111">
        <v>119</v>
      </c>
      <c r="U111">
        <v>31</v>
      </c>
      <c r="V111" s="9">
        <f t="shared" si="6"/>
        <v>484</v>
      </c>
      <c r="W111" s="7">
        <f t="shared" si="7"/>
        <v>483</v>
      </c>
      <c r="X111" t="str">
        <f>Stat[[#This Row],[服装]]&amp;Stat[[#This Row],[名前]]&amp;Stat[[#This Row],[レアリティ]]</f>
        <v>ユニフォーム宮治ICONIC</v>
      </c>
      <c r="Y111" t="s">
        <v>388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200</v>
      </c>
      <c r="D112" t="s">
        <v>77</v>
      </c>
      <c r="E112" t="s">
        <v>82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80</v>
      </c>
      <c r="L112">
        <v>126</v>
      </c>
      <c r="M112">
        <v>118</v>
      </c>
      <c r="N112">
        <v>112</v>
      </c>
      <c r="O112">
        <v>121</v>
      </c>
      <c r="P112">
        <v>101</v>
      </c>
      <c r="Q112">
        <v>128</v>
      </c>
      <c r="R112">
        <v>114</v>
      </c>
      <c r="S112">
        <v>117</v>
      </c>
      <c r="T112">
        <v>117</v>
      </c>
      <c r="U112">
        <v>36</v>
      </c>
      <c r="V112" s="9">
        <f t="shared" si="6"/>
        <v>477</v>
      </c>
      <c r="W112" s="7">
        <f t="shared" si="7"/>
        <v>476</v>
      </c>
      <c r="X112" t="str">
        <f>Stat[[#This Row],[服装]]&amp;Stat[[#This Row],[名前]]&amp;Stat[[#This Row],[レアリティ]]</f>
        <v>ユニフォーム角名倫太郎ICONIC</v>
      </c>
      <c r="Y112" t="s">
        <v>389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201</v>
      </c>
      <c r="D113" t="s">
        <v>77</v>
      </c>
      <c r="E113" t="s">
        <v>78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74</v>
      </c>
      <c r="L113">
        <v>125</v>
      </c>
      <c r="M113">
        <v>119</v>
      </c>
      <c r="N113">
        <v>115</v>
      </c>
      <c r="O113">
        <v>119</v>
      </c>
      <c r="P113">
        <v>97</v>
      </c>
      <c r="Q113">
        <v>118</v>
      </c>
      <c r="R113">
        <v>121</v>
      </c>
      <c r="S113">
        <v>120</v>
      </c>
      <c r="T113">
        <v>121</v>
      </c>
      <c r="U113">
        <v>36</v>
      </c>
      <c r="V113" s="9">
        <f t="shared" si="6"/>
        <v>478</v>
      </c>
      <c r="W113" s="7">
        <f t="shared" si="7"/>
        <v>480</v>
      </c>
      <c r="X113" t="str">
        <f>Stat[[#This Row],[服装]]&amp;Stat[[#This Row],[名前]]&amp;Stat[[#This Row],[レアリティ]]</f>
        <v>ユニフォーム北信介ICONIC</v>
      </c>
      <c r="Y113" t="s">
        <v>390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123</v>
      </c>
      <c r="D114" t="s">
        <v>90</v>
      </c>
      <c r="E114" t="s">
        <v>78</v>
      </c>
      <c r="F114" t="s">
        <v>129</v>
      </c>
      <c r="G114" t="s">
        <v>71</v>
      </c>
      <c r="H114">
        <v>99</v>
      </c>
      <c r="I114" s="8" t="s">
        <v>22</v>
      </c>
      <c r="J114">
        <v>5</v>
      </c>
      <c r="K114">
        <v>82</v>
      </c>
      <c r="L114">
        <v>128</v>
      </c>
      <c r="M114">
        <v>127</v>
      </c>
      <c r="N114">
        <v>114</v>
      </c>
      <c r="O114">
        <v>119</v>
      </c>
      <c r="P114">
        <v>101</v>
      </c>
      <c r="Q114">
        <v>118</v>
      </c>
      <c r="R114">
        <v>121</v>
      </c>
      <c r="S114">
        <v>121</v>
      </c>
      <c r="T114">
        <v>121</v>
      </c>
      <c r="U114">
        <v>26</v>
      </c>
      <c r="V114" s="9">
        <f t="shared" si="6"/>
        <v>488</v>
      </c>
      <c r="W114" s="7">
        <f t="shared" si="7"/>
        <v>481</v>
      </c>
      <c r="X114" t="str">
        <f>Stat[[#This Row],[服装]]&amp;Stat[[#This Row],[名前]]&amp;Stat[[#This Row],[レアリティ]]</f>
        <v>ユニフォーム木兎光太郎ICONIC</v>
      </c>
      <c r="Y114" t="s">
        <v>391</v>
      </c>
      <c r="Z114" s="3"/>
      <c r="AA114" s="3"/>
      <c r="AB114" s="3"/>
    </row>
    <row r="115" spans="1:28" ht="14.4" x14ac:dyDescent="0.3">
      <c r="A115">
        <v>114</v>
      </c>
      <c r="B115" t="s">
        <v>151</v>
      </c>
      <c r="C115" t="s">
        <v>123</v>
      </c>
      <c r="D115" t="s">
        <v>77</v>
      </c>
      <c r="E115" t="s">
        <v>78</v>
      </c>
      <c r="F115" t="s">
        <v>129</v>
      </c>
      <c r="G115" t="s">
        <v>71</v>
      </c>
      <c r="H115">
        <v>99</v>
      </c>
      <c r="I115" s="8" t="s">
        <v>22</v>
      </c>
      <c r="J115">
        <v>5</v>
      </c>
      <c r="K115">
        <v>83</v>
      </c>
      <c r="L115">
        <v>131</v>
      </c>
      <c r="M115">
        <v>130</v>
      </c>
      <c r="N115">
        <v>115</v>
      </c>
      <c r="O115">
        <v>120</v>
      </c>
      <c r="P115">
        <v>101</v>
      </c>
      <c r="Q115">
        <v>119</v>
      </c>
      <c r="R115">
        <v>122</v>
      </c>
      <c r="S115">
        <v>124</v>
      </c>
      <c r="T115">
        <v>122</v>
      </c>
      <c r="U115">
        <v>26</v>
      </c>
      <c r="V115" s="9">
        <f t="shared" si="6"/>
        <v>496</v>
      </c>
      <c r="W115" s="7">
        <f t="shared" si="7"/>
        <v>487</v>
      </c>
      <c r="X115" t="str">
        <f>Stat[[#This Row],[服装]]&amp;Stat[[#This Row],[名前]]&amp;Stat[[#This Row],[レアリティ]]</f>
        <v>夏祭り木兎光太郎ICONIC</v>
      </c>
      <c r="Y115" t="s">
        <v>391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124</v>
      </c>
      <c r="D116" t="s">
        <v>90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76</v>
      </c>
      <c r="L116">
        <v>123</v>
      </c>
      <c r="M116">
        <v>117</v>
      </c>
      <c r="N116">
        <v>120</v>
      </c>
      <c r="O116">
        <v>123</v>
      </c>
      <c r="P116">
        <v>101</v>
      </c>
      <c r="Q116">
        <v>116</v>
      </c>
      <c r="R116">
        <v>121</v>
      </c>
      <c r="S116">
        <v>121</v>
      </c>
      <c r="T116">
        <v>121</v>
      </c>
      <c r="U116">
        <v>36</v>
      </c>
      <c r="V116" s="9">
        <f t="shared" si="6"/>
        <v>483</v>
      </c>
      <c r="W116" s="7">
        <f t="shared" si="7"/>
        <v>479</v>
      </c>
      <c r="X116" t="str">
        <f>Stat[[#This Row],[服装]]&amp;Stat[[#This Row],[名前]]&amp;Stat[[#This Row],[レアリティ]]</f>
        <v>ユニフォーム木葉秋紀ICONIC</v>
      </c>
      <c r="Y116" t="s">
        <v>392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125</v>
      </c>
      <c r="D117" t="s">
        <v>90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75</v>
      </c>
      <c r="L117">
        <v>123</v>
      </c>
      <c r="M117">
        <v>119</v>
      </c>
      <c r="N117">
        <v>116</v>
      </c>
      <c r="O117">
        <v>121</v>
      </c>
      <c r="P117">
        <v>97</v>
      </c>
      <c r="Q117">
        <v>121</v>
      </c>
      <c r="R117">
        <v>121</v>
      </c>
      <c r="S117">
        <v>123</v>
      </c>
      <c r="T117">
        <v>118</v>
      </c>
      <c r="U117">
        <v>41</v>
      </c>
      <c r="V117" s="9">
        <f t="shared" si="6"/>
        <v>479</v>
      </c>
      <c r="W117" s="7">
        <f t="shared" si="7"/>
        <v>483</v>
      </c>
      <c r="X117" t="str">
        <f>Stat[[#This Row],[服装]]&amp;Stat[[#This Row],[名前]]&amp;Stat[[#This Row],[レアリティ]]</f>
        <v>ユニフォーム猿杙大和ICONIC</v>
      </c>
      <c r="Y117" t="s">
        <v>393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126</v>
      </c>
      <c r="D118" t="s">
        <v>90</v>
      </c>
      <c r="E118" t="s">
        <v>80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86</v>
      </c>
      <c r="L118">
        <v>113</v>
      </c>
      <c r="M118">
        <v>110</v>
      </c>
      <c r="N118">
        <v>113</v>
      </c>
      <c r="O118">
        <v>120</v>
      </c>
      <c r="P118">
        <v>101</v>
      </c>
      <c r="Q118">
        <v>110</v>
      </c>
      <c r="R118">
        <v>123</v>
      </c>
      <c r="S118">
        <v>119</v>
      </c>
      <c r="T118">
        <v>122</v>
      </c>
      <c r="U118">
        <v>41</v>
      </c>
      <c r="V118" s="9">
        <f t="shared" si="6"/>
        <v>456</v>
      </c>
      <c r="W118" s="7">
        <f t="shared" si="7"/>
        <v>474</v>
      </c>
      <c r="X118" t="str">
        <f>Stat[[#This Row],[服装]]&amp;Stat[[#This Row],[名前]]&amp;Stat[[#This Row],[レアリティ]]</f>
        <v>ユニフォーム小見春樹ICONIC</v>
      </c>
      <c r="Y118" t="s">
        <v>394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127</v>
      </c>
      <c r="D119" t="s">
        <v>90</v>
      </c>
      <c r="E119" t="s">
        <v>82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75</v>
      </c>
      <c r="L119">
        <v>117</v>
      </c>
      <c r="M119">
        <v>117</v>
      </c>
      <c r="N119">
        <v>112</v>
      </c>
      <c r="O119">
        <v>116</v>
      </c>
      <c r="P119">
        <v>97</v>
      </c>
      <c r="Q119">
        <v>121</v>
      </c>
      <c r="R119">
        <v>113</v>
      </c>
      <c r="S119">
        <v>114</v>
      </c>
      <c r="T119">
        <v>115</v>
      </c>
      <c r="U119">
        <v>36</v>
      </c>
      <c r="V119" s="9">
        <f t="shared" si="6"/>
        <v>462</v>
      </c>
      <c r="W119" s="7">
        <f t="shared" si="7"/>
        <v>463</v>
      </c>
      <c r="X119" t="str">
        <f>Stat[[#This Row],[服装]]&amp;Stat[[#This Row],[名前]]&amp;Stat[[#This Row],[レアリティ]]</f>
        <v>ユニフォーム尾長渉ICONIC</v>
      </c>
      <c r="Y119" t="s">
        <v>395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128</v>
      </c>
      <c r="D120" t="s">
        <v>90</v>
      </c>
      <c r="E120" t="s">
        <v>82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121</v>
      </c>
      <c r="M120">
        <v>121</v>
      </c>
      <c r="N120">
        <v>112</v>
      </c>
      <c r="O120">
        <v>122</v>
      </c>
      <c r="P120">
        <v>97</v>
      </c>
      <c r="Q120">
        <v>125</v>
      </c>
      <c r="R120">
        <v>115</v>
      </c>
      <c r="S120">
        <v>116</v>
      </c>
      <c r="T120">
        <v>115</v>
      </c>
      <c r="U120">
        <v>36</v>
      </c>
      <c r="V120" s="9">
        <f t="shared" si="6"/>
        <v>476</v>
      </c>
      <c r="W120" s="7">
        <f t="shared" si="7"/>
        <v>471</v>
      </c>
      <c r="X120" t="str">
        <f>Stat[[#This Row],[服装]]&amp;Stat[[#This Row],[名前]]&amp;Stat[[#This Row],[レアリティ]]</f>
        <v>ユニフォーム鷲尾辰生ICONIC</v>
      </c>
      <c r="Y120" t="s">
        <v>396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130</v>
      </c>
      <c r="D121" t="s">
        <v>73</v>
      </c>
      <c r="E121" t="s">
        <v>74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78</v>
      </c>
      <c r="L121">
        <v>119</v>
      </c>
      <c r="M121">
        <v>121</v>
      </c>
      <c r="N121">
        <v>126</v>
      </c>
      <c r="O121">
        <v>126</v>
      </c>
      <c r="P121">
        <v>101</v>
      </c>
      <c r="Q121">
        <v>114</v>
      </c>
      <c r="R121">
        <v>121</v>
      </c>
      <c r="S121">
        <v>118</v>
      </c>
      <c r="T121">
        <v>119</v>
      </c>
      <c r="U121">
        <v>41</v>
      </c>
      <c r="V121" s="9">
        <f t="shared" si="6"/>
        <v>492</v>
      </c>
      <c r="W121" s="7">
        <f t="shared" si="7"/>
        <v>472</v>
      </c>
      <c r="X121" t="str">
        <f>Stat[[#This Row],[服装]]&amp;Stat[[#This Row],[名前]]&amp;Stat[[#This Row],[レアリティ]]</f>
        <v>ユニフォーム赤葦京治ICONIC</v>
      </c>
      <c r="Y121" t="s">
        <v>397</v>
      </c>
      <c r="Z121" s="3"/>
      <c r="AA121" s="3"/>
      <c r="AB121" s="3"/>
    </row>
    <row r="122" spans="1:28" ht="14.4" x14ac:dyDescent="0.3">
      <c r="A122">
        <v>121</v>
      </c>
      <c r="B122" t="s">
        <v>151</v>
      </c>
      <c r="C122" t="s">
        <v>130</v>
      </c>
      <c r="D122" t="s">
        <v>90</v>
      </c>
      <c r="E122" t="s">
        <v>74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79</v>
      </c>
      <c r="L122">
        <v>120</v>
      </c>
      <c r="M122">
        <v>124</v>
      </c>
      <c r="N122">
        <v>129</v>
      </c>
      <c r="O122">
        <v>129</v>
      </c>
      <c r="P122">
        <v>101</v>
      </c>
      <c r="Q122">
        <v>115</v>
      </c>
      <c r="R122">
        <v>122</v>
      </c>
      <c r="S122">
        <v>119</v>
      </c>
      <c r="T122">
        <v>120</v>
      </c>
      <c r="U122">
        <v>41</v>
      </c>
      <c r="V122" s="9">
        <f t="shared" si="6"/>
        <v>502</v>
      </c>
      <c r="W122" s="7">
        <f t="shared" si="7"/>
        <v>476</v>
      </c>
      <c r="X122" t="str">
        <f>Stat[[#This Row],[服装]]&amp;Stat[[#This Row],[名前]]&amp;Stat[[#This Row],[レアリティ]]</f>
        <v>夏祭り赤葦京治ICONIC</v>
      </c>
      <c r="Y122" t="s">
        <v>397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301</v>
      </c>
      <c r="D123" t="s">
        <v>77</v>
      </c>
      <c r="E123" t="s">
        <v>78</v>
      </c>
      <c r="F123" t="s">
        <v>135</v>
      </c>
      <c r="G123" t="s">
        <v>71</v>
      </c>
      <c r="H123">
        <v>99</v>
      </c>
      <c r="I123" s="8" t="s">
        <v>22</v>
      </c>
      <c r="J123">
        <v>5</v>
      </c>
      <c r="K123">
        <v>83</v>
      </c>
      <c r="L123">
        <v>130</v>
      </c>
      <c r="M123">
        <v>125</v>
      </c>
      <c r="N123">
        <v>115</v>
      </c>
      <c r="O123">
        <v>121</v>
      </c>
      <c r="P123">
        <v>101</v>
      </c>
      <c r="Q123">
        <v>118</v>
      </c>
      <c r="R123">
        <v>118</v>
      </c>
      <c r="S123">
        <v>126</v>
      </c>
      <c r="T123">
        <v>121</v>
      </c>
      <c r="U123">
        <v>36</v>
      </c>
      <c r="V123" s="9">
        <f t="shared" si="6"/>
        <v>491</v>
      </c>
      <c r="W123" s="7">
        <f t="shared" si="7"/>
        <v>483</v>
      </c>
      <c r="X123" t="str">
        <f>Stat[[#This Row],[服装]]&amp;Stat[[#This Row],[名前]]&amp;Stat[[#This Row],[レアリティ]]</f>
        <v>ユニフォーム星海光来ICONIC</v>
      </c>
      <c r="Y123" t="s">
        <v>398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132</v>
      </c>
      <c r="D124" t="s">
        <v>77</v>
      </c>
      <c r="E124" t="s">
        <v>78</v>
      </c>
      <c r="F124" t="s">
        <v>136</v>
      </c>
      <c r="G124" t="s">
        <v>71</v>
      </c>
      <c r="H124">
        <v>99</v>
      </c>
      <c r="I124" s="8" t="s">
        <v>22</v>
      </c>
      <c r="J124">
        <v>5</v>
      </c>
      <c r="K124">
        <v>82</v>
      </c>
      <c r="L124">
        <v>129</v>
      </c>
      <c r="M124">
        <v>126</v>
      </c>
      <c r="N124">
        <v>114</v>
      </c>
      <c r="O124">
        <v>121</v>
      </c>
      <c r="P124">
        <v>101</v>
      </c>
      <c r="Q124">
        <v>118</v>
      </c>
      <c r="R124">
        <v>123</v>
      </c>
      <c r="S124">
        <v>119</v>
      </c>
      <c r="T124">
        <v>120</v>
      </c>
      <c r="U124">
        <v>41</v>
      </c>
      <c r="V124" s="9">
        <f t="shared" si="6"/>
        <v>490</v>
      </c>
      <c r="W124" s="7">
        <f t="shared" si="7"/>
        <v>480</v>
      </c>
      <c r="X124" t="str">
        <f>Stat[[#This Row],[服装]]&amp;Stat[[#This Row],[名前]]&amp;Stat[[#This Row],[レアリティ]]</f>
        <v>ユニフォーム佐久早聖臣ICONIC</v>
      </c>
      <c r="Y124" t="s">
        <v>399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133</v>
      </c>
      <c r="D125" t="s">
        <v>77</v>
      </c>
      <c r="E125" t="s">
        <v>80</v>
      </c>
      <c r="F125" t="s">
        <v>136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115</v>
      </c>
      <c r="M125">
        <v>111</v>
      </c>
      <c r="N125">
        <v>119</v>
      </c>
      <c r="O125">
        <v>124</v>
      </c>
      <c r="P125">
        <v>101</v>
      </c>
      <c r="Q125">
        <v>110</v>
      </c>
      <c r="R125">
        <v>131</v>
      </c>
      <c r="S125">
        <v>116</v>
      </c>
      <c r="T125">
        <v>121</v>
      </c>
      <c r="U125">
        <v>36</v>
      </c>
      <c r="V125" s="9">
        <f t="shared" si="6"/>
        <v>469</v>
      </c>
      <c r="W125" s="7">
        <f t="shared" si="7"/>
        <v>478</v>
      </c>
      <c r="X125" t="str">
        <f>Stat[[#This Row],[服装]]&amp;Stat[[#This Row],[名前]]&amp;Stat[[#This Row],[レアリティ]]</f>
        <v>ユニフォーム小森元也ICONIC</v>
      </c>
      <c r="Y125" t="s">
        <v>400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134</v>
      </c>
      <c r="D126" t="s">
        <v>77</v>
      </c>
      <c r="E126" t="s">
        <v>82</v>
      </c>
      <c r="F126" t="s">
        <v>135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125</v>
      </c>
      <c r="M126">
        <v>122</v>
      </c>
      <c r="N126">
        <v>112</v>
      </c>
      <c r="O126">
        <v>121</v>
      </c>
      <c r="P126">
        <v>101</v>
      </c>
      <c r="Q126">
        <v>131</v>
      </c>
      <c r="R126">
        <v>115</v>
      </c>
      <c r="S126">
        <v>115</v>
      </c>
      <c r="T126">
        <v>117</v>
      </c>
      <c r="U126">
        <v>41</v>
      </c>
      <c r="V126" s="9">
        <f t="shared" si="6"/>
        <v>480</v>
      </c>
      <c r="W126" s="7">
        <f t="shared" si="7"/>
        <v>478</v>
      </c>
      <c r="X126" t="str">
        <f>Stat[[#This Row],[服装]]&amp;Stat[[#This Row],[名前]]&amp;Stat[[#This Row],[レアリティ]]</f>
        <v>ユニフォーム昼神幸郎ICONIC</v>
      </c>
      <c r="Y126" t="s">
        <v>401</v>
      </c>
      <c r="Z126" s="3"/>
      <c r="AA126" s="3"/>
      <c r="AB126" s="3"/>
    </row>
    <row r="127" spans="1:28" ht="14.4" x14ac:dyDescent="0.3"/>
    <row r="128" spans="1: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74"/>
  <sheetViews>
    <sheetView topLeftCell="A27" workbookViewId="0">
      <selection activeCell="L62" sqref="L62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404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108</v>
      </c>
      <c r="C40" t="s">
        <v>42</v>
      </c>
      <c r="D40" t="s">
        <v>24</v>
      </c>
      <c r="E40" t="s">
        <v>21</v>
      </c>
      <c r="F40" t="s">
        <v>27</v>
      </c>
      <c r="G40" t="s">
        <v>71</v>
      </c>
      <c r="H40">
        <v>1</v>
      </c>
      <c r="I40" t="s">
        <v>217</v>
      </c>
      <c r="T40" t="str">
        <f>Serve[[#This Row],[服装]]&amp;Serve[[#This Row],[名前]]&amp;Serve[[#This Row],[レアリティ]]</f>
        <v>ユニフォーム夜久衛輔ICONIC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43</v>
      </c>
      <c r="D41" t="s">
        <v>24</v>
      </c>
      <c r="E41" t="s">
        <v>25</v>
      </c>
      <c r="F41" t="s">
        <v>27</v>
      </c>
      <c r="G41" t="s">
        <v>71</v>
      </c>
      <c r="H41">
        <v>1</v>
      </c>
      <c r="I41" t="s">
        <v>217</v>
      </c>
      <c r="J41" t="s">
        <v>239</v>
      </c>
      <c r="K41" t="s">
        <v>174</v>
      </c>
      <c r="L41">
        <v>27</v>
      </c>
      <c r="T41" t="str">
        <f>Serve[[#This Row],[服装]]&amp;Serve[[#This Row],[名前]]&amp;Serve[[#This Row],[レアリティ]]</f>
        <v>ユニフォーム福永招平ICONIC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44</v>
      </c>
      <c r="D42" t="s">
        <v>24</v>
      </c>
      <c r="E42" t="s">
        <v>26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24</v>
      </c>
      <c r="T42" t="str">
        <f>Serve[[#This Row],[服装]]&amp;Serve[[#This Row],[名前]]&amp;Serve[[#This Row],[レアリティ]]</f>
        <v>ユニフォーム犬岡走ICONIC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45</v>
      </c>
      <c r="D43" t="s">
        <v>24</v>
      </c>
      <c r="E43" t="s">
        <v>25</v>
      </c>
      <c r="F43" t="s">
        <v>27</v>
      </c>
      <c r="G43" t="s">
        <v>71</v>
      </c>
      <c r="H43">
        <v>1</v>
      </c>
      <c r="I43" t="s">
        <v>217</v>
      </c>
      <c r="J43" t="s">
        <v>196</v>
      </c>
      <c r="K43" t="s">
        <v>174</v>
      </c>
      <c r="L43">
        <v>34</v>
      </c>
      <c r="T43" t="str">
        <f>Serve[[#This Row],[服装]]&amp;Serve[[#This Row],[名前]]&amp;Serve[[#This Row],[レアリティ]]</f>
        <v>ユニフォーム山本猛虎ICONIC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46</v>
      </c>
      <c r="D44" t="s">
        <v>24</v>
      </c>
      <c r="E44" t="s">
        <v>21</v>
      </c>
      <c r="F44" t="s">
        <v>27</v>
      </c>
      <c r="G44" t="s">
        <v>71</v>
      </c>
      <c r="H44">
        <v>1</v>
      </c>
      <c r="I44" t="s">
        <v>217</v>
      </c>
      <c r="T44" t="str">
        <f>Serve[[#This Row],[服装]]&amp;Serve[[#This Row],[名前]]&amp;Serve[[#This Row],[レアリティ]]</f>
        <v>ユニフォーム芝山優生ICONIC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47</v>
      </c>
      <c r="D45" t="s">
        <v>24</v>
      </c>
      <c r="E45" t="s">
        <v>25</v>
      </c>
      <c r="F45" t="s">
        <v>27</v>
      </c>
      <c r="G45" t="s">
        <v>71</v>
      </c>
      <c r="H45">
        <v>1</v>
      </c>
      <c r="I45" t="s">
        <v>217</v>
      </c>
      <c r="J45" t="s">
        <v>239</v>
      </c>
      <c r="K45" t="s">
        <v>174</v>
      </c>
      <c r="L45">
        <v>26</v>
      </c>
      <c r="T45" t="str">
        <f>Serve[[#This Row],[服装]]&amp;Serve[[#This Row],[名前]]&amp;Serve[[#This Row],[レアリティ]]</f>
        <v>ユニフォーム海信之ICONIC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90</v>
      </c>
      <c r="E46" t="s">
        <v>78</v>
      </c>
      <c r="F46" t="s">
        <v>27</v>
      </c>
      <c r="G46" t="s">
        <v>152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ユニフォーム海信之YELL</v>
      </c>
    </row>
    <row r="47" spans="1:20" x14ac:dyDescent="0.3">
      <c r="A47">
        <f>VLOOKUP(Serve[[#This Row],[No用]],SetNo[[No.用]:[vlookup 用]],2,FALSE)</f>
        <v>40</v>
      </c>
      <c r="B47" t="s">
        <v>218</v>
      </c>
      <c r="C47" t="s">
        <v>48</v>
      </c>
      <c r="D47" t="s">
        <v>23</v>
      </c>
      <c r="E47" t="s">
        <v>26</v>
      </c>
      <c r="F47" t="s">
        <v>49</v>
      </c>
      <c r="G47" t="s">
        <v>71</v>
      </c>
      <c r="H47">
        <v>1</v>
      </c>
      <c r="I47" t="s">
        <v>217</v>
      </c>
      <c r="J47" t="s">
        <v>239</v>
      </c>
      <c r="K47" t="s">
        <v>174</v>
      </c>
      <c r="L47">
        <v>24</v>
      </c>
      <c r="T47" t="str">
        <f>Serve[[#This Row],[服装]]&amp;Serve[[#This Row],[名前]]&amp;Serve[[#This Row],[レアリティ]]</f>
        <v>ユニフォーム青根高伸ICONIC</v>
      </c>
    </row>
    <row r="48" spans="1:20" x14ac:dyDescent="0.3">
      <c r="A48">
        <f>VLOOKUP(Serve[[#This Row],[No用]],SetNo[[No.用]:[vlookup 用]],2,FALSE)</f>
        <v>41</v>
      </c>
      <c r="B48" t="s">
        <v>150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制服青根高伸ICONIC</v>
      </c>
    </row>
    <row r="49" spans="1:20" x14ac:dyDescent="0.3">
      <c r="A49">
        <f>VLOOKUP(Serve[[#This Row],[No用]],SetNo[[No.用]:[vlookup 用]],2,FALSE)</f>
        <v>42</v>
      </c>
      <c r="B49" t="s">
        <v>118</v>
      </c>
      <c r="C49" t="s">
        <v>48</v>
      </c>
      <c r="D49" t="s">
        <v>24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プール掃除青根高伸ICONIC</v>
      </c>
    </row>
    <row r="50" spans="1:20" x14ac:dyDescent="0.3">
      <c r="A50">
        <f>VLOOKUP(Serve[[#This Row],[No用]],SetNo[[No.用]:[vlookup 用]],2,FALSE)</f>
        <v>43</v>
      </c>
      <c r="B50" t="s">
        <v>218</v>
      </c>
      <c r="C50" t="s">
        <v>50</v>
      </c>
      <c r="D50" t="s">
        <v>28</v>
      </c>
      <c r="E50" t="s">
        <v>25</v>
      </c>
      <c r="F50" t="s">
        <v>49</v>
      </c>
      <c r="G50" t="s">
        <v>71</v>
      </c>
      <c r="H50">
        <v>1</v>
      </c>
      <c r="I50" t="s">
        <v>217</v>
      </c>
      <c r="J50" t="s">
        <v>196</v>
      </c>
      <c r="K50" t="s">
        <v>174</v>
      </c>
      <c r="L50">
        <v>34</v>
      </c>
      <c r="T50" t="str">
        <f>Serve[[#This Row],[服装]]&amp;Serve[[#This Row],[名前]]&amp;Serve[[#This Row],[レアリティ]]</f>
        <v>ユニフォーム二口堅治ICONIC</v>
      </c>
    </row>
    <row r="51" spans="1:20" x14ac:dyDescent="0.3">
      <c r="A51">
        <f>VLOOKUP(Serve[[#This Row],[No用]],SetNo[[No.用]:[vlookup 用]],2,FALSE)</f>
        <v>44</v>
      </c>
      <c r="B51" t="s">
        <v>150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制服二口堅治ICONIC</v>
      </c>
    </row>
    <row r="52" spans="1:20" x14ac:dyDescent="0.3">
      <c r="A52">
        <f>VLOOKUP(Serve[[#This Row],[No用]],SetNo[[No.用]:[vlookup 用]],2,FALSE)</f>
        <v>45</v>
      </c>
      <c r="B52" t="s">
        <v>118</v>
      </c>
      <c r="C52" t="s">
        <v>50</v>
      </c>
      <c r="D52" t="s">
        <v>23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プール掃除二口堅治ICONIC</v>
      </c>
    </row>
    <row r="53" spans="1:20" x14ac:dyDescent="0.3">
      <c r="A53">
        <f>VLOOKUP(Serve[[#This Row],[No用]],SetNo[[No.用]:[vlookup 用]],2,FALSE)</f>
        <v>46</v>
      </c>
      <c r="B53" t="s">
        <v>218</v>
      </c>
      <c r="C53" t="s">
        <v>402</v>
      </c>
      <c r="D53" t="s">
        <v>23</v>
      </c>
      <c r="E53" t="s">
        <v>31</v>
      </c>
      <c r="F53" t="s">
        <v>49</v>
      </c>
      <c r="G53" t="s">
        <v>71</v>
      </c>
      <c r="H53">
        <v>1</v>
      </c>
      <c r="I53" t="s">
        <v>217</v>
      </c>
      <c r="J53" s="3" t="s">
        <v>235</v>
      </c>
      <c r="K53" s="3" t="s">
        <v>174</v>
      </c>
      <c r="L53">
        <v>25</v>
      </c>
      <c r="T53" t="str">
        <f>Serve[[#This Row],[服装]]&amp;Serve[[#This Row],[名前]]&amp;Serve[[#This Row],[レアリティ]]</f>
        <v>ユニフォーム黄金川貫至ICONIC</v>
      </c>
    </row>
    <row r="54" spans="1:20" x14ac:dyDescent="0.3">
      <c r="A54">
        <f>VLOOKUP(Serve[[#This Row],[No用]],SetNo[[No.用]:[vlookup 用]],2,FALSE)</f>
        <v>47</v>
      </c>
      <c r="B54" t="s">
        <v>150</v>
      </c>
      <c r="C54" t="s">
        <v>402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制服黄金川貫至ICONIC</v>
      </c>
    </row>
    <row r="55" spans="1:20" x14ac:dyDescent="0.3">
      <c r="A55">
        <f>VLOOKUP(Serve[[#This Row],[No用]],SetNo[[No.用]:[vlookup 用]],2,FALSE)</f>
        <v>48</v>
      </c>
      <c r="B55" t="s">
        <v>218</v>
      </c>
      <c r="C55" t="s">
        <v>51</v>
      </c>
      <c r="D55" t="s">
        <v>23</v>
      </c>
      <c r="E55" t="s">
        <v>25</v>
      </c>
      <c r="F55" t="s">
        <v>49</v>
      </c>
      <c r="G55" t="s">
        <v>71</v>
      </c>
      <c r="H55">
        <v>1</v>
      </c>
      <c r="I55" t="s">
        <v>217</v>
      </c>
      <c r="J55" s="3" t="s">
        <v>405</v>
      </c>
      <c r="K55" s="3" t="s">
        <v>174</v>
      </c>
      <c r="L55">
        <v>31</v>
      </c>
      <c r="T55" t="str">
        <f>Serve[[#This Row],[服装]]&amp;Serve[[#This Row],[名前]]&amp;Serve[[#This Row],[レアリティ]]</f>
        <v>ユニフォーム小原豊ICONIC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52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239</v>
      </c>
      <c r="K56" s="3" t="s">
        <v>185</v>
      </c>
      <c r="L56">
        <v>29</v>
      </c>
      <c r="T56" t="str">
        <f>Serve[[#This Row],[服装]]&amp;Serve[[#This Row],[名前]]&amp;Serve[[#This Row],[レアリティ]]</f>
        <v>ユニフォーム女川太郎ICONIC</v>
      </c>
    </row>
    <row r="57" spans="1:20" x14ac:dyDescent="0.3">
      <c r="A57">
        <f>VLOOKUP(Serve[[#This Row],[No用]],SetNo[[No.用]:[vlookup 用]],2,FALSE)</f>
        <v>50</v>
      </c>
      <c r="B57" t="s">
        <v>218</v>
      </c>
      <c r="C57" t="s">
        <v>53</v>
      </c>
      <c r="D57" t="s">
        <v>23</v>
      </c>
      <c r="E57" t="s">
        <v>21</v>
      </c>
      <c r="F57" t="s">
        <v>49</v>
      </c>
      <c r="G57" t="s">
        <v>71</v>
      </c>
      <c r="H57">
        <v>1</v>
      </c>
      <c r="I57" t="s">
        <v>217</v>
      </c>
      <c r="T57" t="str">
        <f>Serve[[#This Row],[服装]]&amp;Serve[[#This Row],[名前]]&amp;Serve[[#This Row],[レアリティ]]</f>
        <v>ユニフォーム作並浩輔ICONIC</v>
      </c>
    </row>
    <row r="58" spans="1:20" x14ac:dyDescent="0.3">
      <c r="A58">
        <f>VLOOKUP(Serve[[#This Row],[No用]],SetNo[[No.用]:[vlookup 用]],2,FALSE)</f>
        <v>51</v>
      </c>
      <c r="B58" t="s">
        <v>218</v>
      </c>
      <c r="C58" t="s">
        <v>54</v>
      </c>
      <c r="D58" t="s">
        <v>23</v>
      </c>
      <c r="E58" t="s">
        <v>26</v>
      </c>
      <c r="F58" t="s">
        <v>49</v>
      </c>
      <c r="G58" t="s">
        <v>71</v>
      </c>
      <c r="H58">
        <v>1</v>
      </c>
      <c r="I58" t="s">
        <v>217</v>
      </c>
      <c r="J58" s="3" t="s">
        <v>235</v>
      </c>
      <c r="K58" s="3" t="s">
        <v>174</v>
      </c>
      <c r="L58">
        <v>26</v>
      </c>
      <c r="T58" t="str">
        <f>Serve[[#This Row],[服装]]&amp;Serve[[#This Row],[名前]]&amp;Serve[[#This Row],[レアリティ]]</f>
        <v>ユニフォーム吹上仁悟ICONIC</v>
      </c>
    </row>
    <row r="59" spans="1:20" x14ac:dyDescent="0.3">
      <c r="A59">
        <f>VLOOKUP(Serve[[#This Row],[No用]],SetNo[[No.用]:[vlookup 用]],2,FALSE)</f>
        <v>52</v>
      </c>
      <c r="B59" t="s">
        <v>218</v>
      </c>
      <c r="C59" t="s">
        <v>30</v>
      </c>
      <c r="D59" t="s">
        <v>23</v>
      </c>
      <c r="E59" t="s">
        <v>31</v>
      </c>
      <c r="F59" t="s">
        <v>20</v>
      </c>
      <c r="G59" t="s">
        <v>71</v>
      </c>
      <c r="H59">
        <v>1</v>
      </c>
      <c r="I59" t="s">
        <v>217</v>
      </c>
      <c r="J59" s="3" t="s">
        <v>196</v>
      </c>
      <c r="K59" s="3" t="s">
        <v>185</v>
      </c>
      <c r="L59">
        <v>37</v>
      </c>
      <c r="T59" t="str">
        <f>Serve[[#This Row],[服装]]&amp;Serve[[#This Row],[名前]]&amp;Serve[[#This Row],[レアリティ]]</f>
        <v>ユニフォーム及川徹ICONIC</v>
      </c>
    </row>
    <row r="60" spans="1:20" x14ac:dyDescent="0.3">
      <c r="A60">
        <f>VLOOKUP(Serve[[#This Row],[No用]],SetNo[[No.用]:[vlookup 用]],2,FALSE)</f>
        <v>52</v>
      </c>
      <c r="B60" t="s">
        <v>218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217</v>
      </c>
      <c r="J60" s="3" t="s">
        <v>196</v>
      </c>
      <c r="K60" s="3" t="s">
        <v>238</v>
      </c>
      <c r="L60">
        <v>51</v>
      </c>
      <c r="N60">
        <v>61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118</v>
      </c>
      <c r="C61" t="s">
        <v>30</v>
      </c>
      <c r="D61" t="s">
        <v>24</v>
      </c>
      <c r="E61" t="s">
        <v>31</v>
      </c>
      <c r="F61" t="s">
        <v>20</v>
      </c>
      <c r="G61" t="s">
        <v>71</v>
      </c>
      <c r="H61">
        <v>1</v>
      </c>
      <c r="I61" t="s">
        <v>217</v>
      </c>
      <c r="J61" s="3" t="s">
        <v>196</v>
      </c>
      <c r="K61" s="3" t="s">
        <v>185</v>
      </c>
      <c r="L61">
        <v>37</v>
      </c>
      <c r="T61" t="str">
        <f>Serve[[#This Row],[服装]]&amp;Serve[[#This Row],[名前]]&amp;Serve[[#This Row],[レアリティ]]</f>
        <v>プール掃除及川徹ICONIC</v>
      </c>
    </row>
    <row r="62" spans="1:20" x14ac:dyDescent="0.3">
      <c r="A62" t="str">
        <f>VLOOKUP(Serve[[#This Row],[No用]],SetNo[[No.用]:[vlookup 用]],2,FALSE)</f>
        <v/>
      </c>
      <c r="H62">
        <v>1</v>
      </c>
      <c r="I62" t="s">
        <v>217</v>
      </c>
      <c r="T62" t="str">
        <f>Serve[[#This Row],[服装]]&amp;Serve[[#This Row],[名前]]&amp;Serve[[#This Row],[レアリティ]]</f>
        <v/>
      </c>
    </row>
    <row r="63" spans="1:20" x14ac:dyDescent="0.3">
      <c r="A63" t="str">
        <f>VLOOKUP(Serve[[#This Row],[No用]],SetNo[[No.用]:[vlookup 用]],2,FALSE)</f>
        <v/>
      </c>
      <c r="H63">
        <v>1</v>
      </c>
      <c r="I63" t="s">
        <v>217</v>
      </c>
      <c r="T63" t="str">
        <f>Serve[[#This Row],[服装]]&amp;Serve[[#This Row],[名前]]&amp;Serve[[#This Row],[レアリティ]]</f>
        <v/>
      </c>
    </row>
    <row r="64" spans="1:20" x14ac:dyDescent="0.3">
      <c r="A64" t="str">
        <f>VLOOKUP(Serve[[#This Row],[No用]],SetNo[[No.用]:[vlookup 用]],2,FALSE)</f>
        <v/>
      </c>
      <c r="H64">
        <v>1</v>
      </c>
      <c r="I64" t="s">
        <v>217</v>
      </c>
      <c r="T64" t="str">
        <f>Serve[[#This Row],[服装]]&amp;Serve[[#This Row],[名前]]&amp;Serve[[#This Row],[レアリティ]]</f>
        <v/>
      </c>
    </row>
    <row r="65" spans="1:20" x14ac:dyDescent="0.3">
      <c r="A65" t="str">
        <f>VLOOKUP(Serve[[#This Row],[No用]],SetNo[[No.用]:[vlookup 用]],2,FALSE)</f>
        <v/>
      </c>
      <c r="H65">
        <v>1</v>
      </c>
      <c r="I65" t="s">
        <v>217</v>
      </c>
      <c r="T65" t="str">
        <f>Serve[[#This Row],[服装]]&amp;Serve[[#This Row],[名前]]&amp;Serve[[#This Row],[レアリティ]]</f>
        <v/>
      </c>
    </row>
    <row r="66" spans="1:20" x14ac:dyDescent="0.3">
      <c r="A66" t="str">
        <f>VLOOKUP(Serve[[#This Row],[No用]],SetNo[[No.用]:[vlookup 用]],2,FALSE)</f>
        <v/>
      </c>
      <c r="H66">
        <v>1</v>
      </c>
      <c r="I66" t="s">
        <v>217</v>
      </c>
      <c r="T66" t="str">
        <f>Serve[[#This Row],[服装]]&amp;Serve[[#This Row],[名前]]&amp;Serve[[#This Row],[レアリティ]]</f>
        <v/>
      </c>
    </row>
    <row r="67" spans="1:20" x14ac:dyDescent="0.3">
      <c r="A67">
        <f>VLOOKUP(Serve[[#This Row],[No用]],SetNo[[No.用]:[vlookup 用]],2,FALSE)</f>
        <v>54</v>
      </c>
      <c r="B67" t="s">
        <v>218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T67" t="str">
        <f>Serve[[#This Row],[服装]]&amp;Serve[[#This Row],[名前]]&amp;Serve[[#This Row],[レアリティ]]</f>
        <v>ユニフォーム岩泉一ICONIC</v>
      </c>
    </row>
    <row r="68" spans="1:20" x14ac:dyDescent="0.3">
      <c r="A68">
        <f>VLOOKUP(Serve[[#This Row],[No用]],SetNo[[No.用]:[vlookup 用]],2,FALSE)</f>
        <v>55</v>
      </c>
      <c r="B68" t="s">
        <v>118</v>
      </c>
      <c r="C68" t="s">
        <v>32</v>
      </c>
      <c r="D68" t="s">
        <v>23</v>
      </c>
      <c r="E68" t="s">
        <v>25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プール掃除岩泉一ICONIC</v>
      </c>
    </row>
    <row r="69" spans="1:20" x14ac:dyDescent="0.3">
      <c r="A69">
        <f>VLOOKUP(Serve[[#This Row],[No用]],SetNo[[No.用]:[vlookup 用]],2,FALSE)</f>
        <v>56</v>
      </c>
      <c r="B69" t="s">
        <v>218</v>
      </c>
      <c r="C69" t="s">
        <v>33</v>
      </c>
      <c r="D69" t="s">
        <v>24</v>
      </c>
      <c r="E69" t="s">
        <v>26</v>
      </c>
      <c r="F69" t="s">
        <v>20</v>
      </c>
      <c r="G69" t="s">
        <v>71</v>
      </c>
      <c r="H69">
        <v>1</v>
      </c>
      <c r="I69" t="s">
        <v>217</v>
      </c>
      <c r="T69" t="str">
        <f>Serve[[#This Row],[服装]]&amp;Serve[[#This Row],[名前]]&amp;Serve[[#This Row],[レアリティ]]</f>
        <v>ユニフォーム金田一勇太郎ICONIC</v>
      </c>
    </row>
    <row r="70" spans="1:20" x14ac:dyDescent="0.3">
      <c r="A70">
        <f>VLOOKUP(Serve[[#This Row],[No用]],SetNo[[No.用]:[vlookup 用]],2,FALSE)</f>
        <v>57</v>
      </c>
      <c r="B70" t="s">
        <v>218</v>
      </c>
      <c r="C70" t="s">
        <v>34</v>
      </c>
      <c r="D70" t="s">
        <v>28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T70" t="str">
        <f>Serve[[#This Row],[服装]]&amp;Serve[[#This Row],[名前]]&amp;Serve[[#This Row],[レアリティ]]</f>
        <v>ユニフォーム京谷賢太郎ICONIC</v>
      </c>
    </row>
    <row r="71" spans="1:20" x14ac:dyDescent="0.3">
      <c r="A71">
        <f>VLOOKUP(Serve[[#This Row],[No用]],SetNo[[No.用]:[vlookup 用]],2,FALSE)</f>
        <v>58</v>
      </c>
      <c r="B71" t="s">
        <v>218</v>
      </c>
      <c r="C71" t="s">
        <v>35</v>
      </c>
      <c r="D71" t="s">
        <v>23</v>
      </c>
      <c r="E71" t="s">
        <v>25</v>
      </c>
      <c r="F71" t="s">
        <v>20</v>
      </c>
      <c r="G71" t="s">
        <v>71</v>
      </c>
      <c r="H71">
        <v>1</v>
      </c>
      <c r="I71" t="s">
        <v>217</v>
      </c>
      <c r="T71" t="str">
        <f>Serve[[#This Row],[服装]]&amp;Serve[[#This Row],[名前]]&amp;Serve[[#This Row],[レアリティ]]</f>
        <v>ユニフォーム国見英ICONIC</v>
      </c>
    </row>
    <row r="72" spans="1:20" x14ac:dyDescent="0.3">
      <c r="A72">
        <f>VLOOKUP(Serve[[#This Row],[No用]],SetNo[[No.用]:[vlookup 用]],2,FALSE)</f>
        <v>59</v>
      </c>
      <c r="B72" t="s">
        <v>218</v>
      </c>
      <c r="C72" t="s">
        <v>36</v>
      </c>
      <c r="D72" t="s">
        <v>23</v>
      </c>
      <c r="E72" t="s">
        <v>21</v>
      </c>
      <c r="F72" t="s">
        <v>20</v>
      </c>
      <c r="G72" t="s">
        <v>71</v>
      </c>
      <c r="H72">
        <v>1</v>
      </c>
      <c r="I72" t="s">
        <v>217</v>
      </c>
      <c r="T72" t="str">
        <f>Serve[[#This Row],[服装]]&amp;Serve[[#This Row],[名前]]&amp;Serve[[#This Row],[レアリティ]]</f>
        <v>ユニフォーム渡親治ICONIC</v>
      </c>
    </row>
    <row r="73" spans="1:20" x14ac:dyDescent="0.3">
      <c r="A73">
        <f>VLOOKUP(Serve[[#This Row],[No用]],SetNo[[No.用]:[vlookup 用]],2,FALSE)</f>
        <v>60</v>
      </c>
      <c r="B73" t="s">
        <v>218</v>
      </c>
      <c r="C73" t="s">
        <v>37</v>
      </c>
      <c r="D73" t="s">
        <v>23</v>
      </c>
      <c r="E73" t="s">
        <v>26</v>
      </c>
      <c r="F73" t="s">
        <v>20</v>
      </c>
      <c r="G73" t="s">
        <v>71</v>
      </c>
      <c r="H73">
        <v>1</v>
      </c>
      <c r="I73" t="s">
        <v>217</v>
      </c>
      <c r="T73" t="str">
        <f>Serve[[#This Row],[服装]]&amp;Serve[[#This Row],[名前]]&amp;Serve[[#This Row],[レアリティ]]</f>
        <v>ユニフォーム松川一静ICONIC</v>
      </c>
    </row>
    <row r="74" spans="1:20" x14ac:dyDescent="0.3">
      <c r="A74">
        <f>VLOOKUP(Serve[[#This Row],[No用]],SetNo[[No.用]:[vlookup 用]],2,FALSE)</f>
        <v>61</v>
      </c>
      <c r="B74" t="s">
        <v>218</v>
      </c>
      <c r="C74" t="s">
        <v>38</v>
      </c>
      <c r="D74" t="s">
        <v>23</v>
      </c>
      <c r="E74" t="s">
        <v>25</v>
      </c>
      <c r="F74" t="s">
        <v>20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ユニフォーム花巻貴大ICONIC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346"/>
  <sheetViews>
    <sheetView topLeftCell="A284" workbookViewId="0">
      <selection activeCell="B316" sqref="B316:G321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404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404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404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404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404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404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108</v>
      </c>
      <c r="C187" t="s">
        <v>42</v>
      </c>
      <c r="D187" t="s">
        <v>24</v>
      </c>
      <c r="E187" t="s">
        <v>21</v>
      </c>
      <c r="F187" t="s">
        <v>27</v>
      </c>
      <c r="G187" t="s">
        <v>71</v>
      </c>
      <c r="H187">
        <v>1</v>
      </c>
      <c r="I187" t="s">
        <v>242</v>
      </c>
      <c r="J187" t="s">
        <v>120</v>
      </c>
      <c r="K187" t="s">
        <v>185</v>
      </c>
      <c r="L187">
        <v>34</v>
      </c>
      <c r="T187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33</v>
      </c>
      <c r="B188" t="s">
        <v>108</v>
      </c>
      <c r="C188" t="s">
        <v>42</v>
      </c>
      <c r="D188" t="s">
        <v>24</v>
      </c>
      <c r="E188" t="s">
        <v>21</v>
      </c>
      <c r="F188" t="s">
        <v>27</v>
      </c>
      <c r="G188" t="s">
        <v>71</v>
      </c>
      <c r="H188">
        <v>1</v>
      </c>
      <c r="I188" t="s">
        <v>242</v>
      </c>
      <c r="J188" t="s">
        <v>207</v>
      </c>
      <c r="K188" t="s">
        <v>185</v>
      </c>
      <c r="L188">
        <v>41</v>
      </c>
      <c r="T188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t="s">
        <v>108</v>
      </c>
      <c r="C189" t="s">
        <v>42</v>
      </c>
      <c r="D189" t="s">
        <v>24</v>
      </c>
      <c r="E189" t="s">
        <v>21</v>
      </c>
      <c r="F189" t="s">
        <v>27</v>
      </c>
      <c r="G189" t="s">
        <v>71</v>
      </c>
      <c r="H189">
        <v>1</v>
      </c>
      <c r="I189" t="s">
        <v>242</v>
      </c>
      <c r="J189" t="s">
        <v>175</v>
      </c>
      <c r="K189" t="s">
        <v>174</v>
      </c>
      <c r="L189">
        <v>34</v>
      </c>
      <c r="T189" t="str">
        <f>Receive[[#This Row],[服装]]&amp;Receive[[#This Row],[名前]]&amp;Receive[[#This Row],[レアリティ]]</f>
        <v>ユニフォーム夜久衛輔ICONIC</v>
      </c>
    </row>
    <row r="190" spans="1:20" x14ac:dyDescent="0.3">
      <c r="A190">
        <f>VLOOKUP(Receive[[#This Row],[No用]],SetNo[[No.用]:[vlookup 用]],2,FALSE)</f>
        <v>33</v>
      </c>
      <c r="B190" t="s">
        <v>108</v>
      </c>
      <c r="C190" t="s">
        <v>42</v>
      </c>
      <c r="D190" t="s">
        <v>24</v>
      </c>
      <c r="E190" t="s">
        <v>21</v>
      </c>
      <c r="F190" t="s">
        <v>27</v>
      </c>
      <c r="G190" t="s">
        <v>71</v>
      </c>
      <c r="H190">
        <v>1</v>
      </c>
      <c r="I190" t="s">
        <v>242</v>
      </c>
      <c r="J190" t="s">
        <v>244</v>
      </c>
      <c r="K190" t="s">
        <v>174</v>
      </c>
      <c r="L190">
        <v>34</v>
      </c>
      <c r="T190" t="str">
        <f>Receive[[#This Row],[服装]]&amp;Receive[[#This Row],[名前]]&amp;Receive[[#This Row],[レアリティ]]</f>
        <v>ユニフォーム夜久衛輔ICONIC</v>
      </c>
    </row>
    <row r="191" spans="1:20" x14ac:dyDescent="0.3">
      <c r="A191">
        <f>VLOOKUP(Receive[[#This Row],[No用]],SetNo[[No.用]:[vlookup 用]],2,FALSE)</f>
        <v>33</v>
      </c>
      <c r="B191" t="s">
        <v>108</v>
      </c>
      <c r="C191" t="s">
        <v>42</v>
      </c>
      <c r="D191" t="s">
        <v>24</v>
      </c>
      <c r="E191" t="s">
        <v>21</v>
      </c>
      <c r="F191" t="s">
        <v>27</v>
      </c>
      <c r="G191" t="s">
        <v>71</v>
      </c>
      <c r="H191">
        <v>1</v>
      </c>
      <c r="I191" t="s">
        <v>242</v>
      </c>
      <c r="J191" t="s">
        <v>121</v>
      </c>
      <c r="K191" t="s">
        <v>185</v>
      </c>
      <c r="L191">
        <v>34</v>
      </c>
      <c r="T191" t="str">
        <f>Receive[[#This Row],[服装]]&amp;Receive[[#This Row],[名前]]&amp;Receive[[#This Row],[レアリティ]]</f>
        <v>ユニフォーム夜久衛輔ICONIC</v>
      </c>
    </row>
    <row r="192" spans="1:20" x14ac:dyDescent="0.3">
      <c r="A192">
        <f>VLOOKUP(Receive[[#This Row],[No用]],SetNo[[No.用]:[vlookup 用]],2,FALSE)</f>
        <v>33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176</v>
      </c>
      <c r="K192" t="s">
        <v>174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33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177</v>
      </c>
      <c r="K193" t="s">
        <v>174</v>
      </c>
      <c r="L193">
        <v>32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33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195</v>
      </c>
      <c r="K194" t="s">
        <v>238</v>
      </c>
      <c r="L194">
        <v>47</v>
      </c>
      <c r="N194">
        <v>57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43</v>
      </c>
      <c r="D195" t="s">
        <v>24</v>
      </c>
      <c r="E195" t="s">
        <v>25</v>
      </c>
      <c r="F195" t="s">
        <v>27</v>
      </c>
      <c r="G195" t="s">
        <v>71</v>
      </c>
      <c r="H195">
        <v>1</v>
      </c>
      <c r="I195" t="s">
        <v>242</v>
      </c>
      <c r="J195" t="s">
        <v>120</v>
      </c>
      <c r="K195" t="s">
        <v>174</v>
      </c>
      <c r="L195">
        <v>27</v>
      </c>
      <c r="T195" t="str">
        <f>Receive[[#This Row],[服装]]&amp;Receive[[#This Row],[名前]]&amp;Receive[[#This Row],[レアリティ]]</f>
        <v>ユニフォーム福永招平ICONIC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43</v>
      </c>
      <c r="D196" t="s">
        <v>24</v>
      </c>
      <c r="E196" t="s">
        <v>25</v>
      </c>
      <c r="F196" t="s">
        <v>27</v>
      </c>
      <c r="G196" t="s">
        <v>71</v>
      </c>
      <c r="H196">
        <v>1</v>
      </c>
      <c r="I196" t="s">
        <v>242</v>
      </c>
      <c r="J196" t="s">
        <v>175</v>
      </c>
      <c r="K196" t="s">
        <v>174</v>
      </c>
      <c r="L196">
        <v>27</v>
      </c>
      <c r="T196" t="str">
        <f>Receive[[#This Row],[服装]]&amp;Receive[[#This Row],[名前]]&amp;Receive[[#This Row],[レアリティ]]</f>
        <v>ユニフォーム福永招平ICONIC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43</v>
      </c>
      <c r="D197" t="s">
        <v>24</v>
      </c>
      <c r="E197" t="s">
        <v>25</v>
      </c>
      <c r="F197" t="s">
        <v>27</v>
      </c>
      <c r="G197" t="s">
        <v>71</v>
      </c>
      <c r="H197">
        <v>1</v>
      </c>
      <c r="I197" t="s">
        <v>242</v>
      </c>
      <c r="J197" t="s">
        <v>121</v>
      </c>
      <c r="K197" t="s">
        <v>174</v>
      </c>
      <c r="L197">
        <v>25</v>
      </c>
      <c r="T197" t="str">
        <f>Receive[[#This Row],[服装]]&amp;Receive[[#This Row],[名前]]&amp;Receive[[#This Row],[レアリティ]]</f>
        <v>ユニフォーム福永招平ICONIC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43</v>
      </c>
      <c r="D198" t="s">
        <v>24</v>
      </c>
      <c r="E198" t="s">
        <v>25</v>
      </c>
      <c r="F198" t="s">
        <v>27</v>
      </c>
      <c r="G198" t="s">
        <v>71</v>
      </c>
      <c r="H198">
        <v>1</v>
      </c>
      <c r="I198" t="s">
        <v>242</v>
      </c>
      <c r="J198" t="s">
        <v>176</v>
      </c>
      <c r="K198" t="s">
        <v>174</v>
      </c>
      <c r="L198">
        <v>27</v>
      </c>
      <c r="T198" t="str">
        <f>Receive[[#This Row],[服装]]&amp;Receive[[#This Row],[名前]]&amp;Receive[[#This Row],[レアリティ]]</f>
        <v>ユニフォーム福永招平ICONIC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43</v>
      </c>
      <c r="D199" t="s">
        <v>24</v>
      </c>
      <c r="E199" t="s">
        <v>25</v>
      </c>
      <c r="F199" t="s">
        <v>27</v>
      </c>
      <c r="G199" t="s">
        <v>71</v>
      </c>
      <c r="H199">
        <v>1</v>
      </c>
      <c r="I199" t="s">
        <v>242</v>
      </c>
      <c r="J199" t="s">
        <v>177</v>
      </c>
      <c r="K199" t="s">
        <v>174</v>
      </c>
      <c r="L199">
        <v>32</v>
      </c>
      <c r="T199" t="str">
        <f>Receive[[#This Row],[服装]]&amp;Receive[[#This Row],[名前]]&amp;Receive[[#This Row],[レアリティ]]</f>
        <v>ユニフォーム福永招平ICONIC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44</v>
      </c>
      <c r="D200" t="s">
        <v>24</v>
      </c>
      <c r="E200" t="s">
        <v>26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ユニフォーム犬岡走ICONIC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44</v>
      </c>
      <c r="D201" t="s">
        <v>24</v>
      </c>
      <c r="E201" t="s">
        <v>26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ユニフォーム犬岡走ICONIC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44</v>
      </c>
      <c r="D202" t="s">
        <v>24</v>
      </c>
      <c r="E202" t="s">
        <v>26</v>
      </c>
      <c r="F202" t="s">
        <v>27</v>
      </c>
      <c r="G202" t="s">
        <v>71</v>
      </c>
      <c r="H202">
        <v>1</v>
      </c>
      <c r="I202" t="s">
        <v>242</v>
      </c>
      <c r="J202" t="s">
        <v>244</v>
      </c>
      <c r="K202" t="s">
        <v>174</v>
      </c>
      <c r="L202">
        <v>27</v>
      </c>
      <c r="T202" t="str">
        <f>Receive[[#This Row],[服装]]&amp;Receive[[#This Row],[名前]]&amp;Receive[[#This Row],[レアリティ]]</f>
        <v>ユニフォーム犬岡走ICONIC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44</v>
      </c>
      <c r="D203" t="s">
        <v>24</v>
      </c>
      <c r="E203" t="s">
        <v>26</v>
      </c>
      <c r="F203" t="s">
        <v>27</v>
      </c>
      <c r="G203" t="s">
        <v>71</v>
      </c>
      <c r="H203">
        <v>1</v>
      </c>
      <c r="I203" t="s">
        <v>242</v>
      </c>
      <c r="J203" t="s">
        <v>121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ユニフォーム犬岡走ICONIC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44</v>
      </c>
      <c r="D204" t="s">
        <v>24</v>
      </c>
      <c r="E204" t="s">
        <v>26</v>
      </c>
      <c r="F204" t="s">
        <v>27</v>
      </c>
      <c r="G204" t="s">
        <v>71</v>
      </c>
      <c r="H204">
        <v>1</v>
      </c>
      <c r="I204" t="s">
        <v>242</v>
      </c>
      <c r="J204" t="s">
        <v>176</v>
      </c>
      <c r="K204" t="s">
        <v>174</v>
      </c>
      <c r="L204">
        <v>27</v>
      </c>
      <c r="T204" t="str">
        <f>Receive[[#This Row],[服装]]&amp;Receive[[#This Row],[名前]]&amp;Receive[[#This Row],[レアリティ]]</f>
        <v>ユニフォーム犬岡走ICONIC</v>
      </c>
    </row>
    <row r="205" spans="1:20" x14ac:dyDescent="0.3">
      <c r="A205">
        <f>VLOOKUP(Receive[[#This Row],[No用]],SetNo[[No.用]:[vlookup 用]],2,FALSE)</f>
        <v>35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177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45</v>
      </c>
      <c r="D206" t="s">
        <v>24</v>
      </c>
      <c r="E206" t="s">
        <v>25</v>
      </c>
      <c r="F206" t="s">
        <v>27</v>
      </c>
      <c r="G206" t="s">
        <v>71</v>
      </c>
      <c r="H206">
        <v>1</v>
      </c>
      <c r="I206" t="s">
        <v>242</v>
      </c>
      <c r="J206" t="s">
        <v>120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ユニフォーム山本猛虎ICONIC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45</v>
      </c>
      <c r="D207" t="s">
        <v>24</v>
      </c>
      <c r="E207" t="s">
        <v>25</v>
      </c>
      <c r="F207" t="s">
        <v>27</v>
      </c>
      <c r="G207" t="s">
        <v>71</v>
      </c>
      <c r="H207">
        <v>1</v>
      </c>
      <c r="I207" t="s">
        <v>242</v>
      </c>
      <c r="J207" t="s">
        <v>175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ユニフォーム山本猛虎ICONIC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45</v>
      </c>
      <c r="D208" t="s">
        <v>24</v>
      </c>
      <c r="E208" t="s">
        <v>25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ユニフォーム山本猛虎ICONIC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45</v>
      </c>
      <c r="D209" t="s">
        <v>24</v>
      </c>
      <c r="E209" t="s">
        <v>25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ユニフォーム山本猛虎ICONIC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45</v>
      </c>
      <c r="D210" t="s">
        <v>24</v>
      </c>
      <c r="E210" t="s">
        <v>25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ユニフォーム山本猛虎ICONIC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46</v>
      </c>
      <c r="D211" t="s">
        <v>24</v>
      </c>
      <c r="E211" t="s">
        <v>21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185</v>
      </c>
      <c r="L211">
        <v>35</v>
      </c>
      <c r="T211" t="str">
        <f>Receive[[#This Row],[服装]]&amp;Receive[[#This Row],[名前]]&amp;Receive[[#This Row],[レアリティ]]</f>
        <v>ユニフォーム芝山優生ICONIC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46</v>
      </c>
      <c r="D212" t="s">
        <v>24</v>
      </c>
      <c r="E212" t="s">
        <v>21</v>
      </c>
      <c r="F212" t="s">
        <v>27</v>
      </c>
      <c r="G212" t="s">
        <v>71</v>
      </c>
      <c r="H212">
        <v>1</v>
      </c>
      <c r="I212" t="s">
        <v>242</v>
      </c>
      <c r="J212" t="s">
        <v>207</v>
      </c>
      <c r="K212" t="s">
        <v>185</v>
      </c>
      <c r="L212">
        <v>44</v>
      </c>
      <c r="T212" t="str">
        <f>Receive[[#This Row],[服装]]&amp;Receive[[#This Row],[名前]]&amp;Receive[[#This Row],[レアリティ]]</f>
        <v>ユニフォーム芝山優生ICONIC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46</v>
      </c>
      <c r="D213" t="s">
        <v>24</v>
      </c>
      <c r="E213" t="s">
        <v>21</v>
      </c>
      <c r="F213" t="s">
        <v>27</v>
      </c>
      <c r="G213" t="s">
        <v>71</v>
      </c>
      <c r="H213">
        <v>1</v>
      </c>
      <c r="I213" t="s">
        <v>242</v>
      </c>
      <c r="J213" t="s">
        <v>175</v>
      </c>
      <c r="K213" t="s">
        <v>174</v>
      </c>
      <c r="L213">
        <v>30</v>
      </c>
      <c r="T213" t="str">
        <f>Receive[[#This Row],[服装]]&amp;Receive[[#This Row],[名前]]&amp;Receive[[#This Row],[レアリティ]]</f>
        <v>ユニフォーム芝山優生ICONIC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46</v>
      </c>
      <c r="D214" t="s">
        <v>24</v>
      </c>
      <c r="E214" t="s">
        <v>21</v>
      </c>
      <c r="F214" t="s">
        <v>27</v>
      </c>
      <c r="G214" t="s">
        <v>71</v>
      </c>
      <c r="H214">
        <v>1</v>
      </c>
      <c r="I214" t="s">
        <v>242</v>
      </c>
      <c r="J214" t="s">
        <v>244</v>
      </c>
      <c r="K214" t="s">
        <v>174</v>
      </c>
      <c r="L214">
        <v>30</v>
      </c>
      <c r="T214" t="str">
        <f>Receive[[#This Row],[服装]]&amp;Receive[[#This Row],[名前]]&amp;Receive[[#This Row],[レアリティ]]</f>
        <v>ユニフォーム芝山優生ICONIC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46</v>
      </c>
      <c r="D215" t="s">
        <v>24</v>
      </c>
      <c r="E215" t="s">
        <v>21</v>
      </c>
      <c r="F215" t="s">
        <v>27</v>
      </c>
      <c r="G215" t="s">
        <v>71</v>
      </c>
      <c r="H215">
        <v>1</v>
      </c>
      <c r="I215" t="s">
        <v>242</v>
      </c>
      <c r="J215" t="s">
        <v>121</v>
      </c>
      <c r="K215" t="s">
        <v>185</v>
      </c>
      <c r="L215">
        <v>35</v>
      </c>
      <c r="T215" t="str">
        <f>Receive[[#This Row],[服装]]&amp;Receive[[#This Row],[名前]]&amp;Receive[[#This Row],[レアリティ]]</f>
        <v>ユニフォーム芝山優生ICONIC</v>
      </c>
    </row>
    <row r="216" spans="1:20" x14ac:dyDescent="0.3">
      <c r="A216">
        <f>VLOOKUP(Receive[[#This Row],[No用]],SetNo[[No.用]:[vlookup 用]],2,FALSE)</f>
        <v>37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176</v>
      </c>
      <c r="K216" t="s">
        <v>174</v>
      </c>
      <c r="L216">
        <v>32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37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177</v>
      </c>
      <c r="K217" t="s">
        <v>174</v>
      </c>
      <c r="L217">
        <v>32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37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195</v>
      </c>
      <c r="K218" t="s">
        <v>238</v>
      </c>
      <c r="L218">
        <v>45</v>
      </c>
      <c r="N218">
        <v>55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47</v>
      </c>
      <c r="D219" t="s">
        <v>24</v>
      </c>
      <c r="E219" t="s">
        <v>25</v>
      </c>
      <c r="F219" t="s">
        <v>27</v>
      </c>
      <c r="G219" t="s">
        <v>71</v>
      </c>
      <c r="H219">
        <v>1</v>
      </c>
      <c r="I219" t="s">
        <v>242</v>
      </c>
      <c r="J219" t="s">
        <v>120</v>
      </c>
      <c r="K219" t="s">
        <v>174</v>
      </c>
      <c r="L219">
        <v>27</v>
      </c>
      <c r="T219" t="str">
        <f>Receive[[#This Row],[服装]]&amp;Receive[[#This Row],[名前]]&amp;Receive[[#This Row],[レアリティ]]</f>
        <v>ユニフォーム海信之ICONIC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47</v>
      </c>
      <c r="D220" t="s">
        <v>24</v>
      </c>
      <c r="E220" t="s">
        <v>25</v>
      </c>
      <c r="F220" t="s">
        <v>27</v>
      </c>
      <c r="G220" t="s">
        <v>71</v>
      </c>
      <c r="H220">
        <v>1</v>
      </c>
      <c r="I220" t="s">
        <v>242</v>
      </c>
      <c r="J220" t="s">
        <v>175</v>
      </c>
      <c r="K220" t="s">
        <v>174</v>
      </c>
      <c r="L220">
        <v>27</v>
      </c>
      <c r="T220" t="str">
        <f>Receive[[#This Row],[服装]]&amp;Receive[[#This Row],[名前]]&amp;Receive[[#This Row],[レアリティ]]</f>
        <v>ユニフォーム海信之ICONIC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47</v>
      </c>
      <c r="D221" t="s">
        <v>24</v>
      </c>
      <c r="E221" t="s">
        <v>25</v>
      </c>
      <c r="F221" t="s">
        <v>27</v>
      </c>
      <c r="G221" t="s">
        <v>71</v>
      </c>
      <c r="H221">
        <v>1</v>
      </c>
      <c r="I221" t="s">
        <v>242</v>
      </c>
      <c r="J221" t="s">
        <v>244</v>
      </c>
      <c r="K221" t="s">
        <v>174</v>
      </c>
      <c r="L221">
        <v>27</v>
      </c>
      <c r="T221" t="str">
        <f>Receive[[#This Row],[服装]]&amp;Receive[[#This Row],[名前]]&amp;Receive[[#This Row],[レアリティ]]</f>
        <v>ユニフォーム海信之ICONIC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47</v>
      </c>
      <c r="D222" t="s">
        <v>24</v>
      </c>
      <c r="E222" t="s">
        <v>25</v>
      </c>
      <c r="F222" t="s">
        <v>27</v>
      </c>
      <c r="G222" t="s">
        <v>71</v>
      </c>
      <c r="H222">
        <v>1</v>
      </c>
      <c r="I222" t="s">
        <v>242</v>
      </c>
      <c r="J222" t="s">
        <v>121</v>
      </c>
      <c r="K222" t="s">
        <v>174</v>
      </c>
      <c r="L222">
        <v>27</v>
      </c>
      <c r="T222" t="str">
        <f>Receive[[#This Row],[服装]]&amp;Receive[[#This Row],[名前]]&amp;Receive[[#This Row],[レアリティ]]</f>
        <v>ユニフォーム海信之ICONIC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47</v>
      </c>
      <c r="D223" t="s">
        <v>24</v>
      </c>
      <c r="E223" t="s">
        <v>25</v>
      </c>
      <c r="F223" t="s">
        <v>27</v>
      </c>
      <c r="G223" t="s">
        <v>71</v>
      </c>
      <c r="H223">
        <v>1</v>
      </c>
      <c r="I223" t="s">
        <v>242</v>
      </c>
      <c r="J223" t="s">
        <v>176</v>
      </c>
      <c r="K223" t="s">
        <v>174</v>
      </c>
      <c r="L223">
        <v>27</v>
      </c>
      <c r="T223" t="str">
        <f>Receive[[#This Row],[服装]]&amp;Receive[[#This Row],[名前]]&amp;Receive[[#This Row],[レアリティ]]</f>
        <v>ユニフォーム海信之ICONIC</v>
      </c>
    </row>
    <row r="224" spans="1:20" x14ac:dyDescent="0.3">
      <c r="A224">
        <f>VLOOKUP(Receive[[#This Row],[No用]],SetNo[[No.用]:[vlookup 用]],2,FALSE)</f>
        <v>38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177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90</v>
      </c>
      <c r="E225" t="s">
        <v>78</v>
      </c>
      <c r="F225" t="s">
        <v>27</v>
      </c>
      <c r="G225" t="s">
        <v>152</v>
      </c>
      <c r="H225">
        <v>1</v>
      </c>
      <c r="I225" t="s">
        <v>242</v>
      </c>
      <c r="J225" t="s">
        <v>120</v>
      </c>
      <c r="K225" t="s">
        <v>185</v>
      </c>
      <c r="L225">
        <v>33</v>
      </c>
      <c r="T225" t="str">
        <f>Receive[[#This Row],[服装]]&amp;Receive[[#This Row],[名前]]&amp;Receive[[#This Row],[レアリティ]]</f>
        <v>ユニフォーム海信之YELL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90</v>
      </c>
      <c r="E226" t="s">
        <v>78</v>
      </c>
      <c r="F226" t="s">
        <v>27</v>
      </c>
      <c r="G226" t="s">
        <v>152</v>
      </c>
      <c r="H226">
        <v>1</v>
      </c>
      <c r="I226" t="s">
        <v>242</v>
      </c>
      <c r="J226" t="s">
        <v>175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ユニフォーム海信之YELL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90</v>
      </c>
      <c r="E227" t="s">
        <v>78</v>
      </c>
      <c r="F227" t="s">
        <v>27</v>
      </c>
      <c r="G227" t="s">
        <v>152</v>
      </c>
      <c r="H227">
        <v>1</v>
      </c>
      <c r="I227" t="s">
        <v>242</v>
      </c>
      <c r="J227" t="s">
        <v>244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ユニフォーム海信之YELL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90</v>
      </c>
      <c r="E228" t="s">
        <v>78</v>
      </c>
      <c r="F228" t="s">
        <v>27</v>
      </c>
      <c r="G228" t="s">
        <v>152</v>
      </c>
      <c r="H228">
        <v>1</v>
      </c>
      <c r="I228" t="s">
        <v>242</v>
      </c>
      <c r="J228" t="s">
        <v>121</v>
      </c>
      <c r="K228" t="s">
        <v>185</v>
      </c>
      <c r="L228">
        <v>33</v>
      </c>
      <c r="T228" t="str">
        <f>Receive[[#This Row],[服装]]&amp;Receive[[#This Row],[名前]]&amp;Receive[[#This Row],[レアリティ]]</f>
        <v>ユニフォーム海信之YELL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90</v>
      </c>
      <c r="E229" t="s">
        <v>78</v>
      </c>
      <c r="F229" t="s">
        <v>27</v>
      </c>
      <c r="G229" t="s">
        <v>152</v>
      </c>
      <c r="H229">
        <v>1</v>
      </c>
      <c r="I229" t="s">
        <v>242</v>
      </c>
      <c r="J229" t="s">
        <v>176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ユニフォーム海信之YELL</v>
      </c>
    </row>
    <row r="230" spans="1:20" x14ac:dyDescent="0.3">
      <c r="A230">
        <f>VLOOKUP(Receive[[#This Row],[No用]],SetNo[[No.用]:[vlookup 用]],2,FALSE)</f>
        <v>39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177</v>
      </c>
      <c r="K230" t="s">
        <v>174</v>
      </c>
      <c r="L230">
        <v>27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218</v>
      </c>
      <c r="C231" t="s">
        <v>48</v>
      </c>
      <c r="D231" t="s">
        <v>23</v>
      </c>
      <c r="E231" t="s">
        <v>26</v>
      </c>
      <c r="F231" t="s">
        <v>49</v>
      </c>
      <c r="G231" t="s">
        <v>71</v>
      </c>
      <c r="H231">
        <v>1</v>
      </c>
      <c r="I231" t="s">
        <v>242</v>
      </c>
      <c r="J231" t="s">
        <v>120</v>
      </c>
      <c r="K231" t="s">
        <v>174</v>
      </c>
      <c r="L231">
        <v>26</v>
      </c>
      <c r="T231" t="str">
        <f>Receive[[#This Row],[服装]]&amp;Receive[[#This Row],[名前]]&amp;Receive[[#This Row],[レアリティ]]</f>
        <v>ユニフォーム青根高伸ICONIC</v>
      </c>
    </row>
    <row r="232" spans="1:20" x14ac:dyDescent="0.3">
      <c r="A232">
        <f>VLOOKUP(Receive[[#This Row],[No用]],SetNo[[No.用]:[vlookup 用]],2,FALSE)</f>
        <v>40</v>
      </c>
      <c r="B232" t="s">
        <v>218</v>
      </c>
      <c r="C232" t="s">
        <v>48</v>
      </c>
      <c r="D232" t="s">
        <v>23</v>
      </c>
      <c r="E232" t="s">
        <v>26</v>
      </c>
      <c r="F232" t="s">
        <v>49</v>
      </c>
      <c r="G232" t="s">
        <v>71</v>
      </c>
      <c r="H232">
        <v>1</v>
      </c>
      <c r="I232" t="s">
        <v>242</v>
      </c>
      <c r="J232" t="s">
        <v>207</v>
      </c>
      <c r="K232" t="s">
        <v>174</v>
      </c>
      <c r="L232">
        <v>26</v>
      </c>
      <c r="T232" t="str">
        <f>Receive[[#This Row],[服装]]&amp;Receive[[#This Row],[名前]]&amp;Receive[[#This Row],[レアリティ]]</f>
        <v>ユニフォーム青根高伸ICONIC</v>
      </c>
    </row>
    <row r="233" spans="1:20" x14ac:dyDescent="0.3">
      <c r="A233">
        <f>VLOOKUP(Receive[[#This Row],[No用]],SetNo[[No.用]:[vlookup 用]],2,FALSE)</f>
        <v>40</v>
      </c>
      <c r="B233" t="s">
        <v>218</v>
      </c>
      <c r="C233" t="s">
        <v>48</v>
      </c>
      <c r="D233" t="s">
        <v>23</v>
      </c>
      <c r="E233" t="s">
        <v>26</v>
      </c>
      <c r="F233" t="s">
        <v>49</v>
      </c>
      <c r="G233" t="s">
        <v>71</v>
      </c>
      <c r="H233">
        <v>1</v>
      </c>
      <c r="I233" t="s">
        <v>242</v>
      </c>
      <c r="J233" t="s">
        <v>175</v>
      </c>
      <c r="K233" t="s">
        <v>174</v>
      </c>
      <c r="L233">
        <v>26</v>
      </c>
      <c r="T233" t="str">
        <f>Receive[[#This Row],[服装]]&amp;Receive[[#This Row],[名前]]&amp;Receive[[#This Row],[レアリティ]]</f>
        <v>ユニフォーム青根高伸ICONIC</v>
      </c>
    </row>
    <row r="234" spans="1:20" x14ac:dyDescent="0.3">
      <c r="A234">
        <f>VLOOKUP(Receive[[#This Row],[No用]],SetNo[[No.用]:[vlookup 用]],2,FALSE)</f>
        <v>40</v>
      </c>
      <c r="B234" t="s">
        <v>218</v>
      </c>
      <c r="C234" t="s">
        <v>48</v>
      </c>
      <c r="D234" t="s">
        <v>23</v>
      </c>
      <c r="E234" t="s">
        <v>26</v>
      </c>
      <c r="F234" t="s">
        <v>49</v>
      </c>
      <c r="G234" t="s">
        <v>71</v>
      </c>
      <c r="H234">
        <v>1</v>
      </c>
      <c r="I234" t="s">
        <v>242</v>
      </c>
      <c r="J234" t="s">
        <v>121</v>
      </c>
      <c r="K234" t="s">
        <v>174</v>
      </c>
      <c r="L234">
        <v>26</v>
      </c>
      <c r="T234" t="str">
        <f>Receive[[#This Row],[服装]]&amp;Receive[[#This Row],[名前]]&amp;Receive[[#This Row],[レアリティ]]</f>
        <v>ユニフォーム青根高伸ICONIC</v>
      </c>
    </row>
    <row r="235" spans="1:20" x14ac:dyDescent="0.3">
      <c r="A235">
        <f>VLOOKUP(Receive[[#This Row],[No用]],SetNo[[No.用]:[vlookup 用]],2,FALSE)</f>
        <v>40</v>
      </c>
      <c r="B235" t="s">
        <v>218</v>
      </c>
      <c r="C235" t="s">
        <v>48</v>
      </c>
      <c r="D235" t="s">
        <v>23</v>
      </c>
      <c r="E235" t="s">
        <v>26</v>
      </c>
      <c r="F235" t="s">
        <v>49</v>
      </c>
      <c r="G235" t="s">
        <v>71</v>
      </c>
      <c r="H235">
        <v>1</v>
      </c>
      <c r="I235" t="s">
        <v>242</v>
      </c>
      <c r="J235" t="s">
        <v>176</v>
      </c>
      <c r="K235" t="s">
        <v>174</v>
      </c>
      <c r="L235">
        <v>26</v>
      </c>
      <c r="T235" t="str">
        <f>Receive[[#This Row],[服装]]&amp;Receive[[#This Row],[名前]]&amp;Receive[[#This Row],[レアリティ]]</f>
        <v>ユニフォーム青根高伸ICONIC</v>
      </c>
    </row>
    <row r="236" spans="1:20" x14ac:dyDescent="0.3">
      <c r="A236">
        <f>VLOOKUP(Receive[[#This Row],[No用]],SetNo[[No.用]:[vlookup 用]],2,FALSE)</f>
        <v>40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177</v>
      </c>
      <c r="K236" t="s">
        <v>174</v>
      </c>
      <c r="L236">
        <v>32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40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120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40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207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40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175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40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121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40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176</v>
      </c>
      <c r="K241" t="s">
        <v>174</v>
      </c>
      <c r="L241">
        <v>26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40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177</v>
      </c>
      <c r="K242" t="s">
        <v>174</v>
      </c>
      <c r="L242">
        <v>32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150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120</v>
      </c>
      <c r="K243" t="s">
        <v>174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41</v>
      </c>
      <c r="B244" t="s">
        <v>150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207</v>
      </c>
      <c r="K244" t="s">
        <v>174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41</v>
      </c>
      <c r="B245" t="s">
        <v>150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175</v>
      </c>
      <c r="K245" t="s">
        <v>174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41</v>
      </c>
      <c r="B246" t="s">
        <v>150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121</v>
      </c>
      <c r="K246" t="s">
        <v>174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41</v>
      </c>
      <c r="B247" t="s">
        <v>150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176</v>
      </c>
      <c r="K247" t="s">
        <v>174</v>
      </c>
      <c r="L247">
        <v>26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41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177</v>
      </c>
      <c r="K248" t="s">
        <v>174</v>
      </c>
      <c r="L248">
        <v>32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118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120</v>
      </c>
      <c r="K249" t="s">
        <v>174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42</v>
      </c>
      <c r="B250" t="s">
        <v>118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207</v>
      </c>
      <c r="K250" t="s">
        <v>174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42</v>
      </c>
      <c r="B251" t="s">
        <v>118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175</v>
      </c>
      <c r="K251" t="s">
        <v>174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42</v>
      </c>
      <c r="B252" t="s">
        <v>118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121</v>
      </c>
      <c r="K252" t="s">
        <v>174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42</v>
      </c>
      <c r="B253" t="s">
        <v>118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176</v>
      </c>
      <c r="K253" t="s">
        <v>174</v>
      </c>
      <c r="L253">
        <v>26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42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177</v>
      </c>
      <c r="K254" t="s">
        <v>174</v>
      </c>
      <c r="L254">
        <v>32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218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242</v>
      </c>
      <c r="J255" t="s">
        <v>120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43</v>
      </c>
      <c r="B256" t="s">
        <v>218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242</v>
      </c>
      <c r="J256" t="s">
        <v>207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43</v>
      </c>
      <c r="B257" t="s">
        <v>218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242</v>
      </c>
      <c r="J257" t="s">
        <v>244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43</v>
      </c>
      <c r="B258" t="s">
        <v>218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242</v>
      </c>
      <c r="J258" t="s">
        <v>121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43</v>
      </c>
      <c r="B259" t="s">
        <v>218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242</v>
      </c>
      <c r="J259" t="s">
        <v>176</v>
      </c>
      <c r="K259" t="s">
        <v>174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43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177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150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120</v>
      </c>
      <c r="K261" t="s">
        <v>174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44</v>
      </c>
      <c r="B262" t="s">
        <v>150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207</v>
      </c>
      <c r="K262" t="s">
        <v>174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44</v>
      </c>
      <c r="B263" t="s">
        <v>150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244</v>
      </c>
      <c r="K263" t="s">
        <v>174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44</v>
      </c>
      <c r="B264" t="s">
        <v>150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121</v>
      </c>
      <c r="K264" t="s">
        <v>174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44</v>
      </c>
      <c r="B265" t="s">
        <v>150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176</v>
      </c>
      <c r="K265" t="s">
        <v>174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44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177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118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120</v>
      </c>
      <c r="K267" t="s">
        <v>190</v>
      </c>
      <c r="L267">
        <v>30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45</v>
      </c>
      <c r="B268" t="s">
        <v>118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207</v>
      </c>
      <c r="K268" t="s">
        <v>174</v>
      </c>
      <c r="L268">
        <v>27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45</v>
      </c>
      <c r="B269" t="s">
        <v>118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175</v>
      </c>
      <c r="K269" t="s">
        <v>174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45</v>
      </c>
      <c r="B270" t="s">
        <v>118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244</v>
      </c>
      <c r="K270" t="s">
        <v>174</v>
      </c>
      <c r="L270">
        <v>26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45</v>
      </c>
      <c r="B271" t="s">
        <v>118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121</v>
      </c>
      <c r="K271" t="s">
        <v>190</v>
      </c>
      <c r="L271">
        <v>30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45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176</v>
      </c>
      <c r="K272" t="s">
        <v>174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45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177</v>
      </c>
      <c r="K273" t="s">
        <v>174</v>
      </c>
      <c r="L273">
        <v>26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45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195</v>
      </c>
      <c r="K274" t="s">
        <v>238</v>
      </c>
      <c r="L274">
        <v>43</v>
      </c>
      <c r="N274">
        <v>53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218</v>
      </c>
      <c r="C275" t="s">
        <v>402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242</v>
      </c>
      <c r="J275" s="3" t="s">
        <v>120</v>
      </c>
      <c r="K275" s="3" t="s">
        <v>174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46</v>
      </c>
      <c r="B276" t="s">
        <v>218</v>
      </c>
      <c r="C276" t="s">
        <v>402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242</v>
      </c>
      <c r="J276" s="3" t="s">
        <v>207</v>
      </c>
      <c r="K276" s="3" t="s">
        <v>174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46</v>
      </c>
      <c r="B277" t="s">
        <v>218</v>
      </c>
      <c r="C277" t="s">
        <v>402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242</v>
      </c>
      <c r="J277" s="3" t="s">
        <v>175</v>
      </c>
      <c r="K277" s="3" t="s">
        <v>174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46</v>
      </c>
      <c r="B278" t="s">
        <v>218</v>
      </c>
      <c r="C278" t="s">
        <v>402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242</v>
      </c>
      <c r="J278" s="3" t="s">
        <v>121</v>
      </c>
      <c r="K278" s="3" t="s">
        <v>174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46</v>
      </c>
      <c r="B279" t="s">
        <v>218</v>
      </c>
      <c r="C279" t="s">
        <v>402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242</v>
      </c>
      <c r="J279" s="3" t="s">
        <v>176</v>
      </c>
      <c r="K279" s="3" t="s">
        <v>174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46</v>
      </c>
      <c r="B280" t="s">
        <v>218</v>
      </c>
      <c r="C280" t="s">
        <v>402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177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150</v>
      </c>
      <c r="C281" t="s">
        <v>402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120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47</v>
      </c>
      <c r="B282" t="s">
        <v>150</v>
      </c>
      <c r="C282" t="s">
        <v>402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207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47</v>
      </c>
      <c r="B283" t="s">
        <v>150</v>
      </c>
      <c r="C283" t="s">
        <v>402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175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47</v>
      </c>
      <c r="B284" t="s">
        <v>150</v>
      </c>
      <c r="C284" t="s">
        <v>402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121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47</v>
      </c>
      <c r="B285" t="s">
        <v>150</v>
      </c>
      <c r="C285" t="s">
        <v>402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176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47</v>
      </c>
      <c r="B286" t="s">
        <v>150</v>
      </c>
      <c r="C286" t="s">
        <v>402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177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218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242</v>
      </c>
      <c r="J287" s="3" t="s">
        <v>120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48</v>
      </c>
      <c r="B288" t="s">
        <v>218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242</v>
      </c>
      <c r="J288" s="3" t="s">
        <v>244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48</v>
      </c>
      <c r="B289" t="s">
        <v>218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48</v>
      </c>
      <c r="B290" t="s">
        <v>218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48</v>
      </c>
      <c r="B291" t="s">
        <v>218</v>
      </c>
      <c r="C291" t="s">
        <v>51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11</v>
      </c>
      <c r="T291" t="str">
        <f>Receive[[#This Row],[服装]]&amp;Receive[[#This Row],[名前]]&amp;Receive[[#This Row],[レアリティ]]</f>
        <v>ユニフォーム小原豊ICONIC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175</v>
      </c>
      <c r="K293" s="3" t="s">
        <v>174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244</v>
      </c>
      <c r="K294" s="3" t="s">
        <v>174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121</v>
      </c>
      <c r="K295" s="3" t="s">
        <v>174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176</v>
      </c>
      <c r="K296" s="3" t="s">
        <v>174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49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177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218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242</v>
      </c>
      <c r="J298" s="3" t="s">
        <v>120</v>
      </c>
      <c r="K298" s="3" t="s">
        <v>185</v>
      </c>
      <c r="L298">
        <v>33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50</v>
      </c>
      <c r="B299" t="s">
        <v>218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242</v>
      </c>
      <c r="J299" s="3" t="s">
        <v>175</v>
      </c>
      <c r="K299" s="3" t="s">
        <v>174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50</v>
      </c>
      <c r="B300" t="s">
        <v>218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242</v>
      </c>
      <c r="J300" s="3" t="s">
        <v>244</v>
      </c>
      <c r="K300" s="3" t="s">
        <v>174</v>
      </c>
      <c r="L300">
        <v>31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50</v>
      </c>
      <c r="B301" t="s">
        <v>218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242</v>
      </c>
      <c r="J301" s="3" t="s">
        <v>121</v>
      </c>
      <c r="K301" s="3" t="s">
        <v>185</v>
      </c>
      <c r="L301">
        <v>33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242</v>
      </c>
      <c r="J302" s="3" t="s">
        <v>176</v>
      </c>
      <c r="K302" s="3" t="s">
        <v>174</v>
      </c>
      <c r="L302">
        <v>31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50</v>
      </c>
      <c r="B303" t="s">
        <v>218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242</v>
      </c>
      <c r="J303" s="3" t="s">
        <v>177</v>
      </c>
      <c r="K303" s="3" t="s">
        <v>174</v>
      </c>
      <c r="L303">
        <v>13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50</v>
      </c>
      <c r="B304" t="s">
        <v>218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242</v>
      </c>
      <c r="J304" s="3" t="s">
        <v>195</v>
      </c>
      <c r="K304" s="3" t="s">
        <v>238</v>
      </c>
      <c r="L304">
        <v>46</v>
      </c>
      <c r="N304">
        <v>56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218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242</v>
      </c>
      <c r="J305" s="3" t="s">
        <v>120</v>
      </c>
      <c r="K305" s="3" t="s">
        <v>174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51</v>
      </c>
      <c r="B306" t="s">
        <v>218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242</v>
      </c>
      <c r="J306" s="3" t="s">
        <v>175</v>
      </c>
      <c r="K306" s="3" t="s">
        <v>174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51</v>
      </c>
      <c r="B307" t="s">
        <v>218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242</v>
      </c>
      <c r="J307" s="3" t="s">
        <v>121</v>
      </c>
      <c r="K307" s="3" t="s">
        <v>174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242</v>
      </c>
      <c r="J308" s="3" t="s">
        <v>176</v>
      </c>
      <c r="K308" s="3" t="s">
        <v>174</v>
      </c>
      <c r="L308">
        <v>27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51</v>
      </c>
      <c r="B309" t="s">
        <v>218</v>
      </c>
      <c r="C309" t="s">
        <v>54</v>
      </c>
      <c r="D309" t="s">
        <v>23</v>
      </c>
      <c r="E309" t="s">
        <v>26</v>
      </c>
      <c r="F309" t="s">
        <v>49</v>
      </c>
      <c r="G309" t="s">
        <v>71</v>
      </c>
      <c r="H309">
        <v>1</v>
      </c>
      <c r="I309" t="s">
        <v>242</v>
      </c>
      <c r="J309" s="3" t="s">
        <v>177</v>
      </c>
      <c r="K309" s="3" t="s">
        <v>174</v>
      </c>
      <c r="L309">
        <v>14</v>
      </c>
      <c r="T309" t="str">
        <f>Receive[[#This Row],[服装]]&amp;Receive[[#This Row],[名前]]&amp;Receive[[#This Row],[レアリティ]]</f>
        <v>ユニフォーム吹上仁悟ICONIC</v>
      </c>
    </row>
    <row r="310" spans="1:20" x14ac:dyDescent="0.3">
      <c r="A310">
        <f>VLOOKUP(Receive[[#This Row],[No用]],SetNo[[No.用]:[vlookup 用]],2,FALSE)</f>
        <v>52</v>
      </c>
      <c r="B310" t="s">
        <v>218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242</v>
      </c>
      <c r="J310" s="3" t="s">
        <v>120</v>
      </c>
      <c r="K310" s="3" t="s">
        <v>174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52</v>
      </c>
      <c r="B311" t="s">
        <v>218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242</v>
      </c>
      <c r="J311" s="3" t="s">
        <v>175</v>
      </c>
      <c r="K311" s="3" t="s">
        <v>174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52</v>
      </c>
      <c r="B312" t="s">
        <v>218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242</v>
      </c>
      <c r="J312" s="3" t="s">
        <v>244</v>
      </c>
      <c r="K312" s="3" t="s">
        <v>174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52</v>
      </c>
      <c r="B313" t="s">
        <v>218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242</v>
      </c>
      <c r="J313" s="3" t="s">
        <v>121</v>
      </c>
      <c r="K313" s="3" t="s">
        <v>174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52</v>
      </c>
      <c r="B314" t="s">
        <v>218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242</v>
      </c>
      <c r="J314" s="3" t="s">
        <v>176</v>
      </c>
      <c r="K314" s="3" t="s">
        <v>174</v>
      </c>
      <c r="L314">
        <v>29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52</v>
      </c>
      <c r="B315" t="s">
        <v>218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242</v>
      </c>
      <c r="J315" s="3" t="s">
        <v>177</v>
      </c>
      <c r="K315" s="3" t="s">
        <v>174</v>
      </c>
      <c r="L315">
        <v>13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118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242</v>
      </c>
      <c r="J316" s="3" t="s">
        <v>120</v>
      </c>
      <c r="K316" s="3" t="s">
        <v>174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53</v>
      </c>
      <c r="B317" t="s">
        <v>118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242</v>
      </c>
      <c r="J317" s="3" t="s">
        <v>175</v>
      </c>
      <c r="K317" s="3" t="s">
        <v>174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53</v>
      </c>
      <c r="B318" t="s">
        <v>118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242</v>
      </c>
      <c r="J318" s="3" t="s">
        <v>244</v>
      </c>
      <c r="K318" s="3" t="s">
        <v>174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53</v>
      </c>
      <c r="B319" t="s">
        <v>118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242</v>
      </c>
      <c r="J319" s="3" t="s">
        <v>121</v>
      </c>
      <c r="K319" s="3" t="s">
        <v>174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53</v>
      </c>
      <c r="B320" t="s">
        <v>118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242</v>
      </c>
      <c r="J320" s="3" t="s">
        <v>176</v>
      </c>
      <c r="K320" s="3" t="s">
        <v>174</v>
      </c>
      <c r="L320">
        <v>29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53</v>
      </c>
      <c r="B321" t="s">
        <v>118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242</v>
      </c>
      <c r="J321" s="3" t="s">
        <v>177</v>
      </c>
      <c r="K321" s="3" t="s">
        <v>174</v>
      </c>
      <c r="L321">
        <v>13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 t="str">
        <f>VLOOKUP(Receive[[#This Row],[No用]],SetNo[[No.用]:[vlookup 用]],2,FALSE)</f>
        <v/>
      </c>
      <c r="H322">
        <v>1</v>
      </c>
      <c r="I322" t="s">
        <v>242</v>
      </c>
      <c r="T322" t="str">
        <f>Receive[[#This Row],[服装]]&amp;Receive[[#This Row],[名前]]&amp;Receive[[#This Row],[レアリティ]]</f>
        <v/>
      </c>
    </row>
    <row r="323" spans="1:20" x14ac:dyDescent="0.3">
      <c r="A323" t="str">
        <f>VLOOKUP(Receive[[#This Row],[No用]],SetNo[[No.用]:[vlookup 用]],2,FALSE)</f>
        <v/>
      </c>
      <c r="H323">
        <v>1</v>
      </c>
      <c r="I323" t="s">
        <v>242</v>
      </c>
      <c r="T323" t="str">
        <f>Receive[[#This Row],[服装]]&amp;Receive[[#This Row],[名前]]&amp;Receive[[#This Row],[レアリティ]]</f>
        <v/>
      </c>
    </row>
    <row r="324" spans="1:20" x14ac:dyDescent="0.3">
      <c r="A324" t="str">
        <f>VLOOKUP(Receive[[#This Row],[No用]],SetNo[[No.用]:[vlookup 用]],2,FALSE)</f>
        <v/>
      </c>
      <c r="H324">
        <v>1</v>
      </c>
      <c r="I324" t="s">
        <v>242</v>
      </c>
      <c r="T324" t="str">
        <f>Receive[[#This Row],[服装]]&amp;Receive[[#This Row],[名前]]&amp;Receive[[#This Row],[レアリティ]]</f>
        <v/>
      </c>
    </row>
    <row r="325" spans="1:20" x14ac:dyDescent="0.3">
      <c r="A325" t="str">
        <f>VLOOKUP(Receive[[#This Row],[No用]],SetNo[[No.用]:[vlookup 用]],2,FALSE)</f>
        <v/>
      </c>
      <c r="H325">
        <v>1</v>
      </c>
      <c r="I325" t="s">
        <v>242</v>
      </c>
      <c r="T325" t="str">
        <f>Receive[[#This Row],[服装]]&amp;Receive[[#This Row],[名前]]&amp;Receive[[#This Row],[レアリティ]]</f>
        <v/>
      </c>
    </row>
    <row r="326" spans="1:20" x14ac:dyDescent="0.3">
      <c r="A326" t="str">
        <f>VLOOKUP(Receive[[#This Row],[No用]],SetNo[[No.用]:[vlookup 用]],2,FALSE)</f>
        <v/>
      </c>
      <c r="H326">
        <v>1</v>
      </c>
      <c r="I326" t="s">
        <v>242</v>
      </c>
      <c r="T326" t="str">
        <f>Receive[[#This Row],[服装]]&amp;Receive[[#This Row],[名前]]&amp;Receive[[#This Row],[レアリティ]]</f>
        <v/>
      </c>
    </row>
    <row r="327" spans="1:20" x14ac:dyDescent="0.3">
      <c r="A327" t="str">
        <f>VLOOKUP(Receive[[#This Row],[No用]],SetNo[[No.用]:[vlookup 用]],2,FALSE)</f>
        <v/>
      </c>
      <c r="H327">
        <v>1</v>
      </c>
      <c r="I327" t="s">
        <v>242</v>
      </c>
      <c r="T327" t="str">
        <f>Receive[[#This Row],[服装]]&amp;Receive[[#This Row],[名前]]&amp;Receive[[#This Row],[レアリティ]]</f>
        <v/>
      </c>
    </row>
    <row r="328" spans="1:20" x14ac:dyDescent="0.3">
      <c r="A328" t="str">
        <f>VLOOKUP(Receive[[#This Row],[No用]],SetNo[[No.用]:[vlookup 用]],2,FALSE)</f>
        <v/>
      </c>
      <c r="H328">
        <v>1</v>
      </c>
      <c r="I328" t="s">
        <v>242</v>
      </c>
      <c r="T328" t="str">
        <f>Receive[[#This Row],[服装]]&amp;Receive[[#This Row],[名前]]&amp;Receive[[#This Row],[レアリティ]]</f>
        <v/>
      </c>
    </row>
    <row r="329" spans="1:20" x14ac:dyDescent="0.3">
      <c r="A329" t="str">
        <f>VLOOKUP(Receive[[#This Row],[No用]],SetNo[[No.用]:[vlookup 用]],2,FALSE)</f>
        <v/>
      </c>
      <c r="H329">
        <v>1</v>
      </c>
      <c r="I329" t="s">
        <v>242</v>
      </c>
      <c r="T329" t="str">
        <f>Receive[[#This Row],[服装]]&amp;Receive[[#This Row],[名前]]&amp;Receive[[#This Row],[レアリティ]]</f>
        <v/>
      </c>
    </row>
    <row r="330" spans="1:20" x14ac:dyDescent="0.3">
      <c r="A330" t="str">
        <f>VLOOKUP(Receive[[#This Row],[No用]],SetNo[[No.用]:[vlookup 用]],2,FALSE)</f>
        <v/>
      </c>
      <c r="H330">
        <v>1</v>
      </c>
      <c r="I330" t="s">
        <v>242</v>
      </c>
      <c r="T330" t="str">
        <f>Receive[[#This Row],[服装]]&amp;Receive[[#This Row],[名前]]&amp;Receive[[#This Row],[レアリティ]]</f>
        <v/>
      </c>
    </row>
    <row r="331" spans="1:20" x14ac:dyDescent="0.3">
      <c r="A331" t="str">
        <f>VLOOKUP(Receive[[#This Row],[No用]],SetNo[[No.用]:[vlookup 用]],2,FALSE)</f>
        <v/>
      </c>
      <c r="H331">
        <v>1</v>
      </c>
      <c r="I331" t="s">
        <v>242</v>
      </c>
      <c r="T331" t="str">
        <f>Receive[[#This Row],[服装]]&amp;Receive[[#This Row],[名前]]&amp;Receive[[#This Row],[レアリティ]]</f>
        <v/>
      </c>
    </row>
    <row r="332" spans="1:20" x14ac:dyDescent="0.3">
      <c r="A332" t="str">
        <f>VLOOKUP(Receive[[#This Row],[No用]],SetNo[[No.用]:[vlookup 用]],2,FALSE)</f>
        <v/>
      </c>
      <c r="H332">
        <v>1</v>
      </c>
      <c r="I332" t="s">
        <v>242</v>
      </c>
      <c r="T332" t="str">
        <f>Receive[[#This Row],[服装]]&amp;Receive[[#This Row],[名前]]&amp;Receive[[#This Row],[レアリティ]]</f>
        <v/>
      </c>
    </row>
    <row r="333" spans="1:20" x14ac:dyDescent="0.3">
      <c r="A333" t="str">
        <f>VLOOKUP(Receive[[#This Row],[No用]],SetNo[[No.用]:[vlookup 用]],2,FALSE)</f>
        <v/>
      </c>
      <c r="H333">
        <v>1</v>
      </c>
      <c r="I333" t="s">
        <v>242</v>
      </c>
      <c r="T333" t="str">
        <f>Receive[[#This Row],[服装]]&amp;Receive[[#This Row],[名前]]&amp;Receive[[#This Row],[レアリティ]]</f>
        <v/>
      </c>
    </row>
    <row r="334" spans="1:20" x14ac:dyDescent="0.3">
      <c r="A334" t="str">
        <f>VLOOKUP(Receive[[#This Row],[No用]],SetNo[[No.用]:[vlookup 用]],2,FALSE)</f>
        <v/>
      </c>
      <c r="H334">
        <v>1</v>
      </c>
      <c r="I334" t="s">
        <v>242</v>
      </c>
      <c r="T334" t="str">
        <f>Receive[[#This Row],[服装]]&amp;Receive[[#This Row],[名前]]&amp;Receive[[#This Row],[レアリティ]]</f>
        <v/>
      </c>
    </row>
    <row r="335" spans="1:20" x14ac:dyDescent="0.3">
      <c r="A335" t="str">
        <f>VLOOKUP(Receive[[#This Row],[No用]],SetNo[[No.用]:[vlookup 用]],2,FALSE)</f>
        <v/>
      </c>
      <c r="H335">
        <v>1</v>
      </c>
      <c r="I335" t="s">
        <v>242</v>
      </c>
      <c r="T335" t="str">
        <f>Receive[[#This Row],[服装]]&amp;Receive[[#This Row],[名前]]&amp;Receive[[#This Row],[レアリティ]]</f>
        <v/>
      </c>
    </row>
    <row r="336" spans="1:20" x14ac:dyDescent="0.3">
      <c r="A336" t="str">
        <f>VLOOKUP(Receive[[#This Row],[No用]],SetNo[[No.用]:[vlookup 用]],2,FALSE)</f>
        <v/>
      </c>
      <c r="H336">
        <v>1</v>
      </c>
      <c r="I336" t="s">
        <v>242</v>
      </c>
      <c r="T336" t="str">
        <f>Receive[[#This Row],[服装]]&amp;Receive[[#This Row],[名前]]&amp;Receive[[#This Row],[レアリティ]]</f>
        <v/>
      </c>
    </row>
    <row r="337" spans="1:20" x14ac:dyDescent="0.3">
      <c r="A337" t="str">
        <f>VLOOKUP(Receive[[#This Row],[No用]],SetNo[[No.用]:[vlookup 用]],2,FALSE)</f>
        <v/>
      </c>
      <c r="H337">
        <v>1</v>
      </c>
      <c r="I337" t="s">
        <v>242</v>
      </c>
      <c r="T337" t="str">
        <f>Receive[[#This Row],[服装]]&amp;Receive[[#This Row],[名前]]&amp;Receive[[#This Row],[レアリティ]]</f>
        <v/>
      </c>
    </row>
    <row r="338" spans="1:20" x14ac:dyDescent="0.3">
      <c r="A338" t="str">
        <f>VLOOKUP(Receive[[#This Row],[No用]],SetNo[[No.用]:[vlookup 用]],2,FALSE)</f>
        <v/>
      </c>
      <c r="H338">
        <v>1</v>
      </c>
      <c r="I338" t="s">
        <v>242</v>
      </c>
      <c r="T338" t="str">
        <f>Receive[[#This Row],[服装]]&amp;Receive[[#This Row],[名前]]&amp;Receive[[#This Row],[レアリティ]]</f>
        <v/>
      </c>
    </row>
    <row r="339" spans="1:20" x14ac:dyDescent="0.3">
      <c r="A339">
        <f>VLOOKUP(Receive[[#This Row],[No用]],SetNo[[No.用]:[vlookup 用]],2,FALSE)</f>
        <v>54</v>
      </c>
      <c r="B339" t="s">
        <v>218</v>
      </c>
      <c r="C339" t="s">
        <v>32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242</v>
      </c>
      <c r="T339" t="str">
        <f>Receive[[#This Row],[服装]]&amp;Receive[[#This Row],[名前]]&amp;Receive[[#This Row],[レアリティ]]</f>
        <v>ユニフォーム岩泉一ICONIC</v>
      </c>
    </row>
    <row r="340" spans="1:20" x14ac:dyDescent="0.3">
      <c r="A340">
        <f>VLOOKUP(Receive[[#This Row],[No用]],SetNo[[No.用]:[vlookup 用]],2,FALSE)</f>
        <v>55</v>
      </c>
      <c r="B340" t="s">
        <v>118</v>
      </c>
      <c r="C340" t="s">
        <v>32</v>
      </c>
      <c r="D340" t="s">
        <v>23</v>
      </c>
      <c r="E340" t="s">
        <v>25</v>
      </c>
      <c r="F340" t="s">
        <v>20</v>
      </c>
      <c r="G340" t="s">
        <v>71</v>
      </c>
      <c r="H340">
        <v>1</v>
      </c>
      <c r="I340" t="s">
        <v>242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56</v>
      </c>
      <c r="B341" t="s">
        <v>218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242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57</v>
      </c>
      <c r="B342" t="s">
        <v>218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242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218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242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218</v>
      </c>
      <c r="C344" t="s">
        <v>36</v>
      </c>
      <c r="D344" t="s">
        <v>23</v>
      </c>
      <c r="E344" t="s">
        <v>21</v>
      </c>
      <c r="F344" t="s">
        <v>20</v>
      </c>
      <c r="G344" t="s">
        <v>71</v>
      </c>
      <c r="H344">
        <v>1</v>
      </c>
      <c r="I344" t="s">
        <v>242</v>
      </c>
      <c r="T344" t="str">
        <f>Receive[[#This Row],[服装]]&amp;Receive[[#This Row],[名前]]&amp;Receive[[#This Row],[レアリティ]]</f>
        <v>ユニフォーム渡親治ICONIC</v>
      </c>
    </row>
    <row r="345" spans="1:20" x14ac:dyDescent="0.3">
      <c r="A345">
        <f>VLOOKUP(Receive[[#This Row],[No用]],SetNo[[No.用]:[vlookup 用]],2,FALSE)</f>
        <v>60</v>
      </c>
      <c r="B345" t="s">
        <v>218</v>
      </c>
      <c r="C345" t="s">
        <v>37</v>
      </c>
      <c r="D345" t="s">
        <v>23</v>
      </c>
      <c r="E345" t="s">
        <v>26</v>
      </c>
      <c r="F345" t="s">
        <v>20</v>
      </c>
      <c r="G345" t="s">
        <v>71</v>
      </c>
      <c r="H345">
        <v>1</v>
      </c>
      <c r="I345" t="s">
        <v>242</v>
      </c>
      <c r="T345" t="str">
        <f>Receive[[#This Row],[服装]]&amp;Receive[[#This Row],[名前]]&amp;Receive[[#This Row],[レアリティ]]</f>
        <v>ユニフォーム松川一静ICONIC</v>
      </c>
    </row>
    <row r="346" spans="1:20" x14ac:dyDescent="0.3">
      <c r="A346">
        <f>VLOOKUP(Receive[[#This Row],[No用]],SetNo[[No.用]:[vlookup 用]],2,FALSE)</f>
        <v>61</v>
      </c>
      <c r="B346" t="s">
        <v>218</v>
      </c>
      <c r="C346" t="s">
        <v>38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242</v>
      </c>
      <c r="T346" t="str">
        <f>Receive[[#This Row],[服装]]&amp;Receive[[#This Row],[名前]]&amp;Receive[[#This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72"/>
  <sheetViews>
    <sheetView topLeftCell="A121" workbookViewId="0">
      <selection activeCell="B154" sqref="B154:G161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404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t="s">
        <v>295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t="s">
        <v>295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108</v>
      </c>
      <c r="C102" t="s">
        <v>42</v>
      </c>
      <c r="D102" t="s">
        <v>24</v>
      </c>
      <c r="E102" t="s">
        <v>21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28</v>
      </c>
      <c r="T102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t="s">
        <v>108</v>
      </c>
      <c r="C103" t="s">
        <v>42</v>
      </c>
      <c r="D103" t="s">
        <v>24</v>
      </c>
      <c r="E103" t="s">
        <v>21</v>
      </c>
      <c r="F103" t="s">
        <v>27</v>
      </c>
      <c r="G103" t="s">
        <v>71</v>
      </c>
      <c r="H103">
        <v>1</v>
      </c>
      <c r="I103" t="s">
        <v>245</v>
      </c>
      <c r="J103" t="s">
        <v>181</v>
      </c>
      <c r="K103" t="s">
        <v>174</v>
      </c>
      <c r="L103">
        <v>28</v>
      </c>
      <c r="T103" t="str">
        <f>Toss[[#This Row],[服装]]&amp;Toss[[#This Row],[名前]]&amp;Toss[[#This Row],[レアリティ]]</f>
        <v>ユニフォーム夜久衛輔ICONIC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43</v>
      </c>
      <c r="D104" t="s">
        <v>24</v>
      </c>
      <c r="E104" t="s">
        <v>25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24</v>
      </c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43</v>
      </c>
      <c r="D105" t="s">
        <v>24</v>
      </c>
      <c r="E105" t="s">
        <v>25</v>
      </c>
      <c r="F105" t="s">
        <v>27</v>
      </c>
      <c r="G105" t="s">
        <v>71</v>
      </c>
      <c r="H105">
        <v>1</v>
      </c>
      <c r="I105" t="s">
        <v>245</v>
      </c>
      <c r="J105" t="s">
        <v>179</v>
      </c>
      <c r="K105" t="s">
        <v>174</v>
      </c>
      <c r="L105">
        <v>25</v>
      </c>
      <c r="T105" t="str">
        <f>Toss[[#This Row],[服装]]&amp;Toss[[#This Row],[名前]]&amp;Toss[[#This Row],[レアリティ]]</f>
        <v>ユニフォーム福永招平ICONIC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44</v>
      </c>
      <c r="D106" t="s">
        <v>24</v>
      </c>
      <c r="E106" t="s">
        <v>26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44</v>
      </c>
      <c r="D107" t="s">
        <v>24</v>
      </c>
      <c r="E107" t="s">
        <v>26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ユニフォーム犬岡走ICONIC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45</v>
      </c>
      <c r="D108" t="s">
        <v>24</v>
      </c>
      <c r="E108" t="s">
        <v>25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ユニフォーム山本猛虎ICONIC</v>
      </c>
    </row>
    <row r="109" spans="1:20" x14ac:dyDescent="0.3">
      <c r="A109">
        <f>VLOOKUP(Toss[[#This Row],[No用]],SetNo[[No.用]:[vlookup 用]],2,FALSE)</f>
        <v>37</v>
      </c>
      <c r="B109" t="s">
        <v>108</v>
      </c>
      <c r="C109" t="s">
        <v>46</v>
      </c>
      <c r="D109" t="s">
        <v>24</v>
      </c>
      <c r="E109" t="s">
        <v>21</v>
      </c>
      <c r="F109" t="s">
        <v>27</v>
      </c>
      <c r="G109" t="s">
        <v>71</v>
      </c>
      <c r="H109">
        <v>1</v>
      </c>
      <c r="I109" t="s">
        <v>245</v>
      </c>
      <c r="J109" t="s">
        <v>178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ユニフォーム芝山優生ICONIC</v>
      </c>
    </row>
    <row r="110" spans="1:20" x14ac:dyDescent="0.3">
      <c r="A110">
        <f>VLOOKUP(Toss[[#This Row],[No用]],SetNo[[No.用]:[vlookup 用]],2,FALSE)</f>
        <v>38</v>
      </c>
      <c r="B110" t="s">
        <v>108</v>
      </c>
      <c r="C110" t="s">
        <v>47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ユニフォーム海信之ICONIC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47</v>
      </c>
      <c r="D111" t="s">
        <v>24</v>
      </c>
      <c r="E111" t="s">
        <v>25</v>
      </c>
      <c r="F111" t="s">
        <v>27</v>
      </c>
      <c r="G111" t="s">
        <v>71</v>
      </c>
      <c r="H111">
        <v>1</v>
      </c>
      <c r="I111" t="s">
        <v>245</v>
      </c>
      <c r="J111" t="s">
        <v>179</v>
      </c>
      <c r="K111" t="s">
        <v>174</v>
      </c>
      <c r="L111">
        <v>26</v>
      </c>
      <c r="T111" t="str">
        <f>Toss[[#This Row],[服装]]&amp;Toss[[#This Row],[名前]]&amp;Toss[[#This Row],[レアリティ]]</f>
        <v>ユニフォーム海信之ICONIC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90</v>
      </c>
      <c r="E112" t="s">
        <v>78</v>
      </c>
      <c r="F112" t="s">
        <v>27</v>
      </c>
      <c r="G112" t="s">
        <v>152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ユニフォーム海信之YELL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90</v>
      </c>
      <c r="E113" t="s">
        <v>78</v>
      </c>
      <c r="F113" t="s">
        <v>27</v>
      </c>
      <c r="G113" t="s">
        <v>152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ユニフォーム海信之YELL</v>
      </c>
    </row>
    <row r="114" spans="1:20" x14ac:dyDescent="0.3">
      <c r="A114">
        <f>VLOOKUP(Toss[[#This Row],[No用]],SetNo[[No.用]:[vlookup 用]],2,FALSE)</f>
        <v>40</v>
      </c>
      <c r="B114" t="s">
        <v>218</v>
      </c>
      <c r="C114" t="s">
        <v>48</v>
      </c>
      <c r="D114" t="s">
        <v>23</v>
      </c>
      <c r="E114" t="s">
        <v>26</v>
      </c>
      <c r="F114" t="s">
        <v>49</v>
      </c>
      <c r="G114" t="s">
        <v>71</v>
      </c>
      <c r="H114">
        <v>1</v>
      </c>
      <c r="I114" t="s">
        <v>245</v>
      </c>
      <c r="J114" t="s">
        <v>178</v>
      </c>
      <c r="K114" t="s">
        <v>174</v>
      </c>
      <c r="L114">
        <v>25</v>
      </c>
      <c r="T114" t="str">
        <f>Toss[[#This Row],[服装]]&amp;Toss[[#This Row],[名前]]&amp;Toss[[#This Row],[レアリティ]]</f>
        <v>ユニフォーム青根高伸ICONIC</v>
      </c>
    </row>
    <row r="115" spans="1:20" x14ac:dyDescent="0.3">
      <c r="A115">
        <f>VLOOKUP(Toss[[#This Row],[No用]],SetNo[[No.用]:[vlookup 用]],2,FALSE)</f>
        <v>40</v>
      </c>
      <c r="B115" t="s">
        <v>218</v>
      </c>
      <c r="C115" t="s">
        <v>48</v>
      </c>
      <c r="D115" t="s">
        <v>23</v>
      </c>
      <c r="E115" t="s">
        <v>26</v>
      </c>
      <c r="F115" t="s">
        <v>49</v>
      </c>
      <c r="G115" t="s">
        <v>71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ユニフォーム青根高伸ICONIC</v>
      </c>
    </row>
    <row r="116" spans="1:20" x14ac:dyDescent="0.3">
      <c r="A116">
        <f>VLOOKUP(Toss[[#This Row],[No用]],SetNo[[No.用]:[vlookup 用]],2,FALSE)</f>
        <v>41</v>
      </c>
      <c r="B116" t="s">
        <v>150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制服青根高伸ICONIC</v>
      </c>
    </row>
    <row r="117" spans="1:20" x14ac:dyDescent="0.3">
      <c r="A117">
        <f>VLOOKUP(Toss[[#This Row],[No用]],SetNo[[No.用]:[vlookup 用]],2,FALSE)</f>
        <v>41</v>
      </c>
      <c r="B117" t="s">
        <v>150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制服青根高伸ICONIC</v>
      </c>
    </row>
    <row r="118" spans="1:20" x14ac:dyDescent="0.3">
      <c r="A118">
        <f>VLOOKUP(Toss[[#This Row],[No用]],SetNo[[No.用]:[vlookup 用]],2,FALSE)</f>
        <v>42</v>
      </c>
      <c r="B118" t="s">
        <v>118</v>
      </c>
      <c r="C118" t="s">
        <v>48</v>
      </c>
      <c r="D118" t="s">
        <v>24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プール掃除青根高伸ICONIC</v>
      </c>
    </row>
    <row r="119" spans="1:20" x14ac:dyDescent="0.3">
      <c r="A119">
        <f>VLOOKUP(Toss[[#This Row],[No用]],SetNo[[No.用]:[vlookup 用]],2,FALSE)</f>
        <v>42</v>
      </c>
      <c r="B119" t="s">
        <v>118</v>
      </c>
      <c r="C119" t="s">
        <v>48</v>
      </c>
      <c r="D119" t="s">
        <v>24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プール掃除青根高伸ICONIC</v>
      </c>
    </row>
    <row r="120" spans="1:20" x14ac:dyDescent="0.3">
      <c r="A120">
        <f>VLOOKUP(Toss[[#This Row],[No用]],SetNo[[No.用]:[vlookup 用]],2,FALSE)</f>
        <v>43</v>
      </c>
      <c r="B120" t="s">
        <v>218</v>
      </c>
      <c r="C120" t="s">
        <v>50</v>
      </c>
      <c r="D120" t="s">
        <v>28</v>
      </c>
      <c r="E120" t="s">
        <v>25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24</v>
      </c>
      <c r="T120" t="str">
        <f>Toss[[#This Row],[服装]]&amp;Toss[[#This Row],[名前]]&amp;Toss[[#This Row],[レアリティ]]</f>
        <v>ユニフォーム二口堅治ICONIC</v>
      </c>
    </row>
    <row r="121" spans="1:20" x14ac:dyDescent="0.3">
      <c r="A121">
        <f>VLOOKUP(Toss[[#This Row],[No用]],SetNo[[No.用]:[vlookup 用]],2,FALSE)</f>
        <v>43</v>
      </c>
      <c r="B121" t="s">
        <v>218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32</v>
      </c>
      <c r="T121" t="str">
        <f>Toss[[#This Row],[服装]]&amp;Toss[[#This Row],[名前]]&amp;Toss[[#This Row],[レアリティ]]</f>
        <v>ユニフォーム二口堅治ICONIC</v>
      </c>
    </row>
    <row r="122" spans="1:20" x14ac:dyDescent="0.3">
      <c r="A122">
        <f>VLOOKUP(Toss[[#This Row],[No用]],SetNo[[No.用]:[vlookup 用]],2,FALSE)</f>
        <v>44</v>
      </c>
      <c r="B122" t="s">
        <v>150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制服二口堅治ICONIC</v>
      </c>
    </row>
    <row r="123" spans="1:20" x14ac:dyDescent="0.3">
      <c r="A123">
        <f>VLOOKUP(Toss[[#This Row],[No用]],SetNo[[No.用]:[vlookup 用]],2,FALSE)</f>
        <v>44</v>
      </c>
      <c r="B123" t="s">
        <v>150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制服二口堅治ICONIC</v>
      </c>
    </row>
    <row r="124" spans="1:20" x14ac:dyDescent="0.3">
      <c r="A124">
        <f>VLOOKUP(Toss[[#This Row],[No用]],SetNo[[No.用]:[vlookup 用]],2,FALSE)</f>
        <v>45</v>
      </c>
      <c r="B124" t="s">
        <v>118</v>
      </c>
      <c r="C124" t="s">
        <v>50</v>
      </c>
      <c r="D124" t="s">
        <v>23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プール掃除二口堅治ICONIC</v>
      </c>
    </row>
    <row r="125" spans="1:20" x14ac:dyDescent="0.3">
      <c r="A125">
        <f>VLOOKUP(Toss[[#This Row],[No用]],SetNo[[No.用]:[vlookup 用]],2,FALSE)</f>
        <v>45</v>
      </c>
      <c r="B125" t="s">
        <v>118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プール掃除二口堅治ICONIC</v>
      </c>
    </row>
    <row r="126" spans="1:20" x14ac:dyDescent="0.3">
      <c r="A126">
        <f>VLOOKUP(Toss[[#This Row],[No用]],SetNo[[No.用]:[vlookup 用]],2,FALSE)</f>
        <v>46</v>
      </c>
      <c r="B126" t="s">
        <v>218</v>
      </c>
      <c r="C126" t="s">
        <v>402</v>
      </c>
      <c r="D126" t="s">
        <v>23</v>
      </c>
      <c r="E126" t="s">
        <v>31</v>
      </c>
      <c r="F126" t="s">
        <v>49</v>
      </c>
      <c r="G126" t="s">
        <v>71</v>
      </c>
      <c r="H126">
        <v>1</v>
      </c>
      <c r="I126" t="s">
        <v>245</v>
      </c>
      <c r="J126" s="3" t="s">
        <v>178</v>
      </c>
      <c r="K126" s="3" t="s">
        <v>185</v>
      </c>
      <c r="L126">
        <v>34</v>
      </c>
      <c r="T126" t="str">
        <f>Toss[[#This Row],[服装]]&amp;Toss[[#This Row],[名前]]&amp;Toss[[#This Row],[レアリティ]]</f>
        <v>ユニフォーム黄金川貫至ICONIC</v>
      </c>
    </row>
    <row r="127" spans="1:20" x14ac:dyDescent="0.3">
      <c r="A127">
        <f>VLOOKUP(Toss[[#This Row],[No用]],SetNo[[No.用]:[vlookup 用]],2,FALSE)</f>
        <v>46</v>
      </c>
      <c r="B127" t="s">
        <v>218</v>
      </c>
      <c r="C127" t="s">
        <v>402</v>
      </c>
      <c r="D127" t="s">
        <v>23</v>
      </c>
      <c r="E127" t="s">
        <v>31</v>
      </c>
      <c r="F127" t="s">
        <v>49</v>
      </c>
      <c r="G127" t="s">
        <v>71</v>
      </c>
      <c r="H127">
        <v>1</v>
      </c>
      <c r="I127" t="s">
        <v>245</v>
      </c>
      <c r="J127" s="3" t="s">
        <v>181</v>
      </c>
      <c r="K127" s="3" t="s">
        <v>185</v>
      </c>
      <c r="L127">
        <v>34</v>
      </c>
      <c r="T127" t="str">
        <f>Toss[[#This Row],[服装]]&amp;Toss[[#This Row],[名前]]&amp;Toss[[#This Row],[レアリティ]]</f>
        <v>ユニフォーム黄金川貫至ICONIC</v>
      </c>
    </row>
    <row r="128" spans="1:20" x14ac:dyDescent="0.3">
      <c r="A128">
        <f>VLOOKUP(Toss[[#This Row],[No用]],SetNo[[No.用]:[vlookup 用]],2,FALSE)</f>
        <v>46</v>
      </c>
      <c r="B128" t="s">
        <v>218</v>
      </c>
      <c r="C128" t="s">
        <v>402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247</v>
      </c>
      <c r="K128" s="3" t="s">
        <v>185</v>
      </c>
      <c r="L128">
        <v>42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46</v>
      </c>
      <c r="B129" t="s">
        <v>218</v>
      </c>
      <c r="C129" t="s">
        <v>402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184</v>
      </c>
      <c r="K129" s="3" t="s">
        <v>174</v>
      </c>
      <c r="L129">
        <v>32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46</v>
      </c>
      <c r="B130" t="s">
        <v>218</v>
      </c>
      <c r="C130" t="s">
        <v>402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403</v>
      </c>
      <c r="K130" s="3" t="s">
        <v>185</v>
      </c>
      <c r="L130">
        <v>36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46</v>
      </c>
      <c r="B131" t="s">
        <v>218</v>
      </c>
      <c r="C131" t="s">
        <v>402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246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46</v>
      </c>
      <c r="B132" t="s">
        <v>218</v>
      </c>
      <c r="C132" t="s">
        <v>402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179</v>
      </c>
      <c r="K132" s="3" t="s">
        <v>174</v>
      </c>
      <c r="L132">
        <v>27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150</v>
      </c>
      <c r="C133" t="s">
        <v>402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178</v>
      </c>
      <c r="K133" s="3" t="s">
        <v>185</v>
      </c>
      <c r="L133">
        <v>34</v>
      </c>
      <c r="T133" t="str">
        <f>Toss[[#This Row],[服装]]&amp;Toss[[#This Row],[名前]]&amp;Toss[[#This Row],[レアリティ]]</f>
        <v>制服黄金川貫至ICONIC</v>
      </c>
    </row>
    <row r="134" spans="1:20" x14ac:dyDescent="0.3">
      <c r="A134">
        <f>VLOOKUP(Toss[[#This Row],[No用]],SetNo[[No.用]:[vlookup 用]],2,FALSE)</f>
        <v>47</v>
      </c>
      <c r="B134" t="s">
        <v>150</v>
      </c>
      <c r="C134" t="s">
        <v>402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181</v>
      </c>
      <c r="K134" s="3" t="s">
        <v>185</v>
      </c>
      <c r="L134">
        <v>34</v>
      </c>
      <c r="T134" t="str">
        <f>Toss[[#This Row],[服装]]&amp;Toss[[#This Row],[名前]]&amp;Toss[[#This Row],[レアリティ]]</f>
        <v>制服黄金川貫至ICONIC</v>
      </c>
    </row>
    <row r="135" spans="1:20" x14ac:dyDescent="0.3">
      <c r="A135">
        <f>VLOOKUP(Toss[[#This Row],[No用]],SetNo[[No.用]:[vlookup 用]],2,FALSE)</f>
        <v>47</v>
      </c>
      <c r="B135" t="s">
        <v>150</v>
      </c>
      <c r="C135" t="s">
        <v>402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247</v>
      </c>
      <c r="K135" s="3" t="s">
        <v>185</v>
      </c>
      <c r="L135">
        <v>42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47</v>
      </c>
      <c r="B136" t="s">
        <v>150</v>
      </c>
      <c r="C136" t="s">
        <v>402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184</v>
      </c>
      <c r="K136" s="3" t="s">
        <v>174</v>
      </c>
      <c r="L136">
        <v>32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47</v>
      </c>
      <c r="B137" t="s">
        <v>150</v>
      </c>
      <c r="C137" t="s">
        <v>402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403</v>
      </c>
      <c r="K137" s="3" t="s">
        <v>185</v>
      </c>
      <c r="L137">
        <v>36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47</v>
      </c>
      <c r="B138" t="s">
        <v>150</v>
      </c>
      <c r="C138" t="s">
        <v>402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246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47</v>
      </c>
      <c r="B139" t="s">
        <v>150</v>
      </c>
      <c r="C139" t="s">
        <v>402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179</v>
      </c>
      <c r="K139" s="3" t="s">
        <v>174</v>
      </c>
      <c r="L139">
        <v>27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47</v>
      </c>
      <c r="B140" t="s">
        <v>150</v>
      </c>
      <c r="C140" t="s">
        <v>402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195</v>
      </c>
      <c r="K140" s="3" t="s">
        <v>238</v>
      </c>
      <c r="L140">
        <v>42</v>
      </c>
      <c r="N140">
        <v>52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218</v>
      </c>
      <c r="C141" t="s">
        <v>51</v>
      </c>
      <c r="D141" t="s">
        <v>23</v>
      </c>
      <c r="E141" t="s">
        <v>25</v>
      </c>
      <c r="F141" t="s">
        <v>49</v>
      </c>
      <c r="G141" t="s">
        <v>71</v>
      </c>
      <c r="H141">
        <v>1</v>
      </c>
      <c r="I141" t="s">
        <v>245</v>
      </c>
      <c r="J141" s="3" t="s">
        <v>178</v>
      </c>
      <c r="K141" s="3" t="s">
        <v>174</v>
      </c>
      <c r="L141">
        <v>26</v>
      </c>
      <c r="T141" t="str">
        <f>Toss[[#This Row],[服装]]&amp;Toss[[#This Row],[名前]]&amp;Toss[[#This Row],[レアリティ]]</f>
        <v>ユニフォーム小原豊ICONIC</v>
      </c>
    </row>
    <row r="142" spans="1:20" x14ac:dyDescent="0.3">
      <c r="A142">
        <f>VLOOKUP(Toss[[#This Row],[No用]],SetNo[[No.用]:[vlookup 用]],2,FALSE)</f>
        <v>48</v>
      </c>
      <c r="B142" t="s">
        <v>218</v>
      </c>
      <c r="C142" t="s">
        <v>51</v>
      </c>
      <c r="D142" t="s">
        <v>23</v>
      </c>
      <c r="E142" t="s">
        <v>25</v>
      </c>
      <c r="F142" t="s">
        <v>49</v>
      </c>
      <c r="G142" t="s">
        <v>71</v>
      </c>
      <c r="H142">
        <v>1</v>
      </c>
      <c r="I142" t="s">
        <v>245</v>
      </c>
      <c r="J142" s="3" t="s">
        <v>179</v>
      </c>
      <c r="K142" s="3" t="s">
        <v>174</v>
      </c>
      <c r="L142">
        <v>26</v>
      </c>
      <c r="T142" t="str">
        <f>Toss[[#This Row],[服装]]&amp;Toss[[#This Row],[名前]]&amp;Toss[[#This Row],[レアリティ]]</f>
        <v>ユニフォーム小原豊ICONIC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52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27</v>
      </c>
      <c r="T143" t="str">
        <f>Toss[[#This Row],[服装]]&amp;Toss[[#This Row],[名前]]&amp;Toss[[#This Row],[レアリティ]]</f>
        <v>ユニフォーム女川太郎ICONIC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52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27</v>
      </c>
      <c r="T144" t="str">
        <f>Toss[[#This Row],[服装]]&amp;Toss[[#This Row],[名前]]&amp;Toss[[#This Row],[レアリティ]]</f>
        <v>ユニフォーム女川太郎ICONIC</v>
      </c>
    </row>
    <row r="145" spans="1:20" x14ac:dyDescent="0.3">
      <c r="A145">
        <f>VLOOKUP(Toss[[#This Row],[No用]],SetNo[[No.用]:[vlookup 用]],2,FALSE)</f>
        <v>50</v>
      </c>
      <c r="B145" t="s">
        <v>218</v>
      </c>
      <c r="C145" t="s">
        <v>53</v>
      </c>
      <c r="D145" t="s">
        <v>23</v>
      </c>
      <c r="E145" t="s">
        <v>21</v>
      </c>
      <c r="F145" t="s">
        <v>49</v>
      </c>
      <c r="G145" t="s">
        <v>71</v>
      </c>
      <c r="H145">
        <v>1</v>
      </c>
      <c r="I145" t="s">
        <v>245</v>
      </c>
      <c r="J145" s="3" t="s">
        <v>178</v>
      </c>
      <c r="K145" s="3" t="s">
        <v>174</v>
      </c>
      <c r="L145">
        <v>31</v>
      </c>
      <c r="T145" t="str">
        <f>Toss[[#This Row],[服装]]&amp;Toss[[#This Row],[名前]]&amp;Toss[[#This Row],[レアリティ]]</f>
        <v>ユニフォーム作並浩輔ICONIC</v>
      </c>
    </row>
    <row r="146" spans="1:20" x14ac:dyDescent="0.3">
      <c r="A146">
        <f>VLOOKUP(Toss[[#This Row],[No用]],SetNo[[No.用]:[vlookup 用]],2,FALSE)</f>
        <v>51</v>
      </c>
      <c r="B146" t="s">
        <v>218</v>
      </c>
      <c r="C146" t="s">
        <v>54</v>
      </c>
      <c r="D146" t="s">
        <v>23</v>
      </c>
      <c r="E146" t="s">
        <v>26</v>
      </c>
      <c r="F146" t="s">
        <v>49</v>
      </c>
      <c r="G146" t="s">
        <v>71</v>
      </c>
      <c r="H146">
        <v>1</v>
      </c>
      <c r="I146" t="s">
        <v>245</v>
      </c>
      <c r="J146" s="3" t="s">
        <v>178</v>
      </c>
      <c r="K146" s="3" t="s">
        <v>174</v>
      </c>
      <c r="L146">
        <v>25</v>
      </c>
      <c r="T146" t="str">
        <f>Toss[[#This Row],[服装]]&amp;Toss[[#This Row],[名前]]&amp;Toss[[#This Row],[レアリティ]]</f>
        <v>ユニフォーム吹上仁悟ICONIC</v>
      </c>
    </row>
    <row r="147" spans="1:20" x14ac:dyDescent="0.3">
      <c r="A147">
        <f>VLOOKUP(Toss[[#This Row],[No用]],SetNo[[No.用]:[vlookup 用]],2,FALSE)</f>
        <v>51</v>
      </c>
      <c r="B147" t="s">
        <v>218</v>
      </c>
      <c r="C147" t="s">
        <v>54</v>
      </c>
      <c r="D147" t="s">
        <v>23</v>
      </c>
      <c r="E147" t="s">
        <v>26</v>
      </c>
      <c r="F147" t="s">
        <v>49</v>
      </c>
      <c r="G147" t="s">
        <v>71</v>
      </c>
      <c r="H147">
        <v>1</v>
      </c>
      <c r="I147" t="s">
        <v>245</v>
      </c>
      <c r="J147" s="3" t="s">
        <v>179</v>
      </c>
      <c r="K147" s="3" t="s">
        <v>174</v>
      </c>
      <c r="L147">
        <v>25</v>
      </c>
      <c r="T147" t="str">
        <f>Toss[[#This Row],[服装]]&amp;Toss[[#This Row],[名前]]&amp;Toss[[#This Row],[レアリティ]]</f>
        <v>ユニフォーム吹上仁悟ICONIC</v>
      </c>
    </row>
    <row r="148" spans="1:20" x14ac:dyDescent="0.3">
      <c r="A148">
        <f>VLOOKUP(Toss[[#This Row],[No用]],SetNo[[No.用]:[vlookup 用]],2,FALSE)</f>
        <v>52</v>
      </c>
      <c r="B148" t="s">
        <v>218</v>
      </c>
      <c r="C148" t="s">
        <v>30</v>
      </c>
      <c r="D148" t="s">
        <v>23</v>
      </c>
      <c r="E148" t="s">
        <v>31</v>
      </c>
      <c r="F148" t="s">
        <v>20</v>
      </c>
      <c r="G148" t="s">
        <v>71</v>
      </c>
      <c r="H148">
        <v>1</v>
      </c>
      <c r="I148" t="s">
        <v>245</v>
      </c>
      <c r="J148" s="3" t="s">
        <v>178</v>
      </c>
      <c r="K148" s="3" t="s">
        <v>185</v>
      </c>
      <c r="L148">
        <v>33</v>
      </c>
      <c r="T148" t="str">
        <f>Toss[[#This Row],[服装]]&amp;Toss[[#This Row],[名前]]&amp;Toss[[#This Row],[レアリティ]]</f>
        <v>ユニフォーム及川徹ICONIC</v>
      </c>
    </row>
    <row r="149" spans="1:20" x14ac:dyDescent="0.3">
      <c r="A149">
        <f>VLOOKUP(Toss[[#This Row],[No用]],SetNo[[No.用]:[vlookup 用]],2,FALSE)</f>
        <v>52</v>
      </c>
      <c r="B149" t="s">
        <v>218</v>
      </c>
      <c r="C149" t="s">
        <v>30</v>
      </c>
      <c r="D149" t="s">
        <v>23</v>
      </c>
      <c r="E149" t="s">
        <v>31</v>
      </c>
      <c r="F149" t="s">
        <v>20</v>
      </c>
      <c r="G149" t="s">
        <v>71</v>
      </c>
      <c r="H149">
        <v>1</v>
      </c>
      <c r="I149" t="s">
        <v>245</v>
      </c>
      <c r="J149" s="3" t="s">
        <v>181</v>
      </c>
      <c r="K149" s="3" t="s">
        <v>185</v>
      </c>
      <c r="L149">
        <v>33</v>
      </c>
      <c r="T149" t="str">
        <f>Toss[[#This Row],[服装]]&amp;Toss[[#This Row],[名前]]&amp;Toss[[#This Row],[レアリティ]]</f>
        <v>ユニフォーム及川徹ICONIC</v>
      </c>
    </row>
    <row r="150" spans="1:20" x14ac:dyDescent="0.3">
      <c r="A150">
        <f>VLOOKUP(Toss[[#This Row],[No用]],SetNo[[No.用]:[vlookup 用]],2,FALSE)</f>
        <v>52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J150" s="3" t="s">
        <v>247</v>
      </c>
      <c r="K150" s="3" t="s">
        <v>174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52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J151" s="3" t="s">
        <v>184</v>
      </c>
      <c r="K151" s="3" t="s">
        <v>174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52</v>
      </c>
      <c r="B152" t="s">
        <v>218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J152" s="3" t="s">
        <v>246</v>
      </c>
      <c r="K152" s="3" t="s">
        <v>174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52</v>
      </c>
      <c r="B153" t="s">
        <v>218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245</v>
      </c>
      <c r="J153" s="3" t="s">
        <v>179</v>
      </c>
      <c r="K153" s="3" t="s">
        <v>185</v>
      </c>
      <c r="L153">
        <v>42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118</v>
      </c>
      <c r="C154" t="s">
        <v>30</v>
      </c>
      <c r="D154" t="s">
        <v>24</v>
      </c>
      <c r="E154" t="s">
        <v>31</v>
      </c>
      <c r="F154" t="s">
        <v>20</v>
      </c>
      <c r="G154" t="s">
        <v>71</v>
      </c>
      <c r="H154">
        <v>1</v>
      </c>
      <c r="I154" t="s">
        <v>245</v>
      </c>
      <c r="J154" s="3" t="s">
        <v>178</v>
      </c>
      <c r="K154" s="3" t="s">
        <v>185</v>
      </c>
      <c r="L154">
        <v>33</v>
      </c>
      <c r="T154" t="str">
        <f>Toss[[#This Row],[服装]]&amp;Toss[[#This Row],[名前]]&amp;Toss[[#This Row],[レアリティ]]</f>
        <v>プール掃除及川徹ICONIC</v>
      </c>
    </row>
    <row r="155" spans="1:20" x14ac:dyDescent="0.3">
      <c r="A155">
        <f>VLOOKUP(Toss[[#This Row],[No用]],SetNo[[No.用]:[vlookup 用]],2,FALSE)</f>
        <v>53</v>
      </c>
      <c r="B155" t="s">
        <v>118</v>
      </c>
      <c r="C155" t="s">
        <v>30</v>
      </c>
      <c r="D155" t="s">
        <v>24</v>
      </c>
      <c r="E155" t="s">
        <v>31</v>
      </c>
      <c r="F155" t="s">
        <v>20</v>
      </c>
      <c r="G155" t="s">
        <v>71</v>
      </c>
      <c r="H155">
        <v>1</v>
      </c>
      <c r="I155" t="s">
        <v>245</v>
      </c>
      <c r="J155" s="3" t="s">
        <v>181</v>
      </c>
      <c r="K155" s="3" t="s">
        <v>185</v>
      </c>
      <c r="L155">
        <v>33</v>
      </c>
      <c r="T155" t="str">
        <f>Toss[[#This Row],[服装]]&amp;Toss[[#This Row],[名前]]&amp;Toss[[#This Row],[レアリティ]]</f>
        <v>プール掃除及川徹ICONIC</v>
      </c>
    </row>
    <row r="156" spans="1:20" x14ac:dyDescent="0.3">
      <c r="A156">
        <f>VLOOKUP(Toss[[#This Row],[No用]],SetNo[[No.用]:[vlookup 用]],2,FALSE)</f>
        <v>53</v>
      </c>
      <c r="B156" t="s">
        <v>118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245</v>
      </c>
      <c r="J156" s="3" t="s">
        <v>247</v>
      </c>
      <c r="K156" s="3" t="s">
        <v>174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53</v>
      </c>
      <c r="B157" t="s">
        <v>118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245</v>
      </c>
      <c r="J157" s="3" t="s">
        <v>184</v>
      </c>
      <c r="K157" s="3" t="s">
        <v>174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53</v>
      </c>
      <c r="B158" t="s">
        <v>118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245</v>
      </c>
      <c r="J158" s="3" t="s">
        <v>246</v>
      </c>
      <c r="K158" s="3" t="s">
        <v>185</v>
      </c>
      <c r="L158">
        <v>39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53</v>
      </c>
      <c r="B159" t="s">
        <v>118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245</v>
      </c>
      <c r="J159" s="3" t="s">
        <v>179</v>
      </c>
      <c r="K159" s="3" t="s">
        <v>185</v>
      </c>
      <c r="L159">
        <v>42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53</v>
      </c>
      <c r="B160" t="s">
        <v>118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245</v>
      </c>
      <c r="J160" s="3" t="s">
        <v>246</v>
      </c>
      <c r="K160" s="3" t="s">
        <v>238</v>
      </c>
      <c r="L160">
        <v>51</v>
      </c>
      <c r="N160">
        <v>61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53</v>
      </c>
      <c r="B161" t="s">
        <v>118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245</v>
      </c>
      <c r="J161" s="3" t="s">
        <v>195</v>
      </c>
      <c r="K161" s="3" t="s">
        <v>238</v>
      </c>
      <c r="L161">
        <v>51</v>
      </c>
      <c r="N161">
        <v>61</v>
      </c>
      <c r="P161" s="3" t="s">
        <v>406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 t="str">
        <f>VLOOKUP(Toss[[#This Row],[No用]],SetNo[[No.用]:[vlookup 用]],2,FALSE)</f>
        <v/>
      </c>
      <c r="H162">
        <v>1</v>
      </c>
      <c r="I162" t="s">
        <v>245</v>
      </c>
      <c r="T162" t="str">
        <f>Toss[[#This Row],[服装]]&amp;Toss[[#This Row],[名前]]&amp;Toss[[#This Row],[レアリティ]]</f>
        <v/>
      </c>
    </row>
    <row r="163" spans="1:20" x14ac:dyDescent="0.3">
      <c r="A163" t="str">
        <f>VLOOKUP(Toss[[#This Row],[No用]],SetNo[[No.用]:[vlookup 用]],2,FALSE)</f>
        <v/>
      </c>
      <c r="H163">
        <v>1</v>
      </c>
      <c r="I163" t="s">
        <v>245</v>
      </c>
      <c r="T163" t="str">
        <f>Toss[[#This Row],[服装]]&amp;Toss[[#This Row],[名前]]&amp;Toss[[#This Row],[レアリティ]]</f>
        <v/>
      </c>
    </row>
    <row r="164" spans="1:20" x14ac:dyDescent="0.3">
      <c r="A164" t="str">
        <f>VLOOKUP(Toss[[#This Row],[No用]],SetNo[[No.用]:[vlookup 用]],2,FALSE)</f>
        <v/>
      </c>
      <c r="H164">
        <v>1</v>
      </c>
      <c r="I164" t="s">
        <v>245</v>
      </c>
      <c r="T164" t="str">
        <f>Toss[[#This Row],[服装]]&amp;Toss[[#This Row],[名前]]&amp;Toss[[#This Row],[レアリティ]]</f>
        <v/>
      </c>
    </row>
    <row r="165" spans="1:20" x14ac:dyDescent="0.3">
      <c r="A165">
        <f>VLOOKUP(Toss[[#This Row],[No用]],SetNo[[No.用]:[vlookup 用]],2,FALSE)</f>
        <v>54</v>
      </c>
      <c r="B165" t="s">
        <v>218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55</v>
      </c>
      <c r="B166" t="s">
        <v>118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245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218</v>
      </c>
      <c r="C167" t="s">
        <v>33</v>
      </c>
      <c r="D167" t="s">
        <v>24</v>
      </c>
      <c r="E167" t="s">
        <v>26</v>
      </c>
      <c r="F167" t="s">
        <v>20</v>
      </c>
      <c r="G167" t="s">
        <v>71</v>
      </c>
      <c r="H167">
        <v>1</v>
      </c>
      <c r="I167" t="s">
        <v>245</v>
      </c>
      <c r="T167" t="str">
        <f>Toss[[#This Row],[服装]]&amp;Toss[[#This Row],[名前]]&amp;Toss[[#This Row],[レアリティ]]</f>
        <v>ユニフォーム金田一勇太郎ICONIC</v>
      </c>
    </row>
    <row r="168" spans="1:20" x14ac:dyDescent="0.3">
      <c r="A168">
        <f>VLOOKUP(Toss[[#This Row],[No用]],SetNo[[No.用]:[vlookup 用]],2,FALSE)</f>
        <v>57</v>
      </c>
      <c r="B168" t="s">
        <v>218</v>
      </c>
      <c r="C168" t="s">
        <v>34</v>
      </c>
      <c r="D168" t="s">
        <v>28</v>
      </c>
      <c r="E168" t="s">
        <v>25</v>
      </c>
      <c r="F168" t="s">
        <v>20</v>
      </c>
      <c r="G168" t="s">
        <v>71</v>
      </c>
      <c r="H168">
        <v>1</v>
      </c>
      <c r="I168" t="s">
        <v>245</v>
      </c>
      <c r="T168" t="str">
        <f>Toss[[#This Row],[服装]]&amp;Toss[[#This Row],[名前]]&amp;Toss[[#This Row],[レアリティ]]</f>
        <v>ユニフォーム京谷賢太郎ICONIC</v>
      </c>
    </row>
    <row r="169" spans="1:20" x14ac:dyDescent="0.3">
      <c r="A169">
        <f>VLOOKUP(Toss[[#This Row],[No用]],SetNo[[No.用]:[vlookup 用]],2,FALSE)</f>
        <v>58</v>
      </c>
      <c r="B169" t="s">
        <v>218</v>
      </c>
      <c r="C169" t="s">
        <v>35</v>
      </c>
      <c r="D169" t="s">
        <v>23</v>
      </c>
      <c r="E169" t="s">
        <v>25</v>
      </c>
      <c r="F169" t="s">
        <v>20</v>
      </c>
      <c r="G169" t="s">
        <v>71</v>
      </c>
      <c r="H169">
        <v>1</v>
      </c>
      <c r="I169" t="s">
        <v>245</v>
      </c>
      <c r="T169" t="str">
        <f>Toss[[#This Row],[服装]]&amp;Toss[[#This Row],[名前]]&amp;Toss[[#This Row],[レアリティ]]</f>
        <v>ユニフォーム国見英ICONIC</v>
      </c>
    </row>
    <row r="170" spans="1:20" x14ac:dyDescent="0.3">
      <c r="A170">
        <f>VLOOKUP(Toss[[#This Row],[No用]],SetNo[[No.用]:[vlookup 用]],2,FALSE)</f>
        <v>59</v>
      </c>
      <c r="B170" t="s">
        <v>218</v>
      </c>
      <c r="C170" t="s">
        <v>36</v>
      </c>
      <c r="D170" t="s">
        <v>23</v>
      </c>
      <c r="E170" t="s">
        <v>21</v>
      </c>
      <c r="F170" t="s">
        <v>20</v>
      </c>
      <c r="G170" t="s">
        <v>71</v>
      </c>
      <c r="H170">
        <v>1</v>
      </c>
      <c r="I170" t="s">
        <v>245</v>
      </c>
      <c r="T170" t="str">
        <f>Toss[[#This Row],[服装]]&amp;Toss[[#This Row],[名前]]&amp;Toss[[#This Row],[レアリティ]]</f>
        <v>ユニフォーム渡親治ICONIC</v>
      </c>
    </row>
    <row r="171" spans="1:20" x14ac:dyDescent="0.3">
      <c r="A171">
        <f>VLOOKUP(Toss[[#This Row],[No用]],SetNo[[No.用]:[vlookup 用]],2,FALSE)</f>
        <v>60</v>
      </c>
      <c r="B171" t="s">
        <v>218</v>
      </c>
      <c r="C171" t="s">
        <v>37</v>
      </c>
      <c r="D171" t="s">
        <v>23</v>
      </c>
      <c r="E171" t="s">
        <v>26</v>
      </c>
      <c r="F171" t="s">
        <v>20</v>
      </c>
      <c r="G171" t="s">
        <v>71</v>
      </c>
      <c r="H171">
        <v>1</v>
      </c>
      <c r="I171" t="s">
        <v>245</v>
      </c>
      <c r="T171" t="str">
        <f>Toss[[#This Row],[服装]]&amp;Toss[[#This Row],[名前]]&amp;Toss[[#This Row],[レアリティ]]</f>
        <v>ユニフォーム松川一静ICONIC</v>
      </c>
    </row>
    <row r="172" spans="1:20" x14ac:dyDescent="0.3">
      <c r="A172">
        <f>VLOOKUP(Toss[[#This Row],[No用]],SetNo[[No.用]:[vlookup 用]],2,FALSE)</f>
        <v>61</v>
      </c>
      <c r="B172" t="s">
        <v>218</v>
      </c>
      <c r="C172" t="s">
        <v>38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245</v>
      </c>
      <c r="T172" t="str">
        <f>Toss[[#This Row],[服装]]&amp;Toss[[#This Row],[名前]]&amp;Toss[[#This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233"/>
  <sheetViews>
    <sheetView topLeftCell="A181" workbookViewId="0">
      <selection activeCell="M226" sqref="M22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296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296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296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404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404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404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404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300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108</v>
      </c>
      <c r="C136" t="s">
        <v>42</v>
      </c>
      <c r="D136" t="s">
        <v>24</v>
      </c>
      <c r="E136" t="s">
        <v>21</v>
      </c>
      <c r="F136" t="s">
        <v>27</v>
      </c>
      <c r="G136" t="s">
        <v>71</v>
      </c>
      <c r="H136">
        <v>1</v>
      </c>
      <c r="I136" t="s">
        <v>248</v>
      </c>
      <c r="T136" t="str">
        <f>Attack[[#This Row],[服装]]&amp;Attack[[#This Row],[名前]]&amp;Attack[[#This Row],[レアリティ]]</f>
        <v>ユニフォーム夜久衛輔ICONIC</v>
      </c>
    </row>
    <row r="137" spans="1:20" x14ac:dyDescent="0.3">
      <c r="A137">
        <f>VLOOKUP(Attack[[#This Row],[No用]],SetNo[[No.用]:[vlookup 用]],2,FALSE)</f>
        <v>34</v>
      </c>
      <c r="B137" t="s">
        <v>108</v>
      </c>
      <c r="C137" t="s">
        <v>43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248</v>
      </c>
      <c r="J137" t="s">
        <v>180</v>
      </c>
      <c r="K137" t="s">
        <v>185</v>
      </c>
      <c r="L137">
        <v>32</v>
      </c>
      <c r="T137" t="str">
        <f>Attack[[#This Row],[服装]]&amp;Attack[[#This Row],[名前]]&amp;Attack[[#This Row],[レアリティ]]</f>
        <v>ユニフォーム福永招平ICONIC</v>
      </c>
    </row>
    <row r="138" spans="1:20" x14ac:dyDescent="0.3">
      <c r="A138">
        <f>VLOOKUP(Attack[[#This Row],[No用]],SetNo[[No.用]:[vlookup 用]],2,FALSE)</f>
        <v>34</v>
      </c>
      <c r="B138" t="s">
        <v>108</v>
      </c>
      <c r="C138" t="s">
        <v>43</v>
      </c>
      <c r="D138" t="s">
        <v>24</v>
      </c>
      <c r="E138" t="s">
        <v>25</v>
      </c>
      <c r="F138" t="s">
        <v>27</v>
      </c>
      <c r="G138" t="s">
        <v>71</v>
      </c>
      <c r="H138">
        <v>1</v>
      </c>
      <c r="I138" t="s">
        <v>248</v>
      </c>
      <c r="J138" t="s">
        <v>181</v>
      </c>
      <c r="K138" t="s">
        <v>185</v>
      </c>
      <c r="L138">
        <v>32</v>
      </c>
      <c r="T138" t="str">
        <f>Attack[[#This Row],[服装]]&amp;Attack[[#This Row],[名前]]&amp;Attack[[#This Row],[レアリティ]]</f>
        <v>ユニフォーム福永招平ICONIC</v>
      </c>
    </row>
    <row r="139" spans="1:20" x14ac:dyDescent="0.3">
      <c r="A139">
        <f>VLOOKUP(Attack[[#This Row],[No用]],SetNo[[No.用]:[vlookup 用]],2,FALSE)</f>
        <v>34</v>
      </c>
      <c r="B139" t="s">
        <v>108</v>
      </c>
      <c r="C139" t="s">
        <v>43</v>
      </c>
      <c r="D139" t="s">
        <v>24</v>
      </c>
      <c r="E139" t="s">
        <v>25</v>
      </c>
      <c r="F139" t="s">
        <v>27</v>
      </c>
      <c r="G139" t="s">
        <v>71</v>
      </c>
      <c r="H139">
        <v>1</v>
      </c>
      <c r="I139" t="s">
        <v>248</v>
      </c>
      <c r="J139" t="s">
        <v>183</v>
      </c>
      <c r="K139" t="s">
        <v>174</v>
      </c>
      <c r="L139">
        <v>12</v>
      </c>
      <c r="T139" t="str">
        <f>Attack[[#This Row],[服装]]&amp;Attack[[#This Row],[名前]]&amp;Attack[[#This Row],[レアリティ]]</f>
        <v>ユニフォーム福永招平ICONIC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43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248</v>
      </c>
      <c r="J140" t="s">
        <v>302</v>
      </c>
      <c r="K140" t="s">
        <v>185</v>
      </c>
      <c r="L140">
        <v>36</v>
      </c>
      <c r="T140" t="str">
        <f>Attack[[#This Row],[服装]]&amp;Attack[[#This Row],[名前]]&amp;Attack[[#This Row],[レアリティ]]</f>
        <v>ユニフォーム福永招平ICONIC</v>
      </c>
    </row>
    <row r="141" spans="1:20" x14ac:dyDescent="0.3">
      <c r="A141">
        <f>VLOOKUP(Attack[[#This Row],[No用]],SetNo[[No.用]:[vlookup 用]],2,FALSE)</f>
        <v>34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184</v>
      </c>
      <c r="K141" t="s">
        <v>174</v>
      </c>
      <c r="L141">
        <v>27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34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195</v>
      </c>
      <c r="K142" t="s">
        <v>238</v>
      </c>
      <c r="L142">
        <v>46</v>
      </c>
      <c r="N142">
        <v>56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44</v>
      </c>
      <c r="D143" t="s">
        <v>24</v>
      </c>
      <c r="E143" t="s">
        <v>26</v>
      </c>
      <c r="F143" t="s">
        <v>27</v>
      </c>
      <c r="G143" t="s">
        <v>71</v>
      </c>
      <c r="H143">
        <v>1</v>
      </c>
      <c r="I143" t="s">
        <v>248</v>
      </c>
      <c r="J143" t="s">
        <v>180</v>
      </c>
      <c r="K143" t="s">
        <v>174</v>
      </c>
      <c r="L143">
        <v>25</v>
      </c>
      <c r="T143" t="str">
        <f>Attack[[#This Row],[服装]]&amp;Attack[[#This Row],[名前]]&amp;Attack[[#This Row],[レアリティ]]</f>
        <v>ユニフォーム犬岡走ICONIC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44</v>
      </c>
      <c r="D144" t="s">
        <v>24</v>
      </c>
      <c r="E144" t="s">
        <v>26</v>
      </c>
      <c r="F144" t="s">
        <v>27</v>
      </c>
      <c r="G144" t="s">
        <v>71</v>
      </c>
      <c r="H144">
        <v>1</v>
      </c>
      <c r="I144" t="s">
        <v>248</v>
      </c>
      <c r="J144" t="s">
        <v>181</v>
      </c>
      <c r="K144" t="s">
        <v>174</v>
      </c>
      <c r="L144">
        <v>25</v>
      </c>
      <c r="T144" t="str">
        <f>Attack[[#This Row],[服装]]&amp;Attack[[#This Row],[名前]]&amp;Attack[[#This Row],[レアリティ]]</f>
        <v>ユニフォーム犬岡走ICONIC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44</v>
      </c>
      <c r="D145" t="s">
        <v>24</v>
      </c>
      <c r="E145" t="s">
        <v>26</v>
      </c>
      <c r="F145" t="s">
        <v>27</v>
      </c>
      <c r="G145" t="s">
        <v>71</v>
      </c>
      <c r="H145">
        <v>1</v>
      </c>
      <c r="I145" t="s">
        <v>248</v>
      </c>
      <c r="J145" t="s">
        <v>182</v>
      </c>
      <c r="K145" t="s">
        <v>185</v>
      </c>
      <c r="L145">
        <v>38</v>
      </c>
      <c r="T145" t="str">
        <f>Attack[[#This Row],[服装]]&amp;Attack[[#This Row],[名前]]&amp;Attack[[#This Row],[レアリティ]]</f>
        <v>ユニフォーム犬岡走ICONIC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44</v>
      </c>
      <c r="D146" t="s">
        <v>24</v>
      </c>
      <c r="E146" t="s">
        <v>26</v>
      </c>
      <c r="F146" t="s">
        <v>27</v>
      </c>
      <c r="G146" t="s">
        <v>71</v>
      </c>
      <c r="H146">
        <v>1</v>
      </c>
      <c r="I146" t="s">
        <v>248</v>
      </c>
      <c r="J146" t="s">
        <v>184</v>
      </c>
      <c r="K146" t="s">
        <v>174</v>
      </c>
      <c r="L146">
        <v>25</v>
      </c>
      <c r="T146" t="str">
        <f>Attack[[#This Row],[服装]]&amp;Attack[[#This Row],[名前]]&amp;Attack[[#This Row],[レアリティ]]</f>
        <v>ユニフォーム犬岡走ICONIC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45</v>
      </c>
      <c r="D147" t="s">
        <v>24</v>
      </c>
      <c r="E147" t="s">
        <v>25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185</v>
      </c>
      <c r="L147">
        <v>37</v>
      </c>
      <c r="T147" t="str">
        <f>Attack[[#This Row],[服装]]&amp;Attack[[#This Row],[名前]]&amp;Attack[[#This Row],[レアリティ]]</f>
        <v>ユニフォーム山本猛虎ICONIC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45</v>
      </c>
      <c r="D148" t="s">
        <v>24</v>
      </c>
      <c r="E148" t="s">
        <v>25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185</v>
      </c>
      <c r="L148">
        <v>35</v>
      </c>
      <c r="T148" t="str">
        <f>Attack[[#This Row],[服装]]&amp;Attack[[#This Row],[名前]]&amp;Attack[[#This Row],[レアリティ]]</f>
        <v>ユニフォーム山本猛虎ICONIC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45</v>
      </c>
      <c r="D149" t="s">
        <v>24</v>
      </c>
      <c r="E149" t="s">
        <v>25</v>
      </c>
      <c r="F149" t="s">
        <v>27</v>
      </c>
      <c r="G149" t="s">
        <v>71</v>
      </c>
      <c r="H149">
        <v>1</v>
      </c>
      <c r="I149" t="s">
        <v>248</v>
      </c>
      <c r="J149" t="s">
        <v>285</v>
      </c>
      <c r="K149" t="s">
        <v>185</v>
      </c>
      <c r="L149">
        <v>36</v>
      </c>
      <c r="T149" t="str">
        <f>Attack[[#This Row],[服装]]&amp;Attack[[#This Row],[名前]]&amp;Attack[[#This Row],[レアリティ]]</f>
        <v>ユニフォーム山本猛虎ICONIC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45</v>
      </c>
      <c r="D150" t="s">
        <v>24</v>
      </c>
      <c r="E150" t="s">
        <v>25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28</v>
      </c>
      <c r="T150" t="str">
        <f>Attack[[#This Row],[服装]]&amp;Attack[[#This Row],[名前]]&amp;Attack[[#This Row],[レアリティ]]</f>
        <v>ユニフォーム山本猛虎ICONIC</v>
      </c>
    </row>
    <row r="151" spans="1:20" x14ac:dyDescent="0.3">
      <c r="A151">
        <f>VLOOKUP(Attack[[#This Row],[No用]],SetNo[[No.用]:[vlookup 用]],2,FALSE)</f>
        <v>36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195</v>
      </c>
      <c r="K151" t="s">
        <v>238</v>
      </c>
      <c r="L151">
        <v>45</v>
      </c>
      <c r="N151">
        <v>55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46</v>
      </c>
      <c r="D152" t="s">
        <v>24</v>
      </c>
      <c r="E152" t="s">
        <v>21</v>
      </c>
      <c r="F152" t="s">
        <v>27</v>
      </c>
      <c r="G152" t="s">
        <v>71</v>
      </c>
      <c r="H152">
        <v>1</v>
      </c>
      <c r="I152" t="s">
        <v>248</v>
      </c>
      <c r="T152" t="str">
        <f>Attack[[#This Row],[服装]]&amp;Attack[[#This Row],[名前]]&amp;Attack[[#This Row],[レアリティ]]</f>
        <v>ユニフォーム芝山優生ICONIC</v>
      </c>
    </row>
    <row r="153" spans="1:20" x14ac:dyDescent="0.3">
      <c r="A153">
        <f>VLOOKUP(Attack[[#This Row],[No用]],SetNo[[No.用]:[vlookup 用]],2,FALSE)</f>
        <v>38</v>
      </c>
      <c r="B153" t="s">
        <v>108</v>
      </c>
      <c r="C153" t="s">
        <v>47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180</v>
      </c>
      <c r="K153" t="s">
        <v>185</v>
      </c>
      <c r="L153">
        <v>34</v>
      </c>
      <c r="T153" t="str">
        <f>Attack[[#This Row],[服装]]&amp;Attack[[#This Row],[名前]]&amp;Attack[[#This Row],[レアリティ]]</f>
        <v>ユニフォーム海信之ICONIC</v>
      </c>
    </row>
    <row r="154" spans="1:20" x14ac:dyDescent="0.3">
      <c r="A154">
        <f>VLOOKUP(Attack[[#This Row],[No用]],SetNo[[No.用]:[vlookup 用]],2,FALSE)</f>
        <v>38</v>
      </c>
      <c r="B154" t="s">
        <v>108</v>
      </c>
      <c r="C154" t="s">
        <v>47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181</v>
      </c>
      <c r="K154" t="s">
        <v>185</v>
      </c>
      <c r="L154">
        <v>33</v>
      </c>
      <c r="T154" t="str">
        <f>Attack[[#This Row],[服装]]&amp;Attack[[#This Row],[名前]]&amp;Attack[[#This Row],[レアリティ]]</f>
        <v>ユニフォーム海信之ICONIC</v>
      </c>
    </row>
    <row r="155" spans="1:20" x14ac:dyDescent="0.3">
      <c r="A155">
        <f>VLOOKUP(Attack[[#This Row],[No用]],SetNo[[No.用]:[vlookup 用]],2,FALSE)</f>
        <v>38</v>
      </c>
      <c r="B155" t="s">
        <v>108</v>
      </c>
      <c r="C155" t="s">
        <v>47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302</v>
      </c>
      <c r="K155" t="s">
        <v>185</v>
      </c>
      <c r="L155">
        <v>37</v>
      </c>
      <c r="T155" t="str">
        <f>Attack[[#This Row],[服装]]&amp;Attack[[#This Row],[名前]]&amp;Attack[[#This Row],[レアリティ]]</f>
        <v>ユニフォーム海信之ICONIC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47</v>
      </c>
      <c r="D156" t="s">
        <v>24</v>
      </c>
      <c r="E156" t="s">
        <v>25</v>
      </c>
      <c r="F156" t="s">
        <v>27</v>
      </c>
      <c r="G156" t="s">
        <v>71</v>
      </c>
      <c r="H156">
        <v>1</v>
      </c>
      <c r="I156" t="s">
        <v>248</v>
      </c>
      <c r="J156" t="s">
        <v>304</v>
      </c>
      <c r="K156" t="s">
        <v>185</v>
      </c>
      <c r="L156">
        <v>40</v>
      </c>
      <c r="T156" t="str">
        <f>Attack[[#This Row],[服装]]&amp;Attack[[#This Row],[名前]]&amp;Attack[[#This Row],[レアリティ]]</f>
        <v>ユニフォーム海信之ICONIC</v>
      </c>
    </row>
    <row r="157" spans="1:20" x14ac:dyDescent="0.3">
      <c r="A157">
        <f>VLOOKUP(Attack[[#This Row],[No用]],SetNo[[No.用]:[vlookup 用]],2,FALSE)</f>
        <v>38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184</v>
      </c>
      <c r="K157" t="s">
        <v>174</v>
      </c>
      <c r="L157">
        <v>28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38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195</v>
      </c>
      <c r="K158" t="s">
        <v>238</v>
      </c>
      <c r="L158">
        <v>45</v>
      </c>
      <c r="N158">
        <v>55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90</v>
      </c>
      <c r="E159" t="s">
        <v>78</v>
      </c>
      <c r="F159" t="s">
        <v>27</v>
      </c>
      <c r="G159" t="s">
        <v>152</v>
      </c>
      <c r="H159">
        <v>1</v>
      </c>
      <c r="I159" t="s">
        <v>248</v>
      </c>
      <c r="J159" t="s">
        <v>180</v>
      </c>
      <c r="K159" t="s">
        <v>174</v>
      </c>
      <c r="L159">
        <v>28</v>
      </c>
      <c r="T159" t="str">
        <f>Attack[[#This Row],[服装]]&amp;Attack[[#This Row],[名前]]&amp;Attack[[#This Row],[レアリティ]]</f>
        <v>ユニフォーム海信之YELL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90</v>
      </c>
      <c r="E160" t="s">
        <v>78</v>
      </c>
      <c r="F160" t="s">
        <v>27</v>
      </c>
      <c r="G160" t="s">
        <v>152</v>
      </c>
      <c r="H160">
        <v>1</v>
      </c>
      <c r="I160" t="s">
        <v>248</v>
      </c>
      <c r="J160" t="s">
        <v>181</v>
      </c>
      <c r="K160" t="s">
        <v>174</v>
      </c>
      <c r="L160">
        <v>27</v>
      </c>
      <c r="T160" t="str">
        <f>Attack[[#This Row],[服装]]&amp;Attack[[#This Row],[名前]]&amp;Attack[[#This Row],[レアリティ]]</f>
        <v>ユニフォーム海信之YELL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90</v>
      </c>
      <c r="E161" t="s">
        <v>78</v>
      </c>
      <c r="F161" t="s">
        <v>27</v>
      </c>
      <c r="G161" t="s">
        <v>152</v>
      </c>
      <c r="H161">
        <v>1</v>
      </c>
      <c r="I161" t="s">
        <v>248</v>
      </c>
      <c r="J161" t="s">
        <v>302</v>
      </c>
      <c r="K161" t="s">
        <v>174</v>
      </c>
      <c r="L161">
        <v>31</v>
      </c>
      <c r="T161" t="str">
        <f>Attack[[#This Row],[服装]]&amp;Attack[[#This Row],[名前]]&amp;Attack[[#This Row],[レアリティ]]</f>
        <v>ユニフォーム海信之YELL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90</v>
      </c>
      <c r="E162" t="s">
        <v>78</v>
      </c>
      <c r="F162" t="s">
        <v>27</v>
      </c>
      <c r="G162" t="s">
        <v>152</v>
      </c>
      <c r="H162">
        <v>1</v>
      </c>
      <c r="I162" t="s">
        <v>248</v>
      </c>
      <c r="J162" t="s">
        <v>304</v>
      </c>
      <c r="K162" t="s">
        <v>174</v>
      </c>
      <c r="L162">
        <v>34</v>
      </c>
      <c r="T162" t="str">
        <f>Attack[[#This Row],[服装]]&amp;Attack[[#This Row],[名前]]&amp;Attack[[#This Row],[レアリティ]]</f>
        <v>ユニフォーム海信之YELL</v>
      </c>
    </row>
    <row r="163" spans="1:20" x14ac:dyDescent="0.3">
      <c r="A163">
        <f>VLOOKUP(Attack[[#This Row],[No用]],SetNo[[No.用]:[vlookup 用]],2,FALSE)</f>
        <v>39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184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39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195</v>
      </c>
      <c r="K164" t="s">
        <v>238</v>
      </c>
      <c r="L164">
        <v>45</v>
      </c>
      <c r="N164">
        <v>55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218</v>
      </c>
      <c r="C165" t="s">
        <v>48</v>
      </c>
      <c r="D165" t="s">
        <v>23</v>
      </c>
      <c r="E165" t="s">
        <v>26</v>
      </c>
      <c r="F165" t="s">
        <v>49</v>
      </c>
      <c r="G165" t="s">
        <v>71</v>
      </c>
      <c r="H165">
        <v>1</v>
      </c>
      <c r="I165" t="s">
        <v>248</v>
      </c>
      <c r="J165" t="s">
        <v>180</v>
      </c>
      <c r="K165" t="s">
        <v>174</v>
      </c>
      <c r="L165">
        <v>28</v>
      </c>
      <c r="T165" t="str">
        <f>Attack[[#This Row],[服装]]&amp;Attack[[#This Row],[名前]]&amp;Attack[[#This Row],[レアリティ]]</f>
        <v>ユニフォーム青根高伸ICONIC</v>
      </c>
    </row>
    <row r="166" spans="1:20" x14ac:dyDescent="0.3">
      <c r="A166">
        <f>VLOOKUP(Attack[[#This Row],[No用]],SetNo[[No.用]:[vlookup 用]],2,FALSE)</f>
        <v>40</v>
      </c>
      <c r="B166" t="s">
        <v>218</v>
      </c>
      <c r="C166" t="s">
        <v>48</v>
      </c>
      <c r="D166" t="s">
        <v>23</v>
      </c>
      <c r="E166" t="s">
        <v>26</v>
      </c>
      <c r="F166" t="s">
        <v>49</v>
      </c>
      <c r="G166" t="s">
        <v>71</v>
      </c>
      <c r="H166">
        <v>1</v>
      </c>
      <c r="I166" t="s">
        <v>248</v>
      </c>
      <c r="J166" t="s">
        <v>181</v>
      </c>
      <c r="K166" t="s">
        <v>174</v>
      </c>
      <c r="L166">
        <v>28</v>
      </c>
      <c r="T166" t="str">
        <f>Attack[[#This Row],[服装]]&amp;Attack[[#This Row],[名前]]&amp;Attack[[#This Row],[レアリティ]]</f>
        <v>ユニフォーム青根高伸ICONIC</v>
      </c>
    </row>
    <row r="167" spans="1:20" x14ac:dyDescent="0.3">
      <c r="A167">
        <f>VLOOKUP(Attack[[#This Row],[No用]],SetNo[[No.用]:[vlookup 用]],2,FALSE)</f>
        <v>40</v>
      </c>
      <c r="B167" t="s">
        <v>218</v>
      </c>
      <c r="C167" t="s">
        <v>48</v>
      </c>
      <c r="D167" t="s">
        <v>23</v>
      </c>
      <c r="E167" t="s">
        <v>26</v>
      </c>
      <c r="F167" t="s">
        <v>49</v>
      </c>
      <c r="G167" t="s">
        <v>71</v>
      </c>
      <c r="H167">
        <v>1</v>
      </c>
      <c r="I167" t="s">
        <v>248</v>
      </c>
      <c r="J167" t="s">
        <v>182</v>
      </c>
      <c r="K167" t="s">
        <v>185</v>
      </c>
      <c r="L167">
        <v>41</v>
      </c>
      <c r="T167" t="str">
        <f>Attack[[#This Row],[服装]]&amp;Attack[[#This Row],[名前]]&amp;Attack[[#This Row],[レアリティ]]</f>
        <v>ユニフォーム青根高伸ICONIC</v>
      </c>
    </row>
    <row r="168" spans="1:20" x14ac:dyDescent="0.3">
      <c r="A168">
        <f>VLOOKUP(Attack[[#This Row],[No用]],SetNo[[No.用]:[vlookup 用]],2,FALSE)</f>
        <v>40</v>
      </c>
      <c r="B168" t="s">
        <v>218</v>
      </c>
      <c r="C168" t="s">
        <v>48</v>
      </c>
      <c r="D168" t="s">
        <v>23</v>
      </c>
      <c r="E168" t="s">
        <v>26</v>
      </c>
      <c r="F168" t="s">
        <v>49</v>
      </c>
      <c r="G168" t="s">
        <v>71</v>
      </c>
      <c r="H168">
        <v>1</v>
      </c>
      <c r="I168" t="s">
        <v>248</v>
      </c>
      <c r="J168" t="s">
        <v>184</v>
      </c>
      <c r="K168" t="s">
        <v>174</v>
      </c>
      <c r="L168">
        <v>26</v>
      </c>
      <c r="T168" t="str">
        <f>Attack[[#This Row],[服装]]&amp;Attack[[#This Row],[名前]]&amp;Attack[[#This Row],[レアリティ]]</f>
        <v>ユニフォーム青根高伸ICONIC</v>
      </c>
    </row>
    <row r="169" spans="1:20" x14ac:dyDescent="0.3">
      <c r="A169">
        <f>VLOOKUP(Attack[[#This Row],[No用]],SetNo[[No.用]:[vlookup 用]],2,FALSE)</f>
        <v>41</v>
      </c>
      <c r="B169" t="s">
        <v>150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制服青根高伸ICONIC</v>
      </c>
    </row>
    <row r="170" spans="1:20" x14ac:dyDescent="0.3">
      <c r="A170">
        <f>VLOOKUP(Attack[[#This Row],[No用]],SetNo[[No.用]:[vlookup 用]],2,FALSE)</f>
        <v>41</v>
      </c>
      <c r="B170" t="s">
        <v>150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制服青根高伸ICONIC</v>
      </c>
    </row>
    <row r="171" spans="1:20" x14ac:dyDescent="0.3">
      <c r="A171">
        <f>VLOOKUP(Attack[[#This Row],[No用]],SetNo[[No.用]:[vlookup 用]],2,FALSE)</f>
        <v>41</v>
      </c>
      <c r="B171" t="s">
        <v>150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制服青根高伸ICONIC</v>
      </c>
    </row>
    <row r="172" spans="1:20" x14ac:dyDescent="0.3">
      <c r="A172">
        <f>VLOOKUP(Attack[[#This Row],[No用]],SetNo[[No.用]:[vlookup 用]],2,FALSE)</f>
        <v>41</v>
      </c>
      <c r="B172" t="s">
        <v>150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制服青根高伸ICONIC</v>
      </c>
    </row>
    <row r="173" spans="1:20" x14ac:dyDescent="0.3">
      <c r="A173">
        <f>VLOOKUP(Attack[[#This Row],[No用]],SetNo[[No.用]:[vlookup 用]],2,FALSE)</f>
        <v>41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195</v>
      </c>
      <c r="K173" t="s">
        <v>238</v>
      </c>
      <c r="L173">
        <v>43</v>
      </c>
      <c r="N173">
        <v>53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118</v>
      </c>
      <c r="C174" t="s">
        <v>48</v>
      </c>
      <c r="D174" t="s">
        <v>24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180</v>
      </c>
      <c r="K174" t="s">
        <v>190</v>
      </c>
      <c r="L174">
        <v>31</v>
      </c>
      <c r="T174" t="str">
        <f>Attack[[#This Row],[服装]]&amp;Attack[[#This Row],[名前]]&amp;Attack[[#This Row],[レアリティ]]</f>
        <v>プール掃除青根高伸ICONIC</v>
      </c>
    </row>
    <row r="175" spans="1:20" x14ac:dyDescent="0.3">
      <c r="A175">
        <f>VLOOKUP(Attack[[#This Row],[No用]],SetNo[[No.用]:[vlookup 用]],2,FALSE)</f>
        <v>42</v>
      </c>
      <c r="B175" t="s">
        <v>118</v>
      </c>
      <c r="C175" t="s">
        <v>48</v>
      </c>
      <c r="D175" t="s">
        <v>24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181</v>
      </c>
      <c r="K175" t="s">
        <v>185</v>
      </c>
      <c r="L175">
        <v>35</v>
      </c>
      <c r="T175" t="str">
        <f>Attack[[#This Row],[服装]]&amp;Attack[[#This Row],[名前]]&amp;Attack[[#This Row],[レアリティ]]</f>
        <v>プール掃除青根高伸ICONIC</v>
      </c>
    </row>
    <row r="176" spans="1:20" x14ac:dyDescent="0.3">
      <c r="A176">
        <f>VLOOKUP(Attack[[#This Row],[No用]],SetNo[[No.用]:[vlookup 用]],2,FALSE)</f>
        <v>42</v>
      </c>
      <c r="B176" t="s">
        <v>118</v>
      </c>
      <c r="C176" t="s">
        <v>48</v>
      </c>
      <c r="D176" t="s">
        <v>24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182</v>
      </c>
      <c r="K176" t="s">
        <v>185</v>
      </c>
      <c r="L176">
        <v>41</v>
      </c>
      <c r="T176" t="str">
        <f>Attack[[#This Row],[服装]]&amp;Attack[[#This Row],[名前]]&amp;Attack[[#This Row],[レアリティ]]</f>
        <v>プール掃除青根高伸ICONIC</v>
      </c>
    </row>
    <row r="177" spans="1:20" x14ac:dyDescent="0.3">
      <c r="A177">
        <f>VLOOKUP(Attack[[#This Row],[No用]],SetNo[[No.用]:[vlookup 用]],2,FALSE)</f>
        <v>42</v>
      </c>
      <c r="B177" t="s">
        <v>118</v>
      </c>
      <c r="C177" t="s">
        <v>48</v>
      </c>
      <c r="D177" t="s">
        <v>24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184</v>
      </c>
      <c r="K177" t="s">
        <v>174</v>
      </c>
      <c r="L177">
        <v>26</v>
      </c>
      <c r="T177" t="str">
        <f>Attack[[#This Row],[服装]]&amp;Attack[[#This Row],[名前]]&amp;Attack[[#This Row],[レアリティ]]</f>
        <v>プール掃除青根高伸ICONIC</v>
      </c>
    </row>
    <row r="178" spans="1:20" x14ac:dyDescent="0.3">
      <c r="A178">
        <f>VLOOKUP(Attack[[#This Row],[No用]],SetNo[[No.用]:[vlookup 用]],2,FALSE)</f>
        <v>42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195</v>
      </c>
      <c r="K178" t="s">
        <v>238</v>
      </c>
      <c r="L178">
        <v>51</v>
      </c>
      <c r="M178">
        <v>5</v>
      </c>
      <c r="N178">
        <v>61</v>
      </c>
      <c r="O178">
        <v>7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218</v>
      </c>
      <c r="C179" t="s">
        <v>50</v>
      </c>
      <c r="D179" t="s">
        <v>28</v>
      </c>
      <c r="E179" t="s">
        <v>25</v>
      </c>
      <c r="F179" t="s">
        <v>49</v>
      </c>
      <c r="G179" t="s">
        <v>71</v>
      </c>
      <c r="H179">
        <v>1</v>
      </c>
      <c r="I179" t="s">
        <v>248</v>
      </c>
      <c r="J179" t="s">
        <v>180</v>
      </c>
      <c r="K179" t="s">
        <v>185</v>
      </c>
      <c r="L179">
        <v>36</v>
      </c>
      <c r="T179" t="str">
        <f>Attack[[#This Row],[服装]]&amp;Attack[[#This Row],[名前]]&amp;Attack[[#This Row],[レアリティ]]</f>
        <v>ユニフォーム二口堅治ICONIC</v>
      </c>
    </row>
    <row r="180" spans="1:20" x14ac:dyDescent="0.3">
      <c r="A180">
        <f>VLOOKUP(Attack[[#This Row],[No用]],SetNo[[No.用]:[vlookup 用]],2,FALSE)</f>
        <v>43</v>
      </c>
      <c r="B180" t="s">
        <v>218</v>
      </c>
      <c r="C180" t="s">
        <v>50</v>
      </c>
      <c r="D180" t="s">
        <v>28</v>
      </c>
      <c r="E180" t="s">
        <v>25</v>
      </c>
      <c r="F180" t="s">
        <v>49</v>
      </c>
      <c r="G180" t="s">
        <v>71</v>
      </c>
      <c r="H180">
        <v>1</v>
      </c>
      <c r="I180" t="s">
        <v>248</v>
      </c>
      <c r="J180" t="s">
        <v>181</v>
      </c>
      <c r="K180" t="s">
        <v>185</v>
      </c>
      <c r="L180">
        <v>36</v>
      </c>
      <c r="T180" t="str">
        <f>Attack[[#This Row],[服装]]&amp;Attack[[#This Row],[名前]]&amp;Attack[[#This Row],[レアリティ]]</f>
        <v>ユニフォーム二口堅治ICONIC</v>
      </c>
    </row>
    <row r="181" spans="1:20" x14ac:dyDescent="0.3">
      <c r="A181">
        <f>VLOOKUP(Attack[[#This Row],[No用]],SetNo[[No.用]:[vlookup 用]],2,FALSE)</f>
        <v>43</v>
      </c>
      <c r="B181" t="s">
        <v>218</v>
      </c>
      <c r="C181" t="s">
        <v>50</v>
      </c>
      <c r="D181" t="s">
        <v>28</v>
      </c>
      <c r="E181" t="s">
        <v>25</v>
      </c>
      <c r="F181" t="s">
        <v>49</v>
      </c>
      <c r="G181" t="s">
        <v>71</v>
      </c>
      <c r="H181">
        <v>1</v>
      </c>
      <c r="I181" t="s">
        <v>248</v>
      </c>
      <c r="J181" t="s">
        <v>183</v>
      </c>
      <c r="K181" t="s">
        <v>174</v>
      </c>
      <c r="L181">
        <v>32</v>
      </c>
      <c r="T181" t="str">
        <f>Attack[[#This Row],[服装]]&amp;Attack[[#This Row],[名前]]&amp;Attack[[#This Row],[レアリティ]]</f>
        <v>ユニフォーム二口堅治ICONIC</v>
      </c>
    </row>
    <row r="182" spans="1:20" x14ac:dyDescent="0.3">
      <c r="A182">
        <f>VLOOKUP(Attack[[#This Row],[No用]],SetNo[[No.用]:[vlookup 用]],2,FALSE)</f>
        <v>43</v>
      </c>
      <c r="B182" t="s">
        <v>218</v>
      </c>
      <c r="C182" t="s">
        <v>50</v>
      </c>
      <c r="D182" t="s">
        <v>28</v>
      </c>
      <c r="E182" t="s">
        <v>25</v>
      </c>
      <c r="F182" t="s">
        <v>49</v>
      </c>
      <c r="G182" t="s">
        <v>71</v>
      </c>
      <c r="H182">
        <v>1</v>
      </c>
      <c r="I182" t="s">
        <v>248</v>
      </c>
      <c r="J182" t="s">
        <v>302</v>
      </c>
      <c r="K182" t="s">
        <v>185</v>
      </c>
      <c r="L182">
        <v>41</v>
      </c>
      <c r="T182" t="str">
        <f>Attack[[#This Row],[服装]]&amp;Attack[[#This Row],[名前]]&amp;Attack[[#This Row],[レアリティ]]</f>
        <v>ユニフォーム二口堅治ICONIC</v>
      </c>
    </row>
    <row r="183" spans="1:20" x14ac:dyDescent="0.3">
      <c r="A183">
        <f>VLOOKUP(Attack[[#This Row],[No用]],SetNo[[No.用]:[vlookup 用]],2,FALSE)</f>
        <v>43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195</v>
      </c>
      <c r="K183" t="s">
        <v>238</v>
      </c>
      <c r="L183">
        <v>43</v>
      </c>
      <c r="N183">
        <v>53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150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180</v>
      </c>
      <c r="K184" t="s">
        <v>185</v>
      </c>
      <c r="L184">
        <v>36</v>
      </c>
      <c r="T184" t="str">
        <f>Attack[[#This Row],[服装]]&amp;Attack[[#This Row],[名前]]&amp;Attack[[#This Row],[レアリティ]]</f>
        <v>制服二口堅治ICONIC</v>
      </c>
    </row>
    <row r="185" spans="1:20" x14ac:dyDescent="0.3">
      <c r="A185">
        <f>VLOOKUP(Attack[[#This Row],[No用]],SetNo[[No.用]:[vlookup 用]],2,FALSE)</f>
        <v>44</v>
      </c>
      <c r="B185" t="s">
        <v>150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181</v>
      </c>
      <c r="K185" t="s">
        <v>185</v>
      </c>
      <c r="L185">
        <v>36</v>
      </c>
      <c r="T185" t="str">
        <f>Attack[[#This Row],[服装]]&amp;Attack[[#This Row],[名前]]&amp;Attack[[#This Row],[レアリティ]]</f>
        <v>制服二口堅治ICONIC</v>
      </c>
    </row>
    <row r="186" spans="1:20" x14ac:dyDescent="0.3">
      <c r="A186">
        <f>VLOOKUP(Attack[[#This Row],[No用]],SetNo[[No.用]:[vlookup 用]],2,FALSE)</f>
        <v>44</v>
      </c>
      <c r="B186" t="s">
        <v>150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183</v>
      </c>
      <c r="K186" t="s">
        <v>174</v>
      </c>
      <c r="L186">
        <v>32</v>
      </c>
      <c r="T186" t="str">
        <f>Attack[[#This Row],[服装]]&amp;Attack[[#This Row],[名前]]&amp;Attack[[#This Row],[レアリティ]]</f>
        <v>制服二口堅治ICONIC</v>
      </c>
    </row>
    <row r="187" spans="1:20" x14ac:dyDescent="0.3">
      <c r="A187">
        <f>VLOOKUP(Attack[[#This Row],[No用]],SetNo[[No.用]:[vlookup 用]],2,FALSE)</f>
        <v>44</v>
      </c>
      <c r="B187" t="s">
        <v>150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302</v>
      </c>
      <c r="K187" t="s">
        <v>185</v>
      </c>
      <c r="L187">
        <v>41</v>
      </c>
      <c r="T187" t="str">
        <f>Attack[[#This Row],[服装]]&amp;Attack[[#This Row],[名前]]&amp;Attack[[#This Row],[レアリティ]]</f>
        <v>制服二口堅治ICONIC</v>
      </c>
    </row>
    <row r="188" spans="1:20" x14ac:dyDescent="0.3">
      <c r="A188">
        <f>VLOOKUP(Attack[[#This Row],[No用]],SetNo[[No.用]:[vlookup 用]],2,FALSE)</f>
        <v>44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195</v>
      </c>
      <c r="K188" t="s">
        <v>238</v>
      </c>
      <c r="L188">
        <v>43</v>
      </c>
      <c r="N188">
        <v>53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118</v>
      </c>
      <c r="C189" t="s">
        <v>50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180</v>
      </c>
      <c r="K189" t="s">
        <v>185</v>
      </c>
      <c r="L189">
        <v>36</v>
      </c>
      <c r="T189" t="str">
        <f>Attack[[#This Row],[服装]]&amp;Attack[[#This Row],[名前]]&amp;Attack[[#This Row],[レアリティ]]</f>
        <v>プール掃除二口堅治ICONIC</v>
      </c>
    </row>
    <row r="190" spans="1:20" x14ac:dyDescent="0.3">
      <c r="A190">
        <f>VLOOKUP(Attack[[#This Row],[No用]],SetNo[[No.用]:[vlookup 用]],2,FALSE)</f>
        <v>45</v>
      </c>
      <c r="B190" t="s">
        <v>118</v>
      </c>
      <c r="C190" t="s">
        <v>50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181</v>
      </c>
      <c r="K190" t="s">
        <v>185</v>
      </c>
      <c r="L190">
        <v>36</v>
      </c>
      <c r="T190" t="str">
        <f>Attack[[#This Row],[服装]]&amp;Attack[[#This Row],[名前]]&amp;Attack[[#This Row],[レアリティ]]</f>
        <v>プール掃除二口堅治ICONIC</v>
      </c>
    </row>
    <row r="191" spans="1:20" x14ac:dyDescent="0.3">
      <c r="A191">
        <f>VLOOKUP(Attack[[#This Row],[No用]],SetNo[[No.用]:[vlookup 用]],2,FALSE)</f>
        <v>45</v>
      </c>
      <c r="B191" t="s">
        <v>118</v>
      </c>
      <c r="C191" t="s">
        <v>50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183</v>
      </c>
      <c r="K191" t="s">
        <v>174</v>
      </c>
      <c r="L191">
        <v>32</v>
      </c>
      <c r="T191" t="str">
        <f>Attack[[#This Row],[服装]]&amp;Attack[[#This Row],[名前]]&amp;Attack[[#This Row],[レアリティ]]</f>
        <v>プール掃除二口堅治ICONIC</v>
      </c>
    </row>
    <row r="192" spans="1:20" x14ac:dyDescent="0.3">
      <c r="A192">
        <f>VLOOKUP(Attack[[#This Row],[No用]],SetNo[[No.用]:[vlookup 用]],2,FALSE)</f>
        <v>45</v>
      </c>
      <c r="B192" t="s">
        <v>118</v>
      </c>
      <c r="C192" t="s">
        <v>50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302</v>
      </c>
      <c r="K192" t="s">
        <v>174</v>
      </c>
      <c r="L192">
        <v>35</v>
      </c>
      <c r="T192" t="str">
        <f>Attack[[#This Row],[服装]]&amp;Attack[[#This Row],[名前]]&amp;Attack[[#This Row],[レアリティ]]</f>
        <v>プール掃除二口堅治ICONIC</v>
      </c>
    </row>
    <row r="193" spans="1:20" x14ac:dyDescent="0.3">
      <c r="A193">
        <f>VLOOKUP(Attack[[#This Row],[No用]],SetNo[[No.用]:[vlookup 用]],2,FALSE)</f>
        <v>46</v>
      </c>
      <c r="B193" t="s">
        <v>218</v>
      </c>
      <c r="C193" t="s">
        <v>402</v>
      </c>
      <c r="D193" t="s">
        <v>23</v>
      </c>
      <c r="E193" t="s">
        <v>31</v>
      </c>
      <c r="F193" t="s">
        <v>49</v>
      </c>
      <c r="G193" t="s">
        <v>71</v>
      </c>
      <c r="H193">
        <v>1</v>
      </c>
      <c r="I193" t="s">
        <v>248</v>
      </c>
      <c r="J193" s="3" t="s">
        <v>180</v>
      </c>
      <c r="K193" t="s">
        <v>174</v>
      </c>
      <c r="L193">
        <v>27</v>
      </c>
      <c r="T193" t="str">
        <f>Attack[[#This Row],[服装]]&amp;Attack[[#This Row],[名前]]&amp;Attack[[#This Row],[レアリティ]]</f>
        <v>ユニフォーム黄金川貫至ICONIC</v>
      </c>
    </row>
    <row r="194" spans="1:20" x14ac:dyDescent="0.3">
      <c r="A194">
        <f>VLOOKUP(Attack[[#This Row],[No用]],SetNo[[No.用]:[vlookup 用]],2,FALSE)</f>
        <v>46</v>
      </c>
      <c r="B194" t="s">
        <v>218</v>
      </c>
      <c r="C194" t="s">
        <v>402</v>
      </c>
      <c r="D194" t="s">
        <v>23</v>
      </c>
      <c r="E194" t="s">
        <v>31</v>
      </c>
      <c r="F194" t="s">
        <v>49</v>
      </c>
      <c r="G194" t="s">
        <v>71</v>
      </c>
      <c r="H194">
        <v>1</v>
      </c>
      <c r="I194" t="s">
        <v>248</v>
      </c>
      <c r="J194" s="3" t="s">
        <v>181</v>
      </c>
      <c r="K194" t="s">
        <v>174</v>
      </c>
      <c r="L194">
        <v>27</v>
      </c>
      <c r="T194" t="str">
        <f>Attack[[#This Row],[服装]]&amp;Attack[[#This Row],[名前]]&amp;Attack[[#This Row],[レアリティ]]</f>
        <v>ユニフォーム黄金川貫至ICONIC</v>
      </c>
    </row>
    <row r="195" spans="1:20" x14ac:dyDescent="0.3">
      <c r="A195">
        <f>VLOOKUP(Attack[[#This Row],[No用]],SetNo[[No.用]:[vlookup 用]],2,FALSE)</f>
        <v>47</v>
      </c>
      <c r="B195" t="s">
        <v>150</v>
      </c>
      <c r="C195" t="s">
        <v>402</v>
      </c>
      <c r="D195" t="s">
        <v>23</v>
      </c>
      <c r="E195" t="s">
        <v>31</v>
      </c>
      <c r="F195" t="s">
        <v>49</v>
      </c>
      <c r="G195" t="s">
        <v>71</v>
      </c>
      <c r="H195">
        <v>1</v>
      </c>
      <c r="I195" t="s">
        <v>248</v>
      </c>
      <c r="J195" s="3" t="s">
        <v>180</v>
      </c>
      <c r="K195" t="s">
        <v>174</v>
      </c>
      <c r="L195">
        <v>27</v>
      </c>
      <c r="T195" t="str">
        <f>Attack[[#This Row],[服装]]&amp;Attack[[#This Row],[名前]]&amp;Attack[[#This Row],[レアリティ]]</f>
        <v>制服黄金川貫至ICONIC</v>
      </c>
    </row>
    <row r="196" spans="1:20" x14ac:dyDescent="0.3">
      <c r="A196">
        <f>VLOOKUP(Attack[[#This Row],[No用]],SetNo[[No.用]:[vlookup 用]],2,FALSE)</f>
        <v>47</v>
      </c>
      <c r="B196" t="s">
        <v>150</v>
      </c>
      <c r="C196" t="s">
        <v>402</v>
      </c>
      <c r="D196" t="s">
        <v>23</v>
      </c>
      <c r="E196" t="s">
        <v>31</v>
      </c>
      <c r="F196" t="s">
        <v>49</v>
      </c>
      <c r="G196" t="s">
        <v>71</v>
      </c>
      <c r="H196">
        <v>1</v>
      </c>
      <c r="I196" t="s">
        <v>248</v>
      </c>
      <c r="J196" s="3" t="s">
        <v>181</v>
      </c>
      <c r="K196" t="s">
        <v>174</v>
      </c>
      <c r="L196">
        <v>27</v>
      </c>
      <c r="T196" t="str">
        <f>Attack[[#This Row],[服装]]&amp;Attack[[#This Row],[名前]]&amp;Attack[[#This Row],[レアリティ]]</f>
        <v>制服黄金川貫至ICONIC</v>
      </c>
    </row>
    <row r="197" spans="1:20" x14ac:dyDescent="0.3">
      <c r="A197">
        <f>VLOOKUP(Attack[[#This Row],[No用]],SetNo[[No.用]:[vlookup 用]],2,FALSE)</f>
        <v>48</v>
      </c>
      <c r="B197" t="s">
        <v>218</v>
      </c>
      <c r="C197" t="s">
        <v>51</v>
      </c>
      <c r="D197" t="s">
        <v>23</v>
      </c>
      <c r="E197" t="s">
        <v>25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s="3" t="s">
        <v>185</v>
      </c>
      <c r="L197">
        <v>31</v>
      </c>
      <c r="T197" t="str">
        <f>Attack[[#This Row],[服装]]&amp;Attack[[#This Row],[名前]]&amp;Attack[[#This Row],[レアリティ]]</f>
        <v>ユニフォーム小原豊ICONIC</v>
      </c>
    </row>
    <row r="198" spans="1:20" x14ac:dyDescent="0.3">
      <c r="A198">
        <f>VLOOKUP(Attack[[#This Row],[No用]],SetNo[[No.用]:[vlookup 用]],2,FALSE)</f>
        <v>48</v>
      </c>
      <c r="B198" t="s">
        <v>218</v>
      </c>
      <c r="C198" t="s">
        <v>51</v>
      </c>
      <c r="D198" t="s">
        <v>23</v>
      </c>
      <c r="E198" t="s">
        <v>25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s="3" t="s">
        <v>185</v>
      </c>
      <c r="L198">
        <v>31</v>
      </c>
      <c r="T198" t="str">
        <f>Attack[[#This Row],[服装]]&amp;Attack[[#This Row],[名前]]&amp;Attack[[#This Row],[レアリティ]]</f>
        <v>ユニフォーム小原豊ICONIC</v>
      </c>
    </row>
    <row r="199" spans="1:20" x14ac:dyDescent="0.3">
      <c r="A199">
        <f>VLOOKUP(Attack[[#This Row],[No用]],SetNo[[No.用]:[vlookup 用]],2,FALSE)</f>
        <v>48</v>
      </c>
      <c r="B199" t="s">
        <v>218</v>
      </c>
      <c r="C199" t="s">
        <v>51</v>
      </c>
      <c r="D199" t="s">
        <v>23</v>
      </c>
      <c r="E199" t="s">
        <v>25</v>
      </c>
      <c r="F199" t="s">
        <v>49</v>
      </c>
      <c r="G199" t="s">
        <v>71</v>
      </c>
      <c r="H199">
        <v>1</v>
      </c>
      <c r="I199" t="s">
        <v>248</v>
      </c>
      <c r="J199" s="3" t="s">
        <v>182</v>
      </c>
      <c r="K199" s="3" t="s">
        <v>185</v>
      </c>
      <c r="L199">
        <v>37</v>
      </c>
      <c r="T199" t="str">
        <f>Attack[[#This Row],[服装]]&amp;Attack[[#This Row],[名前]]&amp;Attack[[#This Row],[レアリティ]]</f>
        <v>ユニフォーム小原豊ICONIC</v>
      </c>
    </row>
    <row r="200" spans="1:20" x14ac:dyDescent="0.3">
      <c r="A200">
        <f>VLOOKUP(Attack[[#This Row],[No用]],SetNo[[No.用]:[vlookup 用]],2,FALSE)</f>
        <v>48</v>
      </c>
      <c r="B200" t="s">
        <v>218</v>
      </c>
      <c r="C200" t="s">
        <v>51</v>
      </c>
      <c r="D200" t="s">
        <v>23</v>
      </c>
      <c r="E200" t="s">
        <v>25</v>
      </c>
      <c r="F200" t="s">
        <v>49</v>
      </c>
      <c r="G200" t="s">
        <v>71</v>
      </c>
      <c r="H200">
        <v>1</v>
      </c>
      <c r="I200" t="s">
        <v>248</v>
      </c>
      <c r="J200" s="3" t="s">
        <v>183</v>
      </c>
      <c r="K200" s="3" t="s">
        <v>185</v>
      </c>
      <c r="L200">
        <v>37</v>
      </c>
      <c r="T200" t="str">
        <f>Attack[[#This Row],[服装]]&amp;Attack[[#This Row],[名前]]&amp;Attack[[#This Row],[レアリティ]]</f>
        <v>ユニフォーム小原豊ICONIC</v>
      </c>
    </row>
    <row r="201" spans="1:20" x14ac:dyDescent="0.3">
      <c r="A201">
        <f>VLOOKUP(Attack[[#This Row],[No用]],SetNo[[No.用]:[vlookup 用]],2,FALSE)</f>
        <v>48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184</v>
      </c>
      <c r="K201" s="3" t="s">
        <v>174</v>
      </c>
      <c r="L201">
        <v>27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48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195</v>
      </c>
      <c r="K202" s="3" t="s">
        <v>238</v>
      </c>
      <c r="L202">
        <v>41</v>
      </c>
      <c r="N202">
        <v>51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52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180</v>
      </c>
      <c r="K203" s="3" t="s">
        <v>185</v>
      </c>
      <c r="L203">
        <v>33</v>
      </c>
      <c r="T203" t="str">
        <f>Attack[[#This Row],[服装]]&amp;Attack[[#This Row],[名前]]&amp;Attack[[#This Row],[レアリティ]]</f>
        <v>ユニフォーム女川太郎ICONIC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52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181</v>
      </c>
      <c r="K204" s="3" t="s">
        <v>185</v>
      </c>
      <c r="L204">
        <v>33</v>
      </c>
      <c r="T204" t="str">
        <f>Attack[[#This Row],[服装]]&amp;Attack[[#This Row],[名前]]&amp;Attack[[#This Row],[レアリティ]]</f>
        <v>ユニフォーム女川太郎ICONIC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52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182</v>
      </c>
      <c r="K205" s="3" t="s">
        <v>185</v>
      </c>
      <c r="L205">
        <v>39</v>
      </c>
      <c r="T205" t="str">
        <f>Attack[[#This Row],[服装]]&amp;Attack[[#This Row],[名前]]&amp;Attack[[#This Row],[レアリティ]]</f>
        <v>ユニフォーム女川太郎ICONIC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52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183</v>
      </c>
      <c r="K206" s="3" t="s">
        <v>185</v>
      </c>
      <c r="L206">
        <v>41</v>
      </c>
      <c r="T206" t="str">
        <f>Attack[[#This Row],[服装]]&amp;Attack[[#This Row],[名前]]&amp;Attack[[#This Row],[レアリティ]]</f>
        <v>ユニフォーム女川太郎ICONIC</v>
      </c>
    </row>
    <row r="207" spans="1:20" x14ac:dyDescent="0.3">
      <c r="A207">
        <f>VLOOKUP(Attack[[#This Row],[No用]],SetNo[[No.用]:[vlookup 用]],2,FALSE)</f>
        <v>50</v>
      </c>
      <c r="B207" t="s">
        <v>218</v>
      </c>
      <c r="C207" t="s">
        <v>53</v>
      </c>
      <c r="D207" t="s">
        <v>23</v>
      </c>
      <c r="E207" t="s">
        <v>21</v>
      </c>
      <c r="F207" t="s">
        <v>49</v>
      </c>
      <c r="G207" t="s">
        <v>71</v>
      </c>
      <c r="H207">
        <v>1</v>
      </c>
      <c r="I207" t="s">
        <v>248</v>
      </c>
      <c r="T207" t="str">
        <f>Attack[[#This Row],[服装]]&amp;Attack[[#This Row],[名前]]&amp;Attack[[#This Row],[レアリティ]]</f>
        <v>ユニフォーム作並浩輔ICONIC</v>
      </c>
    </row>
    <row r="208" spans="1:20" x14ac:dyDescent="0.3">
      <c r="A208">
        <f>VLOOKUP(Attack[[#This Row],[No用]],SetNo[[No.用]:[vlookup 用]],2,FALSE)</f>
        <v>51</v>
      </c>
      <c r="B208" t="s">
        <v>218</v>
      </c>
      <c r="C208" t="s">
        <v>54</v>
      </c>
      <c r="D208" t="s">
        <v>23</v>
      </c>
      <c r="E208" t="s">
        <v>26</v>
      </c>
      <c r="F208" t="s">
        <v>49</v>
      </c>
      <c r="G208" t="s">
        <v>71</v>
      </c>
      <c r="H208">
        <v>1</v>
      </c>
      <c r="I208" t="s">
        <v>248</v>
      </c>
      <c r="J208" s="3" t="s">
        <v>180</v>
      </c>
      <c r="K208" s="3" t="s">
        <v>174</v>
      </c>
      <c r="L208">
        <v>27</v>
      </c>
      <c r="T208" t="str">
        <f>Attack[[#This Row],[服装]]&amp;Attack[[#This Row],[名前]]&amp;Attack[[#This Row],[レアリティ]]</f>
        <v>ユニフォーム吹上仁悟ICONIC</v>
      </c>
    </row>
    <row r="209" spans="1:20" x14ac:dyDescent="0.3">
      <c r="A209">
        <f>VLOOKUP(Attack[[#This Row],[No用]],SetNo[[No.用]:[vlookup 用]],2,FALSE)</f>
        <v>51</v>
      </c>
      <c r="B209" t="s">
        <v>218</v>
      </c>
      <c r="C209" t="s">
        <v>54</v>
      </c>
      <c r="D209" t="s">
        <v>23</v>
      </c>
      <c r="E209" t="s">
        <v>26</v>
      </c>
      <c r="F209" t="s">
        <v>49</v>
      </c>
      <c r="G209" t="s">
        <v>71</v>
      </c>
      <c r="H209">
        <v>1</v>
      </c>
      <c r="I209" t="s">
        <v>248</v>
      </c>
      <c r="J209" s="3" t="s">
        <v>181</v>
      </c>
      <c r="K209" s="3" t="s">
        <v>174</v>
      </c>
      <c r="L209">
        <v>25</v>
      </c>
      <c r="T209" t="str">
        <f>Attack[[#This Row],[服装]]&amp;Attack[[#This Row],[名前]]&amp;Attack[[#This Row],[レアリティ]]</f>
        <v>ユニフォーム吹上仁悟ICONIC</v>
      </c>
    </row>
    <row r="210" spans="1:20" x14ac:dyDescent="0.3">
      <c r="A210">
        <f>VLOOKUP(Attack[[#This Row],[No用]],SetNo[[No.用]:[vlookup 用]],2,FALSE)</f>
        <v>51</v>
      </c>
      <c r="B210" t="s">
        <v>218</v>
      </c>
      <c r="C210" t="s">
        <v>54</v>
      </c>
      <c r="D210" t="s">
        <v>23</v>
      </c>
      <c r="E210" t="s">
        <v>26</v>
      </c>
      <c r="F210" t="s">
        <v>49</v>
      </c>
      <c r="G210" t="s">
        <v>71</v>
      </c>
      <c r="H210">
        <v>1</v>
      </c>
      <c r="I210" t="s">
        <v>248</v>
      </c>
      <c r="J210" s="3" t="s">
        <v>184</v>
      </c>
      <c r="K210" s="3" t="s">
        <v>174</v>
      </c>
      <c r="L210">
        <v>25</v>
      </c>
      <c r="T210" t="str">
        <f>Attack[[#This Row],[服装]]&amp;Attack[[#This Row],[名前]]&amp;Attack[[#This Row],[レアリティ]]</f>
        <v>ユニフォーム吹上仁悟ICONIC</v>
      </c>
    </row>
    <row r="211" spans="1:20" x14ac:dyDescent="0.3">
      <c r="A211">
        <f>VLOOKUP(Attack[[#This Row],[No用]],SetNo[[No.用]:[vlookup 用]],2,FALSE)</f>
        <v>52</v>
      </c>
      <c r="B211" t="s">
        <v>218</v>
      </c>
      <c r="C211" t="s">
        <v>30</v>
      </c>
      <c r="D211" t="s">
        <v>23</v>
      </c>
      <c r="E211" t="s">
        <v>31</v>
      </c>
      <c r="F211" t="s">
        <v>20</v>
      </c>
      <c r="G211" t="s">
        <v>71</v>
      </c>
      <c r="H211">
        <v>1</v>
      </c>
      <c r="I211" t="s">
        <v>248</v>
      </c>
      <c r="J211" s="3" t="s">
        <v>180</v>
      </c>
      <c r="K211" s="3" t="s">
        <v>174</v>
      </c>
      <c r="L211">
        <v>33</v>
      </c>
      <c r="T211" t="str">
        <f>Attack[[#This Row],[服装]]&amp;Attack[[#This Row],[名前]]&amp;Attack[[#This Row],[レアリティ]]</f>
        <v>ユニフォーム及川徹ICONIC</v>
      </c>
    </row>
    <row r="212" spans="1:20" x14ac:dyDescent="0.3">
      <c r="A212">
        <f>VLOOKUP(Attack[[#This Row],[No用]],SetNo[[No.用]:[vlookup 用]],2,FALSE)</f>
        <v>52</v>
      </c>
      <c r="B212" t="s">
        <v>218</v>
      </c>
      <c r="C212" t="s">
        <v>30</v>
      </c>
      <c r="D212" t="s">
        <v>23</v>
      </c>
      <c r="E212" t="s">
        <v>31</v>
      </c>
      <c r="F212" t="s">
        <v>20</v>
      </c>
      <c r="G212" t="s">
        <v>71</v>
      </c>
      <c r="H212">
        <v>1</v>
      </c>
      <c r="I212" t="s">
        <v>248</v>
      </c>
      <c r="J212" s="3" t="s">
        <v>181</v>
      </c>
      <c r="K212" s="3" t="s">
        <v>174</v>
      </c>
      <c r="L212">
        <v>33</v>
      </c>
      <c r="T212" t="str">
        <f>Attack[[#This Row],[服装]]&amp;Attack[[#This Row],[名前]]&amp;Attack[[#This Row],[レアリティ]]</f>
        <v>ユニフォーム及川徹ICONIC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30</v>
      </c>
      <c r="D213" t="s">
        <v>23</v>
      </c>
      <c r="E213" t="s">
        <v>31</v>
      </c>
      <c r="F213" t="s">
        <v>20</v>
      </c>
      <c r="G213" t="s">
        <v>71</v>
      </c>
      <c r="H213">
        <v>1</v>
      </c>
      <c r="I213" t="s">
        <v>248</v>
      </c>
      <c r="J213" s="3" t="s">
        <v>183</v>
      </c>
      <c r="K213" s="3" t="s">
        <v>174</v>
      </c>
      <c r="L213">
        <v>33</v>
      </c>
      <c r="T213" t="str">
        <f>Attack[[#This Row],[服装]]&amp;Attack[[#This Row],[名前]]&amp;Attack[[#This Row],[レアリティ]]</f>
        <v>ユニフォーム及川徹ICONIC</v>
      </c>
    </row>
    <row r="214" spans="1:20" x14ac:dyDescent="0.3">
      <c r="A214">
        <f>VLOOKUP(Attack[[#This Row],[No用]],SetNo[[No.用]:[vlookup 用]],2,FALSE)</f>
        <v>52</v>
      </c>
      <c r="B214" t="s">
        <v>218</v>
      </c>
      <c r="C214" t="s">
        <v>30</v>
      </c>
      <c r="D214" t="s">
        <v>23</v>
      </c>
      <c r="E214" t="s">
        <v>31</v>
      </c>
      <c r="F214" t="s">
        <v>20</v>
      </c>
      <c r="G214" t="s">
        <v>71</v>
      </c>
      <c r="H214">
        <v>1</v>
      </c>
      <c r="I214" t="s">
        <v>248</v>
      </c>
      <c r="J214" s="3" t="s">
        <v>184</v>
      </c>
      <c r="K214" s="3" t="s">
        <v>174</v>
      </c>
      <c r="L214">
        <v>33</v>
      </c>
      <c r="T214" t="str">
        <f>Attack[[#This Row],[服装]]&amp;Attack[[#This Row],[名前]]&amp;Attack[[#This Row],[レアリティ]]</f>
        <v>ユニフォーム及川徹ICONIC</v>
      </c>
    </row>
    <row r="215" spans="1:20" x14ac:dyDescent="0.3">
      <c r="A215">
        <f>VLOOKUP(Attack[[#This Row],[No用]],SetNo[[No.用]:[vlookup 用]],2,FALSE)</f>
        <v>53</v>
      </c>
      <c r="B215" t="s">
        <v>118</v>
      </c>
      <c r="C215" t="s">
        <v>30</v>
      </c>
      <c r="D215" t="s">
        <v>24</v>
      </c>
      <c r="E215" t="s">
        <v>31</v>
      </c>
      <c r="F215" t="s">
        <v>20</v>
      </c>
      <c r="G215" t="s">
        <v>71</v>
      </c>
      <c r="H215">
        <v>1</v>
      </c>
      <c r="I215" t="s">
        <v>248</v>
      </c>
      <c r="J215" s="3" t="s">
        <v>180</v>
      </c>
      <c r="K215" s="3" t="s">
        <v>174</v>
      </c>
      <c r="L215">
        <v>33</v>
      </c>
      <c r="T215" t="str">
        <f>Attack[[#This Row],[服装]]&amp;Attack[[#This Row],[名前]]&amp;Attack[[#This Row],[レアリティ]]</f>
        <v>プール掃除及川徹ICONIC</v>
      </c>
    </row>
    <row r="216" spans="1:20" x14ac:dyDescent="0.3">
      <c r="A216">
        <f>VLOOKUP(Attack[[#This Row],[No用]],SetNo[[No.用]:[vlookup 用]],2,FALSE)</f>
        <v>53</v>
      </c>
      <c r="B216" t="s">
        <v>118</v>
      </c>
      <c r="C216" t="s">
        <v>30</v>
      </c>
      <c r="D216" t="s">
        <v>24</v>
      </c>
      <c r="E216" t="s">
        <v>31</v>
      </c>
      <c r="F216" t="s">
        <v>20</v>
      </c>
      <c r="G216" t="s">
        <v>71</v>
      </c>
      <c r="H216">
        <v>1</v>
      </c>
      <c r="I216" t="s">
        <v>248</v>
      </c>
      <c r="J216" s="3" t="s">
        <v>181</v>
      </c>
      <c r="K216" s="3" t="s">
        <v>174</v>
      </c>
      <c r="L216">
        <v>33</v>
      </c>
      <c r="T216" t="str">
        <f>Attack[[#This Row],[服装]]&amp;Attack[[#This Row],[名前]]&amp;Attack[[#This Row],[レアリティ]]</f>
        <v>プール掃除及川徹ICONIC</v>
      </c>
    </row>
    <row r="217" spans="1:20" x14ac:dyDescent="0.3">
      <c r="A217">
        <f>VLOOKUP(Attack[[#This Row],[No用]],SetNo[[No.用]:[vlookup 用]],2,FALSE)</f>
        <v>53</v>
      </c>
      <c r="B217" t="s">
        <v>118</v>
      </c>
      <c r="C217" t="s">
        <v>30</v>
      </c>
      <c r="D217" t="s">
        <v>24</v>
      </c>
      <c r="E217" t="s">
        <v>31</v>
      </c>
      <c r="F217" t="s">
        <v>20</v>
      </c>
      <c r="G217" t="s">
        <v>71</v>
      </c>
      <c r="H217">
        <v>1</v>
      </c>
      <c r="I217" t="s">
        <v>248</v>
      </c>
      <c r="J217" s="3" t="s">
        <v>183</v>
      </c>
      <c r="K217" s="3" t="s">
        <v>174</v>
      </c>
      <c r="L217">
        <v>33</v>
      </c>
      <c r="T217" t="str">
        <f>Attack[[#This Row],[服装]]&amp;Attack[[#This Row],[名前]]&amp;Attack[[#This Row],[レアリティ]]</f>
        <v>プール掃除及川徹ICONIC</v>
      </c>
    </row>
    <row r="218" spans="1:20" x14ac:dyDescent="0.3">
      <c r="A218">
        <f>VLOOKUP(Attack[[#This Row],[No用]],SetNo[[No.用]:[vlookup 用]],2,FALSE)</f>
        <v>53</v>
      </c>
      <c r="B218" t="s">
        <v>118</v>
      </c>
      <c r="C218" t="s">
        <v>30</v>
      </c>
      <c r="D218" t="s">
        <v>24</v>
      </c>
      <c r="E218" t="s">
        <v>31</v>
      </c>
      <c r="F218" t="s">
        <v>20</v>
      </c>
      <c r="G218" t="s">
        <v>71</v>
      </c>
      <c r="H218">
        <v>1</v>
      </c>
      <c r="I218" t="s">
        <v>248</v>
      </c>
      <c r="J218" s="3" t="s">
        <v>184</v>
      </c>
      <c r="K218" s="3" t="s">
        <v>174</v>
      </c>
      <c r="L218">
        <v>33</v>
      </c>
      <c r="T218" t="str">
        <f>Attack[[#This Row],[服装]]&amp;Attack[[#This Row],[名前]]&amp;Attack[[#This Row],[レアリティ]]</f>
        <v>プール掃除及川徹ICONIC</v>
      </c>
    </row>
    <row r="219" spans="1:20" x14ac:dyDescent="0.3">
      <c r="A219" t="str">
        <f>VLOOKUP(Attack[[#This Row],[No用]],SetNo[[No.用]:[vlookup 用]],2,FALSE)</f>
        <v/>
      </c>
      <c r="H219">
        <v>1</v>
      </c>
      <c r="I219" t="s">
        <v>248</v>
      </c>
      <c r="T219" t="str">
        <f>Attack[[#This Row],[服装]]&amp;Attack[[#This Row],[名前]]&amp;Attack[[#This Row],[レアリティ]]</f>
        <v/>
      </c>
    </row>
    <row r="220" spans="1:20" x14ac:dyDescent="0.3">
      <c r="A220" t="str">
        <f>VLOOKUP(Attack[[#This Row],[No用]],SetNo[[No.用]:[vlookup 用]],2,FALSE)</f>
        <v/>
      </c>
      <c r="H220">
        <v>1</v>
      </c>
      <c r="I220" t="s">
        <v>248</v>
      </c>
      <c r="T220" t="str">
        <f>Attack[[#This Row],[服装]]&amp;Attack[[#This Row],[名前]]&amp;Attack[[#This Row],[レアリティ]]</f>
        <v/>
      </c>
    </row>
    <row r="221" spans="1:20" x14ac:dyDescent="0.3">
      <c r="A221" t="str">
        <f>VLOOKUP(Attack[[#This Row],[No用]],SetNo[[No.用]:[vlookup 用]],2,FALSE)</f>
        <v/>
      </c>
      <c r="H221">
        <v>1</v>
      </c>
      <c r="I221" t="s">
        <v>248</v>
      </c>
      <c r="T221" t="str">
        <f>Attack[[#This Row],[服装]]&amp;Attack[[#This Row],[名前]]&amp;Attack[[#This Row],[レアリティ]]</f>
        <v/>
      </c>
    </row>
    <row r="222" spans="1:20" x14ac:dyDescent="0.3">
      <c r="A222" t="str">
        <f>VLOOKUP(Attack[[#This Row],[No用]],SetNo[[No.用]:[vlookup 用]],2,FALSE)</f>
        <v/>
      </c>
      <c r="H222">
        <v>1</v>
      </c>
      <c r="I222" t="s">
        <v>248</v>
      </c>
      <c r="T222" t="str">
        <f>Attack[[#This Row],[服装]]&amp;Attack[[#This Row],[名前]]&amp;Attack[[#This Row],[レアリティ]]</f>
        <v/>
      </c>
    </row>
    <row r="223" spans="1:20" x14ac:dyDescent="0.3">
      <c r="A223" t="str">
        <f>VLOOKUP(Attack[[#This Row],[No用]],SetNo[[No.用]:[vlookup 用]],2,FALSE)</f>
        <v/>
      </c>
      <c r="H223">
        <v>1</v>
      </c>
      <c r="I223" t="s">
        <v>248</v>
      </c>
      <c r="T223" t="str">
        <f>Attack[[#This Row],[服装]]&amp;Attack[[#This Row],[名前]]&amp;Attack[[#This Row],[レアリティ]]</f>
        <v/>
      </c>
    </row>
    <row r="224" spans="1:20" x14ac:dyDescent="0.3">
      <c r="A224" t="str">
        <f>VLOOKUP(Attack[[#This Row],[No用]],SetNo[[No.用]:[vlookup 用]],2,FALSE)</f>
        <v/>
      </c>
      <c r="H224">
        <v>1</v>
      </c>
      <c r="I224" t="s">
        <v>248</v>
      </c>
      <c r="T224" t="str">
        <f>Attack[[#This Row],[服装]]&amp;Attack[[#This Row],[名前]]&amp;Attack[[#This Row],[レアリティ]]</f>
        <v/>
      </c>
    </row>
    <row r="225" spans="1:20" x14ac:dyDescent="0.3">
      <c r="A225" t="str">
        <f>VLOOKUP(Attack[[#This Row],[No用]],SetNo[[No.用]:[vlookup 用]],2,FALSE)</f>
        <v/>
      </c>
      <c r="H225">
        <v>1</v>
      </c>
      <c r="I225" t="s">
        <v>248</v>
      </c>
      <c r="T225" t="str">
        <f>Attack[[#This Row],[服装]]&amp;Attack[[#This Row],[名前]]&amp;Attack[[#This Row],[レアリティ]]</f>
        <v/>
      </c>
    </row>
    <row r="226" spans="1:20" x14ac:dyDescent="0.3">
      <c r="A226">
        <f>VLOOKUP(Attack[[#This Row],[No用]],SetNo[[No.用]:[vlookup 用]],2,FALSE)</f>
        <v>54</v>
      </c>
      <c r="B226" t="s">
        <v>218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248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118</v>
      </c>
      <c r="C227" t="s">
        <v>32</v>
      </c>
      <c r="D227" t="s">
        <v>23</v>
      </c>
      <c r="E227" t="s">
        <v>25</v>
      </c>
      <c r="F227" t="s">
        <v>20</v>
      </c>
      <c r="G227" t="s">
        <v>71</v>
      </c>
      <c r="H227">
        <v>1</v>
      </c>
      <c r="I227" t="s">
        <v>248</v>
      </c>
      <c r="T227" t="str">
        <f>Attack[[#This Row],[服装]]&amp;Attack[[#This Row],[名前]]&amp;Attack[[#This Row],[レアリティ]]</f>
        <v>プール掃除岩泉一ICONIC</v>
      </c>
    </row>
    <row r="228" spans="1:20" x14ac:dyDescent="0.3">
      <c r="A228">
        <f>VLOOKUP(Attack[[#This Row],[No用]],SetNo[[No.用]:[vlookup 用]],2,FALSE)</f>
        <v>56</v>
      </c>
      <c r="B228" t="s">
        <v>218</v>
      </c>
      <c r="C228" t="s">
        <v>33</v>
      </c>
      <c r="D228" t="s">
        <v>24</v>
      </c>
      <c r="E228" t="s">
        <v>26</v>
      </c>
      <c r="F228" t="s">
        <v>20</v>
      </c>
      <c r="G228" t="s">
        <v>71</v>
      </c>
      <c r="H228">
        <v>1</v>
      </c>
      <c r="I228" t="s">
        <v>248</v>
      </c>
      <c r="T228" t="str">
        <f>Attack[[#This Row],[服装]]&amp;Attack[[#This Row],[名前]]&amp;Attack[[#This Row],[レアリティ]]</f>
        <v>ユニフォーム金田一勇太郎ICONIC</v>
      </c>
    </row>
    <row r="229" spans="1:20" x14ac:dyDescent="0.3">
      <c r="A229">
        <f>VLOOKUP(Attack[[#This Row],[No用]],SetNo[[No.用]:[vlookup 用]],2,FALSE)</f>
        <v>57</v>
      </c>
      <c r="B229" t="s">
        <v>218</v>
      </c>
      <c r="C229" t="s">
        <v>34</v>
      </c>
      <c r="D229" t="s">
        <v>28</v>
      </c>
      <c r="E229" t="s">
        <v>25</v>
      </c>
      <c r="F229" t="s">
        <v>20</v>
      </c>
      <c r="G229" t="s">
        <v>71</v>
      </c>
      <c r="H229">
        <v>1</v>
      </c>
      <c r="I229" t="s">
        <v>248</v>
      </c>
      <c r="T229" t="str">
        <f>Attack[[#This Row],[服装]]&amp;Attack[[#This Row],[名前]]&amp;Attack[[#This Row],[レアリティ]]</f>
        <v>ユニフォーム京谷賢太郎ICONIC</v>
      </c>
    </row>
    <row r="230" spans="1:20" x14ac:dyDescent="0.3">
      <c r="A230">
        <f>VLOOKUP(Attack[[#This Row],[No用]],SetNo[[No.用]:[vlookup 用]],2,FALSE)</f>
        <v>58</v>
      </c>
      <c r="B230" t="s">
        <v>218</v>
      </c>
      <c r="C230" t="s">
        <v>35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248</v>
      </c>
      <c r="T230" t="str">
        <f>Attack[[#This Row],[服装]]&amp;Attack[[#This Row],[名前]]&amp;Attack[[#This Row],[レアリティ]]</f>
        <v>ユニフォーム国見英ICONIC</v>
      </c>
    </row>
    <row r="231" spans="1:20" x14ac:dyDescent="0.3">
      <c r="A231">
        <f>VLOOKUP(Attack[[#This Row],[No用]],SetNo[[No.用]:[vlookup 用]],2,FALSE)</f>
        <v>59</v>
      </c>
      <c r="B231" t="s">
        <v>218</v>
      </c>
      <c r="C231" t="s">
        <v>36</v>
      </c>
      <c r="D231" t="s">
        <v>23</v>
      </c>
      <c r="E231" t="s">
        <v>21</v>
      </c>
      <c r="F231" t="s">
        <v>20</v>
      </c>
      <c r="G231" t="s">
        <v>71</v>
      </c>
      <c r="H231">
        <v>1</v>
      </c>
      <c r="I231" t="s">
        <v>248</v>
      </c>
      <c r="T231" t="str">
        <f>Attack[[#This Row],[服装]]&amp;Attack[[#This Row],[名前]]&amp;Attack[[#This Row],[レアリティ]]</f>
        <v>ユニフォーム渡親治ICONIC</v>
      </c>
    </row>
    <row r="232" spans="1:20" x14ac:dyDescent="0.3">
      <c r="A232">
        <f>VLOOKUP(Attack[[#This Row],[No用]],SetNo[[No.用]:[vlookup 用]],2,FALSE)</f>
        <v>60</v>
      </c>
      <c r="B232" t="s">
        <v>218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248</v>
      </c>
      <c r="T232" t="str">
        <f>Attack[[#This Row],[服装]]&amp;Attack[[#This Row],[名前]]&amp;Attack[[#This Row],[レアリティ]]</f>
        <v>ユニフォーム松川一静ICONIC</v>
      </c>
    </row>
    <row r="233" spans="1:20" x14ac:dyDescent="0.3">
      <c r="A233">
        <f>VLOOKUP(Attack[[#This Row],[No用]],SetNo[[No.用]:[vlookup 用]],2,FALSE)</f>
        <v>61</v>
      </c>
      <c r="B233" t="s">
        <v>218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248</v>
      </c>
      <c r="T233" t="str">
        <f>Attack[[#This Row],[服装]]&amp;Attack[[#This Row],[名前]]&amp;Attack[[#This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13"/>
  <sheetViews>
    <sheetView topLeftCell="A174" workbookViewId="0">
      <selection activeCell="B198" sqref="B198:G200"/>
    </sheetView>
  </sheetViews>
  <sheetFormatPr defaultRowHeight="14.4" x14ac:dyDescent="0.3"/>
  <cols>
    <col min="1" max="1" width="6" bestFit="1" customWidth="1"/>
    <col min="2" max="2" width="9.21875" bestFit="1" customWidth="1"/>
    <col min="3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404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404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404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404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299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108</v>
      </c>
      <c r="C124" t="s">
        <v>42</v>
      </c>
      <c r="D124" t="s">
        <v>24</v>
      </c>
      <c r="E124" t="s">
        <v>21</v>
      </c>
      <c r="F124" t="s">
        <v>27</v>
      </c>
      <c r="G124" t="s">
        <v>71</v>
      </c>
      <c r="H124">
        <v>1</v>
      </c>
      <c r="I124" t="s">
        <v>262</v>
      </c>
      <c r="T124" t="str">
        <f>Block[[#This Row],[服装]]&amp;Block[[#This Row],[名前]]&amp;Block[[#This Row],[レアリティ]]</f>
        <v>ユニフォーム夜久衛輔ICONIC</v>
      </c>
    </row>
    <row r="125" spans="1:20" x14ac:dyDescent="0.3">
      <c r="A125">
        <f>VLOOKUP(Block[[#This Row],[No用]],SetNo[[No.用]:[vlookup 用]],2,FALSE)</f>
        <v>34</v>
      </c>
      <c r="B125" t="s">
        <v>108</v>
      </c>
      <c r="C125" t="s">
        <v>43</v>
      </c>
      <c r="D125" t="s">
        <v>24</v>
      </c>
      <c r="E125" t="s">
        <v>25</v>
      </c>
      <c r="F125" t="s">
        <v>27</v>
      </c>
      <c r="G125" t="s">
        <v>71</v>
      </c>
      <c r="H125">
        <v>1</v>
      </c>
      <c r="I125" t="s">
        <v>262</v>
      </c>
      <c r="J125" t="s">
        <v>186</v>
      </c>
      <c r="K125" t="s">
        <v>174</v>
      </c>
      <c r="L125">
        <v>24</v>
      </c>
      <c r="T125" t="str">
        <f>Block[[#This Row],[服装]]&amp;Block[[#This Row],[名前]]&amp;Block[[#This Row],[レアリティ]]</f>
        <v>ユニフォーム福永招平ICONIC</v>
      </c>
    </row>
    <row r="126" spans="1:20" x14ac:dyDescent="0.3">
      <c r="A126">
        <f>VLOOKUP(Block[[#This Row],[No用]],SetNo[[No.用]:[vlookup 用]],2,FALSE)</f>
        <v>34</v>
      </c>
      <c r="B126" t="s">
        <v>108</v>
      </c>
      <c r="C126" t="s">
        <v>43</v>
      </c>
      <c r="D126" t="s">
        <v>24</v>
      </c>
      <c r="E126" t="s">
        <v>25</v>
      </c>
      <c r="F126" t="s">
        <v>27</v>
      </c>
      <c r="G126" t="s">
        <v>71</v>
      </c>
      <c r="H126">
        <v>1</v>
      </c>
      <c r="I126" t="s">
        <v>262</v>
      </c>
      <c r="J126" t="s">
        <v>187</v>
      </c>
      <c r="K126" t="s">
        <v>174</v>
      </c>
      <c r="L126">
        <v>24</v>
      </c>
      <c r="T126" t="str">
        <f>Block[[#This Row],[服装]]&amp;Block[[#This Row],[名前]]&amp;Block[[#This Row],[レアリティ]]</f>
        <v>ユニフォーム福永招平ICONIC</v>
      </c>
    </row>
    <row r="127" spans="1:20" x14ac:dyDescent="0.3">
      <c r="A127">
        <f>VLOOKUP(Block[[#This Row],[No用]],SetNo[[No.用]:[vlookup 用]],2,FALSE)</f>
        <v>34</v>
      </c>
      <c r="B127" t="s">
        <v>108</v>
      </c>
      <c r="C127" t="s">
        <v>43</v>
      </c>
      <c r="D127" t="s">
        <v>24</v>
      </c>
      <c r="E127" t="s">
        <v>25</v>
      </c>
      <c r="F127" t="s">
        <v>27</v>
      </c>
      <c r="G127" t="s">
        <v>71</v>
      </c>
      <c r="H127">
        <v>1</v>
      </c>
      <c r="I127" t="s">
        <v>262</v>
      </c>
      <c r="J127" t="s">
        <v>263</v>
      </c>
      <c r="K127" t="s">
        <v>174</v>
      </c>
      <c r="L127">
        <v>24</v>
      </c>
      <c r="T127" t="str">
        <f>Block[[#This Row],[服装]]&amp;Block[[#This Row],[名前]]&amp;Block[[#This Row],[レアリティ]]</f>
        <v>ユニフォーム福永招平ICONIC</v>
      </c>
    </row>
    <row r="128" spans="1:20" x14ac:dyDescent="0.3">
      <c r="A128">
        <f>VLOOKUP(Block[[#This Row],[No用]],SetNo[[No.用]:[vlookup 用]],2,FALSE)</f>
        <v>35</v>
      </c>
      <c r="B128" t="s">
        <v>108</v>
      </c>
      <c r="C128" t="s">
        <v>44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186</v>
      </c>
      <c r="K128" t="s">
        <v>185</v>
      </c>
      <c r="L128">
        <v>27</v>
      </c>
      <c r="T128" t="str">
        <f>Block[[#This Row],[服装]]&amp;Block[[#This Row],[名前]]&amp;Block[[#This Row],[レアリティ]]</f>
        <v>ユニフォーム犬岡走ICONIC</v>
      </c>
    </row>
    <row r="129" spans="1:20" x14ac:dyDescent="0.3">
      <c r="A129">
        <f>VLOOKUP(Block[[#This Row],[No用]],SetNo[[No.用]:[vlookup 用]],2,FALSE)</f>
        <v>35</v>
      </c>
      <c r="B129" t="s">
        <v>108</v>
      </c>
      <c r="C129" t="s">
        <v>44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187</v>
      </c>
      <c r="K129" t="s">
        <v>185</v>
      </c>
      <c r="L129">
        <v>27</v>
      </c>
      <c r="T129" t="str">
        <f>Block[[#This Row],[服装]]&amp;Block[[#This Row],[名前]]&amp;Block[[#This Row],[レアリティ]]</f>
        <v>ユニフォーム犬岡走ICONIC</v>
      </c>
    </row>
    <row r="130" spans="1:20" x14ac:dyDescent="0.3">
      <c r="A130">
        <f>VLOOKUP(Block[[#This Row],[No用]],SetNo[[No.用]:[vlookup 用]],2,FALSE)</f>
        <v>35</v>
      </c>
      <c r="B130" t="s">
        <v>108</v>
      </c>
      <c r="C130" t="s">
        <v>44</v>
      </c>
      <c r="D130" t="s">
        <v>24</v>
      </c>
      <c r="E130" t="s">
        <v>26</v>
      </c>
      <c r="F130" t="s">
        <v>27</v>
      </c>
      <c r="G130" t="s">
        <v>71</v>
      </c>
      <c r="H130">
        <v>1</v>
      </c>
      <c r="I130" t="s">
        <v>262</v>
      </c>
      <c r="J130" t="s">
        <v>204</v>
      </c>
      <c r="K130" t="s">
        <v>185</v>
      </c>
      <c r="L130">
        <v>37</v>
      </c>
      <c r="T130" t="str">
        <f>Block[[#This Row],[服装]]&amp;Block[[#This Row],[名前]]&amp;Block[[#This Row],[レアリティ]]</f>
        <v>ユニフォーム犬岡走ICONIC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44</v>
      </c>
      <c r="D131" t="s">
        <v>24</v>
      </c>
      <c r="E131" t="s">
        <v>26</v>
      </c>
      <c r="F131" t="s">
        <v>27</v>
      </c>
      <c r="G131" t="s">
        <v>71</v>
      </c>
      <c r="H131">
        <v>1</v>
      </c>
      <c r="I131" t="s">
        <v>262</v>
      </c>
      <c r="J131" t="s">
        <v>189</v>
      </c>
      <c r="K131" t="s">
        <v>185</v>
      </c>
      <c r="L131">
        <v>35</v>
      </c>
      <c r="T131" t="str">
        <f>Block[[#This Row],[服装]]&amp;Block[[#This Row],[名前]]&amp;Block[[#This Row],[レアリティ]]</f>
        <v>ユニフォーム犬岡走ICONIC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44</v>
      </c>
      <c r="D132" t="s">
        <v>24</v>
      </c>
      <c r="E132" t="s">
        <v>26</v>
      </c>
      <c r="F132" t="s">
        <v>27</v>
      </c>
      <c r="G132" t="s">
        <v>71</v>
      </c>
      <c r="H132">
        <v>1</v>
      </c>
      <c r="I132" t="s">
        <v>262</v>
      </c>
      <c r="J132" t="s">
        <v>263</v>
      </c>
      <c r="K132" t="s">
        <v>174</v>
      </c>
      <c r="L132">
        <v>32</v>
      </c>
      <c r="T132" t="str">
        <f>Block[[#This Row],[服装]]&amp;Block[[#This Row],[名前]]&amp;Block[[#This Row],[レアリティ]]</f>
        <v>ユニフォーム犬岡走ICONIC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44</v>
      </c>
      <c r="D133" t="s">
        <v>24</v>
      </c>
      <c r="E133" t="s">
        <v>26</v>
      </c>
      <c r="F133" t="s">
        <v>27</v>
      </c>
      <c r="G133" t="s">
        <v>71</v>
      </c>
      <c r="H133">
        <v>1</v>
      </c>
      <c r="I133" t="s">
        <v>262</v>
      </c>
      <c r="J133" t="s">
        <v>195</v>
      </c>
      <c r="K133" t="s">
        <v>238</v>
      </c>
      <c r="L133">
        <v>42</v>
      </c>
      <c r="N133">
        <v>52</v>
      </c>
      <c r="T133" t="str">
        <f>Block[[#This Row],[服装]]&amp;Block[[#This Row],[名前]]&amp;Block[[#This Row],[レアリティ]]</f>
        <v>ユニフォーム犬岡走ICONIC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45</v>
      </c>
      <c r="D134" t="s">
        <v>24</v>
      </c>
      <c r="E134" t="s">
        <v>25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174</v>
      </c>
      <c r="L134">
        <v>27</v>
      </c>
      <c r="T134" t="str">
        <f>Block[[#This Row],[服装]]&amp;Block[[#This Row],[名前]]&amp;Block[[#This Row],[レアリティ]]</f>
        <v>ユニフォーム山本猛虎ICONIC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45</v>
      </c>
      <c r="D135" t="s">
        <v>24</v>
      </c>
      <c r="E135" t="s">
        <v>25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174</v>
      </c>
      <c r="L135">
        <v>27</v>
      </c>
      <c r="T135" t="str">
        <f>Block[[#This Row],[服装]]&amp;Block[[#This Row],[名前]]&amp;Block[[#This Row],[レアリティ]]</f>
        <v>ユニフォーム山本猛虎ICONIC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45</v>
      </c>
      <c r="D136" t="s">
        <v>24</v>
      </c>
      <c r="E136" t="s">
        <v>25</v>
      </c>
      <c r="F136" t="s">
        <v>27</v>
      </c>
      <c r="G136" t="s">
        <v>71</v>
      </c>
      <c r="H136">
        <v>1</v>
      </c>
      <c r="I136" t="s">
        <v>262</v>
      </c>
      <c r="J136" t="s">
        <v>189</v>
      </c>
      <c r="K136" t="s">
        <v>174</v>
      </c>
      <c r="L136">
        <v>27</v>
      </c>
      <c r="T136" t="str">
        <f>Block[[#This Row],[服装]]&amp;Block[[#This Row],[名前]]&amp;Block[[#This Row],[レアリティ]]</f>
        <v>ユニフォーム山本猛虎ICONIC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45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262</v>
      </c>
      <c r="J137" t="s">
        <v>263</v>
      </c>
      <c r="K137" t="s">
        <v>174</v>
      </c>
      <c r="L137">
        <v>27</v>
      </c>
      <c r="T137" t="str">
        <f>Block[[#This Row],[服装]]&amp;Block[[#This Row],[名前]]&amp;Block[[#This Row],[レアリティ]]</f>
        <v>ユニフォーム山本猛虎ICONIC</v>
      </c>
    </row>
    <row r="138" spans="1:20" x14ac:dyDescent="0.3">
      <c r="A138">
        <f>VLOOKUP(Block[[#This Row],[No用]],SetNo[[No.用]:[vlookup 用]],2,FALSE)</f>
        <v>37</v>
      </c>
      <c r="B138" t="s">
        <v>108</v>
      </c>
      <c r="C138" t="s">
        <v>46</v>
      </c>
      <c r="D138" t="s">
        <v>24</v>
      </c>
      <c r="E138" t="s">
        <v>21</v>
      </c>
      <c r="F138" t="s">
        <v>27</v>
      </c>
      <c r="G138" t="s">
        <v>71</v>
      </c>
      <c r="H138">
        <v>1</v>
      </c>
      <c r="I138" t="s">
        <v>262</v>
      </c>
      <c r="T138" t="str">
        <f>Block[[#This Row],[服装]]&amp;Block[[#This Row],[名前]]&amp;Block[[#This Row],[レアリティ]]</f>
        <v>ユニフォーム芝山優生ICONIC</v>
      </c>
    </row>
    <row r="139" spans="1:20" x14ac:dyDescent="0.3">
      <c r="A139">
        <f>VLOOKUP(Block[[#This Row],[No用]],SetNo[[No.用]:[vlookup 用]],2,FALSE)</f>
        <v>38</v>
      </c>
      <c r="B139" t="s">
        <v>108</v>
      </c>
      <c r="C139" t="s">
        <v>47</v>
      </c>
      <c r="D139" t="s">
        <v>24</v>
      </c>
      <c r="E139" t="s">
        <v>25</v>
      </c>
      <c r="F139" t="s">
        <v>27</v>
      </c>
      <c r="G139" t="s">
        <v>71</v>
      </c>
      <c r="H139">
        <v>1</v>
      </c>
      <c r="I139" t="s">
        <v>262</v>
      </c>
      <c r="J139" t="s">
        <v>186</v>
      </c>
      <c r="K139" t="s">
        <v>174</v>
      </c>
      <c r="L139">
        <v>27</v>
      </c>
      <c r="T139" t="str">
        <f>Block[[#This Row],[服装]]&amp;Block[[#This Row],[名前]]&amp;Block[[#This Row],[レアリティ]]</f>
        <v>ユニフォーム海信之ICONIC</v>
      </c>
    </row>
    <row r="140" spans="1:20" x14ac:dyDescent="0.3">
      <c r="A140">
        <f>VLOOKUP(Block[[#This Row],[No用]],SetNo[[No.用]:[vlookup 用]],2,FALSE)</f>
        <v>38</v>
      </c>
      <c r="B140" t="s">
        <v>108</v>
      </c>
      <c r="C140" t="s">
        <v>47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187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ユニフォーム海信之ICONIC</v>
      </c>
    </row>
    <row r="141" spans="1:20" x14ac:dyDescent="0.3">
      <c r="A141">
        <f>VLOOKUP(Block[[#This Row],[No用]],SetNo[[No.用]:[vlookup 用]],2,FALSE)</f>
        <v>39</v>
      </c>
      <c r="B141" t="s">
        <v>108</v>
      </c>
      <c r="C141" t="s">
        <v>47</v>
      </c>
      <c r="D141" t="s">
        <v>90</v>
      </c>
      <c r="E141" t="s">
        <v>78</v>
      </c>
      <c r="F141" t="s">
        <v>27</v>
      </c>
      <c r="G141" t="s">
        <v>152</v>
      </c>
      <c r="H141">
        <v>1</v>
      </c>
      <c r="I141" t="s">
        <v>262</v>
      </c>
      <c r="J141" t="s">
        <v>186</v>
      </c>
      <c r="K141" t="s">
        <v>185</v>
      </c>
      <c r="L141">
        <v>33</v>
      </c>
      <c r="T141" t="str">
        <f>Block[[#This Row],[服装]]&amp;Block[[#This Row],[名前]]&amp;Block[[#This Row],[レアリティ]]</f>
        <v>ユニフォーム海信之YELL</v>
      </c>
    </row>
    <row r="142" spans="1:20" x14ac:dyDescent="0.3">
      <c r="A142">
        <f>VLOOKUP(Block[[#This Row],[No用]],SetNo[[No.用]:[vlookup 用]],2,FALSE)</f>
        <v>39</v>
      </c>
      <c r="B142" t="s">
        <v>108</v>
      </c>
      <c r="C142" t="s">
        <v>47</v>
      </c>
      <c r="D142" t="s">
        <v>90</v>
      </c>
      <c r="E142" t="s">
        <v>78</v>
      </c>
      <c r="F142" t="s">
        <v>27</v>
      </c>
      <c r="G142" t="s">
        <v>152</v>
      </c>
      <c r="H142">
        <v>1</v>
      </c>
      <c r="I142" t="s">
        <v>262</v>
      </c>
      <c r="J142" t="s">
        <v>187</v>
      </c>
      <c r="K142" t="s">
        <v>185</v>
      </c>
      <c r="L142">
        <v>33</v>
      </c>
      <c r="T142" t="str">
        <f>Block[[#This Row],[服装]]&amp;Block[[#This Row],[名前]]&amp;Block[[#This Row],[レアリティ]]</f>
        <v>ユニフォーム海信之YELL</v>
      </c>
    </row>
    <row r="143" spans="1:20" x14ac:dyDescent="0.3">
      <c r="A143">
        <f>VLOOKUP(Block[[#This Row],[No用]],SetNo[[No.用]:[vlookup 用]],2,FALSE)</f>
        <v>40</v>
      </c>
      <c r="B143" t="s">
        <v>218</v>
      </c>
      <c r="C143" t="s">
        <v>48</v>
      </c>
      <c r="D143" t="s">
        <v>23</v>
      </c>
      <c r="E143" t="s">
        <v>26</v>
      </c>
      <c r="F143" t="s">
        <v>49</v>
      </c>
      <c r="G143" t="s">
        <v>71</v>
      </c>
      <c r="H143">
        <v>1</v>
      </c>
      <c r="I143" t="s">
        <v>262</v>
      </c>
      <c r="J143" t="s">
        <v>186</v>
      </c>
      <c r="K143" t="s">
        <v>185</v>
      </c>
      <c r="L143">
        <v>41</v>
      </c>
      <c r="T143" t="str">
        <f>Block[[#This Row],[服装]]&amp;Block[[#This Row],[名前]]&amp;Block[[#This Row],[レアリティ]]</f>
        <v>ユニフォーム青根高伸ICONIC</v>
      </c>
    </row>
    <row r="144" spans="1:20" x14ac:dyDescent="0.3">
      <c r="A144">
        <f>VLOOKUP(Block[[#This Row],[No用]],SetNo[[No.用]:[vlookup 用]],2,FALSE)</f>
        <v>40</v>
      </c>
      <c r="B144" t="s">
        <v>218</v>
      </c>
      <c r="C144" t="s">
        <v>48</v>
      </c>
      <c r="D144" t="s">
        <v>23</v>
      </c>
      <c r="E144" t="s">
        <v>26</v>
      </c>
      <c r="F144" t="s">
        <v>49</v>
      </c>
      <c r="G144" t="s">
        <v>71</v>
      </c>
      <c r="H144">
        <v>1</v>
      </c>
      <c r="I144" t="s">
        <v>262</v>
      </c>
      <c r="J144" t="s">
        <v>187</v>
      </c>
      <c r="K144" t="s">
        <v>185</v>
      </c>
      <c r="L144">
        <v>41</v>
      </c>
      <c r="T144" t="str">
        <f>Block[[#This Row],[服装]]&amp;Block[[#This Row],[名前]]&amp;Block[[#This Row],[レアリティ]]</f>
        <v>ユニフォーム青根高伸ICONIC</v>
      </c>
    </row>
    <row r="145" spans="1:20" x14ac:dyDescent="0.3">
      <c r="A145">
        <f>VLOOKUP(Block[[#This Row],[No用]],SetNo[[No.用]:[vlookup 用]],2,FALSE)</f>
        <v>40</v>
      </c>
      <c r="B145" t="s">
        <v>218</v>
      </c>
      <c r="C145" t="s">
        <v>48</v>
      </c>
      <c r="D145" t="s">
        <v>23</v>
      </c>
      <c r="E145" t="s">
        <v>26</v>
      </c>
      <c r="F145" t="s">
        <v>49</v>
      </c>
      <c r="G145" t="s">
        <v>71</v>
      </c>
      <c r="H145">
        <v>1</v>
      </c>
      <c r="I145" t="s">
        <v>262</v>
      </c>
      <c r="J145" t="s">
        <v>204</v>
      </c>
      <c r="K145" t="s">
        <v>185</v>
      </c>
      <c r="L145">
        <v>47</v>
      </c>
      <c r="T145" t="str">
        <f>Block[[#This Row],[服装]]&amp;Block[[#This Row],[名前]]&amp;Block[[#This Row],[レアリティ]]</f>
        <v>ユニフォーム青根高伸ICONIC</v>
      </c>
    </row>
    <row r="146" spans="1:20" x14ac:dyDescent="0.3">
      <c r="A146">
        <f>VLOOKUP(Block[[#This Row],[No用]],SetNo[[No.用]:[vlookup 用]],2,FALSE)</f>
        <v>40</v>
      </c>
      <c r="B146" t="s">
        <v>218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>
        <v>1</v>
      </c>
      <c r="I146" t="s">
        <v>262</v>
      </c>
      <c r="J146" t="s">
        <v>189</v>
      </c>
      <c r="K146" t="s">
        <v>174</v>
      </c>
      <c r="L146">
        <v>34</v>
      </c>
      <c r="T146" t="str">
        <f>Block[[#This Row],[服装]]&amp;Block[[#This Row],[名前]]&amp;Block[[#This Row],[レアリティ]]</f>
        <v>ユニフォーム青根高伸ICONIC</v>
      </c>
    </row>
    <row r="147" spans="1:20" x14ac:dyDescent="0.3">
      <c r="A147">
        <f>VLOOKUP(Block[[#This Row],[No用]],SetNo[[No.用]:[vlookup 用]],2,FALSE)</f>
        <v>40</v>
      </c>
      <c r="B147" t="s">
        <v>218</v>
      </c>
      <c r="C147" t="s">
        <v>48</v>
      </c>
      <c r="D147" t="s">
        <v>23</v>
      </c>
      <c r="E147" t="s">
        <v>26</v>
      </c>
      <c r="F147" t="s">
        <v>49</v>
      </c>
      <c r="G147" t="s">
        <v>71</v>
      </c>
      <c r="H147">
        <v>1</v>
      </c>
      <c r="I147" t="s">
        <v>262</v>
      </c>
      <c r="J147" t="s">
        <v>263</v>
      </c>
      <c r="K147" t="s">
        <v>174</v>
      </c>
      <c r="L147">
        <v>37</v>
      </c>
      <c r="T147" t="str">
        <f>Block[[#This Row],[服装]]&amp;Block[[#This Row],[名前]]&amp;Block[[#This Row],[レアリティ]]</f>
        <v>ユニフォーム青根高伸ICONIC</v>
      </c>
    </row>
    <row r="148" spans="1:20" x14ac:dyDescent="0.3">
      <c r="A148">
        <f>VLOOKUP(Block[[#This Row],[No用]],SetNo[[No.用]:[vlookup 用]],2,FALSE)</f>
        <v>40</v>
      </c>
      <c r="B148" t="s">
        <v>218</v>
      </c>
      <c r="C148" t="s">
        <v>48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262</v>
      </c>
      <c r="J148" t="s">
        <v>204</v>
      </c>
      <c r="K148" t="s">
        <v>238</v>
      </c>
      <c r="L148">
        <v>51</v>
      </c>
      <c r="M148">
        <v>5</v>
      </c>
      <c r="N148">
        <v>61</v>
      </c>
      <c r="O148">
        <v>7</v>
      </c>
      <c r="T148" t="str">
        <f>Block[[#This Row],[服装]]&amp;Block[[#This Row],[名前]]&amp;Block[[#This Row],[レアリティ]]</f>
        <v>ユニフォーム青根高伸ICONIC</v>
      </c>
    </row>
    <row r="149" spans="1:20" x14ac:dyDescent="0.3">
      <c r="A149">
        <f>VLOOKUP(Block[[#This Row],[No用]],SetNo[[No.用]:[vlookup 用]],2,FALSE)</f>
        <v>41</v>
      </c>
      <c r="B149" t="s">
        <v>150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制服青根高伸ICONIC</v>
      </c>
    </row>
    <row r="150" spans="1:20" x14ac:dyDescent="0.3">
      <c r="A150">
        <f>VLOOKUP(Block[[#This Row],[No用]],SetNo[[No.用]:[vlookup 用]],2,FALSE)</f>
        <v>41</v>
      </c>
      <c r="B150" t="s">
        <v>150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制服青根高伸ICONIC</v>
      </c>
    </row>
    <row r="151" spans="1:20" x14ac:dyDescent="0.3">
      <c r="A151">
        <f>VLOOKUP(Block[[#This Row],[No用]],SetNo[[No.用]:[vlookup 用]],2,FALSE)</f>
        <v>41</v>
      </c>
      <c r="B151" t="s">
        <v>150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制服青根高伸ICONIC</v>
      </c>
    </row>
    <row r="152" spans="1:20" x14ac:dyDescent="0.3">
      <c r="A152">
        <f>VLOOKUP(Block[[#This Row],[No用]],SetNo[[No.用]:[vlookup 用]],2,FALSE)</f>
        <v>41</v>
      </c>
      <c r="B152" t="s">
        <v>150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制服青根高伸ICONIC</v>
      </c>
    </row>
    <row r="153" spans="1:20" x14ac:dyDescent="0.3">
      <c r="A153">
        <f>VLOOKUP(Block[[#This Row],[No用]],SetNo[[No.用]:[vlookup 用]],2,FALSE)</f>
        <v>41</v>
      </c>
      <c r="B153" t="s">
        <v>150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263</v>
      </c>
      <c r="K153" t="s">
        <v>190</v>
      </c>
      <c r="L153">
        <v>39</v>
      </c>
      <c r="T153" t="str">
        <f>Block[[#This Row],[服装]]&amp;Block[[#This Row],[名前]]&amp;Block[[#This Row],[レアリティ]]</f>
        <v>制服青根高伸ICONIC</v>
      </c>
    </row>
    <row r="154" spans="1:20" x14ac:dyDescent="0.3">
      <c r="A154">
        <f>VLOOKUP(Block[[#This Row],[No用]],SetNo[[No.用]:[vlookup 用]],2,FALSE)</f>
        <v>41</v>
      </c>
      <c r="B154" t="s">
        <v>150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制服青根高伸ICONIC</v>
      </c>
    </row>
    <row r="155" spans="1:20" x14ac:dyDescent="0.3">
      <c r="A155">
        <f>VLOOKUP(Block[[#This Row],[No用]],SetNo[[No.用]:[vlookup 用]],2,FALSE)</f>
        <v>42</v>
      </c>
      <c r="B155" t="s">
        <v>118</v>
      </c>
      <c r="C155" t="s">
        <v>48</v>
      </c>
      <c r="D155" t="s">
        <v>24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プール掃除青根高伸ICONIC</v>
      </c>
    </row>
    <row r="156" spans="1:20" x14ac:dyDescent="0.3">
      <c r="A156">
        <f>VLOOKUP(Block[[#This Row],[No用]],SetNo[[No.用]:[vlookup 用]],2,FALSE)</f>
        <v>42</v>
      </c>
      <c r="B156" t="s">
        <v>118</v>
      </c>
      <c r="C156" t="s">
        <v>48</v>
      </c>
      <c r="D156" t="s">
        <v>24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プール掃除青根高伸ICONIC</v>
      </c>
    </row>
    <row r="157" spans="1:20" x14ac:dyDescent="0.3">
      <c r="A157">
        <f>VLOOKUP(Block[[#This Row],[No用]],SetNo[[No.用]:[vlookup 用]],2,FALSE)</f>
        <v>42</v>
      </c>
      <c r="B157" t="s">
        <v>118</v>
      </c>
      <c r="C157" t="s">
        <v>48</v>
      </c>
      <c r="D157" t="s">
        <v>24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190</v>
      </c>
      <c r="L157">
        <v>42</v>
      </c>
      <c r="T157" t="str">
        <f>Block[[#This Row],[服装]]&amp;Block[[#This Row],[名前]]&amp;Block[[#This Row],[レアリティ]]</f>
        <v>プール掃除青根高伸ICONIC</v>
      </c>
    </row>
    <row r="158" spans="1:20" x14ac:dyDescent="0.3">
      <c r="A158">
        <f>VLOOKUP(Block[[#This Row],[No用]],SetNo[[No.用]:[vlookup 用]],2,FALSE)</f>
        <v>42</v>
      </c>
      <c r="B158" t="s">
        <v>118</v>
      </c>
      <c r="C158" t="s">
        <v>48</v>
      </c>
      <c r="D158" t="s">
        <v>24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プール掃除青根高伸ICONIC</v>
      </c>
    </row>
    <row r="159" spans="1:20" x14ac:dyDescent="0.3">
      <c r="A159">
        <f>VLOOKUP(Block[[#This Row],[No用]],SetNo[[No.用]:[vlookup 用]],2,FALSE)</f>
        <v>42</v>
      </c>
      <c r="B159" t="s">
        <v>118</v>
      </c>
      <c r="C159" t="s">
        <v>48</v>
      </c>
      <c r="D159" t="s">
        <v>24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t="s">
        <v>263</v>
      </c>
      <c r="K159" t="s">
        <v>174</v>
      </c>
      <c r="L159">
        <v>36</v>
      </c>
      <c r="T159" t="str">
        <f>Block[[#This Row],[服装]]&amp;Block[[#This Row],[名前]]&amp;Block[[#This Row],[レアリティ]]</f>
        <v>プール掃除青根高伸ICONIC</v>
      </c>
    </row>
    <row r="160" spans="1:20" x14ac:dyDescent="0.3">
      <c r="A160">
        <f>VLOOKUP(Block[[#This Row],[No用]],SetNo[[No.用]:[vlookup 用]],2,FALSE)</f>
        <v>43</v>
      </c>
      <c r="B160" t="s">
        <v>218</v>
      </c>
      <c r="C160" t="s">
        <v>50</v>
      </c>
      <c r="D160" t="s">
        <v>28</v>
      </c>
      <c r="E160" t="s">
        <v>25</v>
      </c>
      <c r="F160" t="s">
        <v>49</v>
      </c>
      <c r="G160" t="s">
        <v>71</v>
      </c>
      <c r="H160">
        <v>1</v>
      </c>
      <c r="I160" t="s">
        <v>262</v>
      </c>
      <c r="J160" t="s">
        <v>186</v>
      </c>
      <c r="K160" t="s">
        <v>174</v>
      </c>
      <c r="L160">
        <v>30</v>
      </c>
      <c r="T160" t="str">
        <f>Block[[#This Row],[服装]]&amp;Block[[#This Row],[名前]]&amp;Block[[#This Row],[レアリティ]]</f>
        <v>ユニフォーム二口堅治ICONIC</v>
      </c>
    </row>
    <row r="161" spans="1:20" x14ac:dyDescent="0.3">
      <c r="A161">
        <f>VLOOKUP(Block[[#This Row],[No用]],SetNo[[No.用]:[vlookup 用]],2,FALSE)</f>
        <v>43</v>
      </c>
      <c r="B161" t="s">
        <v>218</v>
      </c>
      <c r="C161" t="s">
        <v>50</v>
      </c>
      <c r="D161" t="s">
        <v>28</v>
      </c>
      <c r="E161" t="s">
        <v>25</v>
      </c>
      <c r="F161" t="s">
        <v>49</v>
      </c>
      <c r="G161" t="s">
        <v>71</v>
      </c>
      <c r="H161">
        <v>1</v>
      </c>
      <c r="I161" t="s">
        <v>262</v>
      </c>
      <c r="J161" t="s">
        <v>187</v>
      </c>
      <c r="K161" t="s">
        <v>174</v>
      </c>
      <c r="L161">
        <v>30</v>
      </c>
      <c r="T161" t="str">
        <f>Block[[#This Row],[服装]]&amp;Block[[#This Row],[名前]]&amp;Block[[#This Row],[レアリティ]]</f>
        <v>ユニフォーム二口堅治ICONIC</v>
      </c>
    </row>
    <row r="162" spans="1:20" x14ac:dyDescent="0.3">
      <c r="A162">
        <f>VLOOKUP(Block[[#This Row],[No用]],SetNo[[No.用]:[vlookup 用]],2,FALSE)</f>
        <v>43</v>
      </c>
      <c r="B162" t="s">
        <v>218</v>
      </c>
      <c r="C162" t="s">
        <v>50</v>
      </c>
      <c r="D162" t="s">
        <v>28</v>
      </c>
      <c r="E162" t="s">
        <v>25</v>
      </c>
      <c r="F162" t="s">
        <v>49</v>
      </c>
      <c r="G162" t="s">
        <v>71</v>
      </c>
      <c r="H162">
        <v>1</v>
      </c>
      <c r="I162" t="s">
        <v>262</v>
      </c>
      <c r="J162" t="s">
        <v>189</v>
      </c>
      <c r="K162" t="s">
        <v>174</v>
      </c>
      <c r="L162">
        <v>26</v>
      </c>
      <c r="T162" t="str">
        <f>Block[[#This Row],[服装]]&amp;Block[[#This Row],[名前]]&amp;Block[[#This Row],[レアリティ]]</f>
        <v>ユニフォーム二口堅治ICONIC</v>
      </c>
    </row>
    <row r="163" spans="1:20" x14ac:dyDescent="0.3">
      <c r="A163">
        <f>VLOOKUP(Block[[#This Row],[No用]],SetNo[[No.用]:[vlookup 用]],2,FALSE)</f>
        <v>44</v>
      </c>
      <c r="B163" t="s">
        <v>150</v>
      </c>
      <c r="C163" t="s">
        <v>50</v>
      </c>
      <c r="D163" t="s">
        <v>28</v>
      </c>
      <c r="E163" t="s">
        <v>25</v>
      </c>
      <c r="F163" t="s">
        <v>49</v>
      </c>
      <c r="G163" t="s">
        <v>71</v>
      </c>
      <c r="H163">
        <v>1</v>
      </c>
      <c r="I163" t="s">
        <v>262</v>
      </c>
      <c r="J163" t="s">
        <v>186</v>
      </c>
      <c r="K163" t="s">
        <v>174</v>
      </c>
      <c r="L163">
        <v>30</v>
      </c>
      <c r="T163" t="str">
        <f>Block[[#This Row],[服装]]&amp;Block[[#This Row],[名前]]&amp;Block[[#This Row],[レアリティ]]</f>
        <v>制服二口堅治ICONIC</v>
      </c>
    </row>
    <row r="164" spans="1:20" x14ac:dyDescent="0.3">
      <c r="A164">
        <f>VLOOKUP(Block[[#This Row],[No用]],SetNo[[No.用]:[vlookup 用]],2,FALSE)</f>
        <v>44</v>
      </c>
      <c r="B164" t="s">
        <v>150</v>
      </c>
      <c r="C164" t="s">
        <v>50</v>
      </c>
      <c r="D164" t="s">
        <v>28</v>
      </c>
      <c r="E164" t="s">
        <v>25</v>
      </c>
      <c r="F164" t="s">
        <v>49</v>
      </c>
      <c r="G164" t="s">
        <v>71</v>
      </c>
      <c r="H164">
        <v>1</v>
      </c>
      <c r="I164" t="s">
        <v>262</v>
      </c>
      <c r="J164" t="s">
        <v>187</v>
      </c>
      <c r="K164" t="s">
        <v>190</v>
      </c>
      <c r="L164">
        <v>31</v>
      </c>
      <c r="T164" t="str">
        <f>Block[[#This Row],[服装]]&amp;Block[[#This Row],[名前]]&amp;Block[[#This Row],[レアリティ]]</f>
        <v>制服二口堅治ICONIC</v>
      </c>
    </row>
    <row r="165" spans="1:20" x14ac:dyDescent="0.3">
      <c r="A165">
        <f>VLOOKUP(Block[[#This Row],[No用]],SetNo[[No.用]:[vlookup 用]],2,FALSE)</f>
        <v>44</v>
      </c>
      <c r="B165" t="s">
        <v>150</v>
      </c>
      <c r="C165" t="s">
        <v>50</v>
      </c>
      <c r="D165" t="s">
        <v>28</v>
      </c>
      <c r="E165" t="s">
        <v>25</v>
      </c>
      <c r="F165" t="s">
        <v>49</v>
      </c>
      <c r="G165" t="s">
        <v>71</v>
      </c>
      <c r="H165">
        <v>1</v>
      </c>
      <c r="I165" t="s">
        <v>262</v>
      </c>
      <c r="J165" t="s">
        <v>189</v>
      </c>
      <c r="K165" t="s">
        <v>190</v>
      </c>
      <c r="L165">
        <v>29</v>
      </c>
      <c r="T165" t="str">
        <f>Block[[#This Row],[服装]]&amp;Block[[#This Row],[名前]]&amp;Block[[#This Row],[レアリティ]]</f>
        <v>制服二口堅治ICONIC</v>
      </c>
    </row>
    <row r="166" spans="1:20" x14ac:dyDescent="0.3">
      <c r="A166">
        <f>VLOOKUP(Block[[#This Row],[No用]],SetNo[[No.用]:[vlookup 用]],2,FALSE)</f>
        <v>44</v>
      </c>
      <c r="B166" t="s">
        <v>150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195</v>
      </c>
      <c r="K166" t="s">
        <v>238</v>
      </c>
      <c r="L166">
        <v>42</v>
      </c>
      <c r="N166">
        <v>52</v>
      </c>
      <c r="T166" t="str">
        <f>Block[[#This Row],[服装]]&amp;Block[[#This Row],[名前]]&amp;Block[[#This Row],[レアリティ]]</f>
        <v>制服二口堅治ICONIC</v>
      </c>
    </row>
    <row r="167" spans="1:20" x14ac:dyDescent="0.3">
      <c r="A167">
        <f>VLOOKUP(Block[[#This Row],[No用]],SetNo[[No.用]:[vlookup 用]],2,FALSE)</f>
        <v>45</v>
      </c>
      <c r="B167" t="s">
        <v>118</v>
      </c>
      <c r="C167" t="s">
        <v>50</v>
      </c>
      <c r="D167" t="s">
        <v>23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186</v>
      </c>
      <c r="K167" t="s">
        <v>190</v>
      </c>
      <c r="L167">
        <v>33</v>
      </c>
      <c r="T167" t="str">
        <f>Block[[#This Row],[服装]]&amp;Block[[#This Row],[名前]]&amp;Block[[#This Row],[レアリティ]]</f>
        <v>プール掃除二口堅治ICONIC</v>
      </c>
    </row>
    <row r="168" spans="1:20" x14ac:dyDescent="0.3">
      <c r="A168">
        <f>VLOOKUP(Block[[#This Row],[No用]],SetNo[[No.用]:[vlookup 用]],2,FALSE)</f>
        <v>45</v>
      </c>
      <c r="B168" t="s">
        <v>118</v>
      </c>
      <c r="C168" t="s">
        <v>50</v>
      </c>
      <c r="D168" t="s">
        <v>23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187</v>
      </c>
      <c r="K168" t="s">
        <v>190</v>
      </c>
      <c r="L168">
        <v>33</v>
      </c>
      <c r="T168" t="str">
        <f>Block[[#This Row],[服装]]&amp;Block[[#This Row],[名前]]&amp;Block[[#This Row],[レアリティ]]</f>
        <v>プール掃除二口堅治ICONIC</v>
      </c>
    </row>
    <row r="169" spans="1:20" x14ac:dyDescent="0.3">
      <c r="A169">
        <f>VLOOKUP(Block[[#This Row],[No用]],SetNo[[No.用]:[vlookup 用]],2,FALSE)</f>
        <v>45</v>
      </c>
      <c r="B169" t="s">
        <v>118</v>
      </c>
      <c r="C169" t="s">
        <v>50</v>
      </c>
      <c r="D169" t="s">
        <v>23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189</v>
      </c>
      <c r="K169" t="s">
        <v>174</v>
      </c>
      <c r="L169">
        <v>27</v>
      </c>
      <c r="T169" t="str">
        <f>Block[[#This Row],[服装]]&amp;Block[[#This Row],[名前]]&amp;Block[[#This Row],[レアリティ]]</f>
        <v>プール掃除二口堅治ICONIC</v>
      </c>
    </row>
    <row r="170" spans="1:20" x14ac:dyDescent="0.3">
      <c r="A170">
        <f>VLOOKUP(Block[[#This Row],[No用]],SetNo[[No.用]:[vlookup 用]],2,FALSE)</f>
        <v>45</v>
      </c>
      <c r="B170" t="s">
        <v>118</v>
      </c>
      <c r="C170" t="s">
        <v>50</v>
      </c>
      <c r="D170" t="s">
        <v>23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195</v>
      </c>
      <c r="K170" t="s">
        <v>238</v>
      </c>
      <c r="L170">
        <v>42</v>
      </c>
      <c r="N170">
        <v>52</v>
      </c>
      <c r="T170" t="str">
        <f>Block[[#This Row],[服装]]&amp;Block[[#This Row],[名前]]&amp;Block[[#This Row],[レアリティ]]</f>
        <v>プール掃除二口堅治ICONIC</v>
      </c>
    </row>
    <row r="171" spans="1:20" x14ac:dyDescent="0.3">
      <c r="A171">
        <f>VLOOKUP(Block[[#This Row],[No用]],SetNo[[No.用]:[vlookup 用]],2,FALSE)</f>
        <v>46</v>
      </c>
      <c r="B171" t="s">
        <v>218</v>
      </c>
      <c r="C171" t="s">
        <v>402</v>
      </c>
      <c r="D171" t="s">
        <v>23</v>
      </c>
      <c r="E171" t="s">
        <v>31</v>
      </c>
      <c r="F171" t="s">
        <v>49</v>
      </c>
      <c r="G171" t="s">
        <v>71</v>
      </c>
      <c r="H171">
        <v>1</v>
      </c>
      <c r="I171" t="s">
        <v>262</v>
      </c>
      <c r="J171" s="3" t="s">
        <v>186</v>
      </c>
      <c r="K171" s="3" t="s">
        <v>174</v>
      </c>
      <c r="L171">
        <v>28</v>
      </c>
      <c r="T171" t="str">
        <f>Block[[#This Row],[服装]]&amp;Block[[#This Row],[名前]]&amp;Block[[#This Row],[レアリティ]]</f>
        <v>ユニフォーム黄金川貫至ICONIC</v>
      </c>
    </row>
    <row r="172" spans="1:20" x14ac:dyDescent="0.3">
      <c r="A172">
        <f>VLOOKUP(Block[[#This Row],[No用]],SetNo[[No.用]:[vlookup 用]],2,FALSE)</f>
        <v>46</v>
      </c>
      <c r="B172" t="s">
        <v>218</v>
      </c>
      <c r="C172" t="s">
        <v>402</v>
      </c>
      <c r="D172" t="s">
        <v>23</v>
      </c>
      <c r="E172" t="s">
        <v>31</v>
      </c>
      <c r="F172" t="s">
        <v>49</v>
      </c>
      <c r="G172" t="s">
        <v>71</v>
      </c>
      <c r="H172">
        <v>1</v>
      </c>
      <c r="I172" t="s">
        <v>262</v>
      </c>
      <c r="J172" s="3" t="s">
        <v>187</v>
      </c>
      <c r="K172" s="3" t="s">
        <v>174</v>
      </c>
      <c r="L172">
        <v>28</v>
      </c>
      <c r="T172" t="str">
        <f>Block[[#This Row],[服装]]&amp;Block[[#This Row],[名前]]&amp;Block[[#This Row],[レアリティ]]</f>
        <v>ユニフォーム黄金川貫至ICONIC</v>
      </c>
    </row>
    <row r="173" spans="1:20" x14ac:dyDescent="0.3">
      <c r="A173">
        <f>VLOOKUP(Block[[#This Row],[No用]],SetNo[[No.用]:[vlookup 用]],2,FALSE)</f>
        <v>46</v>
      </c>
      <c r="B173" t="s">
        <v>218</v>
      </c>
      <c r="C173" t="s">
        <v>402</v>
      </c>
      <c r="D173" t="s">
        <v>23</v>
      </c>
      <c r="E173" t="s">
        <v>31</v>
      </c>
      <c r="F173" t="s">
        <v>49</v>
      </c>
      <c r="G173" t="s">
        <v>71</v>
      </c>
      <c r="H173">
        <v>1</v>
      </c>
      <c r="I173" t="s">
        <v>262</v>
      </c>
      <c r="J173" s="3" t="s">
        <v>189</v>
      </c>
      <c r="K173" s="3" t="s">
        <v>174</v>
      </c>
      <c r="L173">
        <v>28</v>
      </c>
      <c r="T173" t="str">
        <f>Block[[#This Row],[服装]]&amp;Block[[#This Row],[名前]]&amp;Block[[#This Row],[レアリティ]]</f>
        <v>ユニフォーム黄金川貫至ICONIC</v>
      </c>
    </row>
    <row r="174" spans="1:20" x14ac:dyDescent="0.3">
      <c r="A174">
        <f>VLOOKUP(Block[[#This Row],[No用]],SetNo[[No.用]:[vlookup 用]],2,FALSE)</f>
        <v>46</v>
      </c>
      <c r="B174" t="s">
        <v>218</v>
      </c>
      <c r="C174" t="s">
        <v>402</v>
      </c>
      <c r="D174" t="s">
        <v>23</v>
      </c>
      <c r="E174" t="s">
        <v>31</v>
      </c>
      <c r="F174" t="s">
        <v>49</v>
      </c>
      <c r="G174" t="s">
        <v>71</v>
      </c>
      <c r="H174">
        <v>1</v>
      </c>
      <c r="I174" t="s">
        <v>262</v>
      </c>
      <c r="J174" s="3" t="s">
        <v>263</v>
      </c>
      <c r="K174" s="3" t="s">
        <v>174</v>
      </c>
      <c r="L174">
        <v>28</v>
      </c>
      <c r="T174" t="str">
        <f>Block[[#This Row],[服装]]&amp;Block[[#This Row],[名前]]&amp;Block[[#This Row],[レアリティ]]</f>
        <v>ユニフォーム黄金川貫至ICONIC</v>
      </c>
    </row>
    <row r="175" spans="1:20" x14ac:dyDescent="0.3">
      <c r="A175">
        <f>VLOOKUP(Block[[#This Row],[No用]],SetNo[[No.用]:[vlookup 用]],2,FALSE)</f>
        <v>46</v>
      </c>
      <c r="B175" t="s">
        <v>218</v>
      </c>
      <c r="C175" t="s">
        <v>402</v>
      </c>
      <c r="D175" t="s">
        <v>23</v>
      </c>
      <c r="E175" t="s">
        <v>31</v>
      </c>
      <c r="F175" t="s">
        <v>49</v>
      </c>
      <c r="G175" t="s">
        <v>71</v>
      </c>
      <c r="H175">
        <v>1</v>
      </c>
      <c r="I175" t="s">
        <v>262</v>
      </c>
      <c r="J175" s="3" t="s">
        <v>195</v>
      </c>
      <c r="K175" s="3" t="s">
        <v>238</v>
      </c>
      <c r="L175">
        <v>45</v>
      </c>
      <c r="N175">
        <v>55</v>
      </c>
      <c r="T175" t="str">
        <f>Block[[#This Row],[服装]]&amp;Block[[#This Row],[名前]]&amp;Block[[#This Row],[レアリティ]]</f>
        <v>ユニフォーム黄金川貫至ICONIC</v>
      </c>
    </row>
    <row r="176" spans="1:20" x14ac:dyDescent="0.3">
      <c r="A176">
        <f>VLOOKUP(Block[[#This Row],[No用]],SetNo[[No.用]:[vlookup 用]],2,FALSE)</f>
        <v>47</v>
      </c>
      <c r="B176" t="s">
        <v>150</v>
      </c>
      <c r="C176" t="s">
        <v>402</v>
      </c>
      <c r="D176" t="s">
        <v>23</v>
      </c>
      <c r="E176" t="s">
        <v>31</v>
      </c>
      <c r="F176" t="s">
        <v>49</v>
      </c>
      <c r="G176" t="s">
        <v>71</v>
      </c>
      <c r="H176">
        <v>1</v>
      </c>
      <c r="I176" t="s">
        <v>262</v>
      </c>
      <c r="J176" s="3" t="s">
        <v>186</v>
      </c>
      <c r="K176" s="3" t="s">
        <v>174</v>
      </c>
      <c r="L176">
        <v>28</v>
      </c>
      <c r="T176" t="str">
        <f>Block[[#This Row],[服装]]&amp;Block[[#This Row],[名前]]&amp;Block[[#This Row],[レアリティ]]</f>
        <v>制服黄金川貫至ICONIC</v>
      </c>
    </row>
    <row r="177" spans="1:20" x14ac:dyDescent="0.3">
      <c r="A177">
        <f>VLOOKUP(Block[[#This Row],[No用]],SetNo[[No.用]:[vlookup 用]],2,FALSE)</f>
        <v>47</v>
      </c>
      <c r="B177" t="s">
        <v>150</v>
      </c>
      <c r="C177" t="s">
        <v>402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187</v>
      </c>
      <c r="K177" s="3" t="s">
        <v>190</v>
      </c>
      <c r="L177">
        <v>30</v>
      </c>
      <c r="T177" t="str">
        <f>Block[[#This Row],[服装]]&amp;Block[[#This Row],[名前]]&amp;Block[[#This Row],[レアリティ]]</f>
        <v>制服黄金川貫至ICONIC</v>
      </c>
    </row>
    <row r="178" spans="1:20" x14ac:dyDescent="0.3">
      <c r="A178">
        <f>VLOOKUP(Block[[#This Row],[No用]],SetNo[[No.用]:[vlookup 用]],2,FALSE)</f>
        <v>47</v>
      </c>
      <c r="B178" t="s">
        <v>150</v>
      </c>
      <c r="C178" t="s">
        <v>402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189</v>
      </c>
      <c r="K178" s="3" t="s">
        <v>174</v>
      </c>
      <c r="L178">
        <v>28</v>
      </c>
      <c r="T178" t="str">
        <f>Block[[#This Row],[服装]]&amp;Block[[#This Row],[名前]]&amp;Block[[#This Row],[レアリティ]]</f>
        <v>制服黄金川貫至ICONIC</v>
      </c>
    </row>
    <row r="179" spans="1:20" x14ac:dyDescent="0.3">
      <c r="A179">
        <f>VLOOKUP(Block[[#This Row],[No用]],SetNo[[No.用]:[vlookup 用]],2,FALSE)</f>
        <v>47</v>
      </c>
      <c r="B179" t="s">
        <v>150</v>
      </c>
      <c r="C179" t="s">
        <v>402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263</v>
      </c>
      <c r="K179" s="3" t="s">
        <v>190</v>
      </c>
      <c r="L179">
        <v>30</v>
      </c>
      <c r="T179" t="str">
        <f>Block[[#This Row],[服装]]&amp;Block[[#This Row],[名前]]&amp;Block[[#This Row],[レアリティ]]</f>
        <v>制服黄金川貫至ICONIC</v>
      </c>
    </row>
    <row r="180" spans="1:20" x14ac:dyDescent="0.3">
      <c r="A180">
        <f>VLOOKUP(Block[[#This Row],[No用]],SetNo[[No.用]:[vlookup 用]],2,FALSE)</f>
        <v>47</v>
      </c>
      <c r="B180" t="s">
        <v>150</v>
      </c>
      <c r="C180" t="s">
        <v>402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195</v>
      </c>
      <c r="K180" s="3" t="s">
        <v>238</v>
      </c>
      <c r="L180">
        <v>45</v>
      </c>
      <c r="N180">
        <v>55</v>
      </c>
      <c r="T180" t="str">
        <f>Block[[#This Row],[服装]]&amp;Block[[#This Row],[名前]]&amp;Block[[#This Row],[レアリティ]]</f>
        <v>制服黄金川貫至ICONIC</v>
      </c>
    </row>
    <row r="181" spans="1:20" x14ac:dyDescent="0.3">
      <c r="A181">
        <f>VLOOKUP(Block[[#This Row],[No用]],SetNo[[No.用]:[vlookup 用]],2,FALSE)</f>
        <v>48</v>
      </c>
      <c r="B181" t="s">
        <v>218</v>
      </c>
      <c r="C181" t="s">
        <v>51</v>
      </c>
      <c r="D181" t="s">
        <v>23</v>
      </c>
      <c r="E181" t="s">
        <v>25</v>
      </c>
      <c r="F181" t="s">
        <v>49</v>
      </c>
      <c r="G181" t="s">
        <v>71</v>
      </c>
      <c r="H181">
        <v>1</v>
      </c>
      <c r="I181" t="s">
        <v>262</v>
      </c>
      <c r="J181" s="3" t="s">
        <v>186</v>
      </c>
      <c r="K181" s="3" t="s">
        <v>174</v>
      </c>
      <c r="L181">
        <v>27</v>
      </c>
      <c r="T181" t="str">
        <f>Block[[#This Row],[服装]]&amp;Block[[#This Row],[名前]]&amp;Block[[#This Row],[レアリティ]]</f>
        <v>ユニフォーム小原豊ICONIC</v>
      </c>
    </row>
    <row r="182" spans="1:20" x14ac:dyDescent="0.3">
      <c r="A182">
        <f>VLOOKUP(Block[[#This Row],[No用]],SetNo[[No.用]:[vlookup 用]],2,FALSE)</f>
        <v>48</v>
      </c>
      <c r="B182" t="s">
        <v>218</v>
      </c>
      <c r="C182" t="s">
        <v>51</v>
      </c>
      <c r="D182" t="s">
        <v>23</v>
      </c>
      <c r="E182" t="s">
        <v>25</v>
      </c>
      <c r="F182" t="s">
        <v>49</v>
      </c>
      <c r="G182" t="s">
        <v>71</v>
      </c>
      <c r="H182">
        <v>1</v>
      </c>
      <c r="I182" t="s">
        <v>262</v>
      </c>
      <c r="J182" s="3" t="s">
        <v>187</v>
      </c>
      <c r="K182" s="3" t="s">
        <v>174</v>
      </c>
      <c r="L182">
        <v>27</v>
      </c>
      <c r="T182" t="str">
        <f>Block[[#This Row],[服装]]&amp;Block[[#This Row],[名前]]&amp;Block[[#This Row],[レアリティ]]</f>
        <v>ユニフォーム小原豊ICONIC</v>
      </c>
    </row>
    <row r="183" spans="1:20" x14ac:dyDescent="0.3">
      <c r="A183">
        <f>VLOOKUP(Block[[#This Row],[No用]],SetNo[[No.用]:[vlookup 用]],2,FALSE)</f>
        <v>48</v>
      </c>
      <c r="B183" t="s">
        <v>218</v>
      </c>
      <c r="C183" t="s">
        <v>51</v>
      </c>
      <c r="D183" t="s">
        <v>23</v>
      </c>
      <c r="E183" t="s">
        <v>25</v>
      </c>
      <c r="F183" t="s">
        <v>49</v>
      </c>
      <c r="G183" t="s">
        <v>71</v>
      </c>
      <c r="H183">
        <v>1</v>
      </c>
      <c r="I183" t="s">
        <v>262</v>
      </c>
      <c r="J183" s="3" t="s">
        <v>189</v>
      </c>
      <c r="K183" s="3" t="s">
        <v>174</v>
      </c>
      <c r="L183">
        <v>27</v>
      </c>
      <c r="T183" t="str">
        <f>Block[[#This Row],[服装]]&amp;Block[[#This Row],[名前]]&amp;Block[[#This Row],[レアリティ]]</f>
        <v>ユニフォーム小原豊ICONIC</v>
      </c>
    </row>
    <row r="184" spans="1:20" x14ac:dyDescent="0.3">
      <c r="A184">
        <f>VLOOKUP(Block[[#This Row],[No用]],SetNo[[No.用]:[vlookup 用]],2,FALSE)</f>
        <v>48</v>
      </c>
      <c r="B184" t="s">
        <v>218</v>
      </c>
      <c r="C184" t="s">
        <v>51</v>
      </c>
      <c r="D184" t="s">
        <v>23</v>
      </c>
      <c r="E184" t="s">
        <v>25</v>
      </c>
      <c r="F184" t="s">
        <v>49</v>
      </c>
      <c r="G184" t="s">
        <v>71</v>
      </c>
      <c r="H184">
        <v>1</v>
      </c>
      <c r="I184" t="s">
        <v>262</v>
      </c>
      <c r="J184" s="3" t="s">
        <v>263</v>
      </c>
      <c r="K184" s="3" t="s">
        <v>174</v>
      </c>
      <c r="L184">
        <v>27</v>
      </c>
      <c r="T184" t="str">
        <f>Block[[#This Row],[服装]]&amp;Block[[#This Row],[名前]]&amp;Block[[#This Row],[レアリティ]]</f>
        <v>ユニフォーム小原豊ICONIC</v>
      </c>
    </row>
    <row r="185" spans="1:20" x14ac:dyDescent="0.3">
      <c r="A185">
        <f>VLOOKUP(Block[[#This Row],[No用]],SetNo[[No.用]:[vlookup 用]],2,FALSE)</f>
        <v>49</v>
      </c>
      <c r="B185" t="s">
        <v>218</v>
      </c>
      <c r="C185" t="s">
        <v>52</v>
      </c>
      <c r="D185" t="s">
        <v>23</v>
      </c>
      <c r="E185" t="s">
        <v>25</v>
      </c>
      <c r="F185" t="s">
        <v>49</v>
      </c>
      <c r="G185" t="s">
        <v>71</v>
      </c>
      <c r="H185">
        <v>1</v>
      </c>
      <c r="I185" t="s">
        <v>262</v>
      </c>
      <c r="J185" s="3" t="s">
        <v>186</v>
      </c>
      <c r="K185" s="3" t="s">
        <v>174</v>
      </c>
      <c r="L185">
        <v>26</v>
      </c>
      <c r="T185" t="str">
        <f>Block[[#This Row],[服装]]&amp;Block[[#This Row],[名前]]&amp;Block[[#This Row],[レアリティ]]</f>
        <v>ユニフォーム女川太郎ICONIC</v>
      </c>
    </row>
    <row r="186" spans="1:20" x14ac:dyDescent="0.3">
      <c r="A186">
        <f>VLOOKUP(Block[[#This Row],[No用]],SetNo[[No.用]:[vlookup 用]],2,FALSE)</f>
        <v>49</v>
      </c>
      <c r="B186" t="s">
        <v>218</v>
      </c>
      <c r="C186" t="s">
        <v>52</v>
      </c>
      <c r="D186" t="s">
        <v>23</v>
      </c>
      <c r="E186" t="s">
        <v>25</v>
      </c>
      <c r="F186" t="s">
        <v>49</v>
      </c>
      <c r="G186" t="s">
        <v>71</v>
      </c>
      <c r="H186">
        <v>1</v>
      </c>
      <c r="I186" t="s">
        <v>262</v>
      </c>
      <c r="J186" s="3" t="s">
        <v>187</v>
      </c>
      <c r="K186" s="3" t="s">
        <v>174</v>
      </c>
      <c r="L186">
        <v>26</v>
      </c>
      <c r="T186" t="str">
        <f>Block[[#This Row],[服装]]&amp;Block[[#This Row],[名前]]&amp;Block[[#This Row],[レアリティ]]</f>
        <v>ユニフォーム女川太郎ICONIC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52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195</v>
      </c>
      <c r="K187" s="3" t="s">
        <v>238</v>
      </c>
      <c r="L187">
        <v>43</v>
      </c>
      <c r="N187">
        <v>53</v>
      </c>
      <c r="T187" t="str">
        <f>Block[[#This Row],[服装]]&amp;Block[[#This Row],[名前]]&amp;Block[[#This Row],[レアリティ]]</f>
        <v>ユニフォーム女川太郎ICONIC</v>
      </c>
    </row>
    <row r="188" spans="1:20" x14ac:dyDescent="0.3">
      <c r="A188">
        <f>VLOOKUP(Block[[#This Row],[No用]],SetNo[[No.用]:[vlookup 用]],2,FALSE)</f>
        <v>50</v>
      </c>
      <c r="B188" t="s">
        <v>218</v>
      </c>
      <c r="C188" t="s">
        <v>53</v>
      </c>
      <c r="D188" t="s">
        <v>23</v>
      </c>
      <c r="E188" t="s">
        <v>21</v>
      </c>
      <c r="F188" t="s">
        <v>49</v>
      </c>
      <c r="G188" t="s">
        <v>71</v>
      </c>
      <c r="H188">
        <v>1</v>
      </c>
      <c r="I188" t="s">
        <v>262</v>
      </c>
      <c r="T188" t="str">
        <f>Block[[#This Row],[服装]]&amp;Block[[#This Row],[名前]]&amp;Block[[#This Row],[レアリティ]]</f>
        <v>ユニフォーム作並浩輔ICONIC</v>
      </c>
    </row>
    <row r="189" spans="1:20" x14ac:dyDescent="0.3">
      <c r="A189">
        <f>VLOOKUP(Block[[#This Row],[No用]],SetNo[[No.用]:[vlookup 用]],2,FALSE)</f>
        <v>51</v>
      </c>
      <c r="B189" t="s">
        <v>218</v>
      </c>
      <c r="C189" t="s">
        <v>54</v>
      </c>
      <c r="D189" t="s">
        <v>23</v>
      </c>
      <c r="E189" t="s">
        <v>26</v>
      </c>
      <c r="F189" t="s">
        <v>49</v>
      </c>
      <c r="G189" t="s">
        <v>71</v>
      </c>
      <c r="H189">
        <v>1</v>
      </c>
      <c r="I189" t="s">
        <v>262</v>
      </c>
      <c r="J189" s="3" t="s">
        <v>186</v>
      </c>
      <c r="K189" s="3" t="s">
        <v>185</v>
      </c>
      <c r="L189">
        <v>36</v>
      </c>
      <c r="T189" t="str">
        <f>Block[[#This Row],[服装]]&amp;Block[[#This Row],[名前]]&amp;Block[[#This Row],[レアリティ]]</f>
        <v>ユニフォーム吹上仁悟ICONIC</v>
      </c>
    </row>
    <row r="190" spans="1:20" x14ac:dyDescent="0.3">
      <c r="A190">
        <f>VLOOKUP(Block[[#This Row],[No用]],SetNo[[No.用]:[vlookup 用]],2,FALSE)</f>
        <v>51</v>
      </c>
      <c r="B190" t="s">
        <v>218</v>
      </c>
      <c r="C190" t="s">
        <v>54</v>
      </c>
      <c r="D190" t="s">
        <v>23</v>
      </c>
      <c r="E190" t="s">
        <v>26</v>
      </c>
      <c r="F190" t="s">
        <v>49</v>
      </c>
      <c r="G190" t="s">
        <v>71</v>
      </c>
      <c r="H190">
        <v>1</v>
      </c>
      <c r="I190" t="s">
        <v>262</v>
      </c>
      <c r="J190" s="3" t="s">
        <v>187</v>
      </c>
      <c r="K190" s="3" t="s">
        <v>185</v>
      </c>
      <c r="L190">
        <v>36</v>
      </c>
      <c r="T190" t="str">
        <f>Block[[#This Row],[服装]]&amp;Block[[#This Row],[名前]]&amp;Block[[#This Row],[レアリティ]]</f>
        <v>ユニフォーム吹上仁悟ICONIC</v>
      </c>
    </row>
    <row r="191" spans="1:20" x14ac:dyDescent="0.3">
      <c r="A191">
        <f>VLOOKUP(Block[[#This Row],[No用]],SetNo[[No.用]:[vlookup 用]],2,FALSE)</f>
        <v>51</v>
      </c>
      <c r="B191" t="s">
        <v>218</v>
      </c>
      <c r="C191" t="s">
        <v>54</v>
      </c>
      <c r="D191" t="s">
        <v>23</v>
      </c>
      <c r="E191" t="s">
        <v>26</v>
      </c>
      <c r="F191" t="s">
        <v>49</v>
      </c>
      <c r="G191" t="s">
        <v>71</v>
      </c>
      <c r="H191">
        <v>1</v>
      </c>
      <c r="I191" t="s">
        <v>262</v>
      </c>
      <c r="J191" s="3" t="s">
        <v>204</v>
      </c>
      <c r="K191" s="3" t="s">
        <v>185</v>
      </c>
      <c r="L191">
        <v>36</v>
      </c>
      <c r="T191" t="str">
        <f>Block[[#This Row],[服装]]&amp;Block[[#This Row],[名前]]&amp;Block[[#This Row],[レアリティ]]</f>
        <v>ユニフォーム吹上仁悟ICONIC</v>
      </c>
    </row>
    <row r="192" spans="1:20" x14ac:dyDescent="0.3">
      <c r="A192">
        <f>VLOOKUP(Block[[#This Row],[No用]],SetNo[[No.用]:[vlookup 用]],2,FALSE)</f>
        <v>51</v>
      </c>
      <c r="B192" t="s">
        <v>218</v>
      </c>
      <c r="C192" t="s">
        <v>54</v>
      </c>
      <c r="D192" t="s">
        <v>23</v>
      </c>
      <c r="E192" t="s">
        <v>26</v>
      </c>
      <c r="F192" t="s">
        <v>49</v>
      </c>
      <c r="G192" t="s">
        <v>71</v>
      </c>
      <c r="H192">
        <v>1</v>
      </c>
      <c r="I192" t="s">
        <v>262</v>
      </c>
      <c r="J192" s="3" t="s">
        <v>189</v>
      </c>
      <c r="K192" s="3" t="s">
        <v>174</v>
      </c>
      <c r="L192">
        <v>33</v>
      </c>
      <c r="T192" t="str">
        <f>Block[[#This Row],[服装]]&amp;Block[[#This Row],[名前]]&amp;Block[[#This Row],[レアリティ]]</f>
        <v>ユニフォーム吹上仁悟ICONIC</v>
      </c>
    </row>
    <row r="193" spans="1:20" x14ac:dyDescent="0.3">
      <c r="A193">
        <f>VLOOKUP(Block[[#This Row],[No用]],SetNo[[No.用]:[vlookup 用]],2,FALSE)</f>
        <v>51</v>
      </c>
      <c r="B193" t="s">
        <v>218</v>
      </c>
      <c r="C193" t="s">
        <v>54</v>
      </c>
      <c r="D193" t="s">
        <v>23</v>
      </c>
      <c r="E193" t="s">
        <v>26</v>
      </c>
      <c r="F193" t="s">
        <v>49</v>
      </c>
      <c r="G193" t="s">
        <v>71</v>
      </c>
      <c r="H193">
        <v>1</v>
      </c>
      <c r="I193" t="s">
        <v>262</v>
      </c>
      <c r="J193" s="3" t="s">
        <v>263</v>
      </c>
      <c r="K193" s="3" t="s">
        <v>174</v>
      </c>
      <c r="L193">
        <v>33</v>
      </c>
      <c r="T193" t="str">
        <f>Block[[#This Row],[服装]]&amp;Block[[#This Row],[名前]]&amp;Block[[#This Row],[レアリティ]]</f>
        <v>ユニフォーム吹上仁悟ICONIC</v>
      </c>
    </row>
    <row r="194" spans="1:20" x14ac:dyDescent="0.3">
      <c r="A194">
        <f>VLOOKUP(Block[[#This Row],[No用]],SetNo[[No.用]:[vlookup 用]],2,FALSE)</f>
        <v>51</v>
      </c>
      <c r="B194" t="s">
        <v>218</v>
      </c>
      <c r="C194" t="s">
        <v>54</v>
      </c>
      <c r="D194" t="s">
        <v>23</v>
      </c>
      <c r="E194" t="s">
        <v>26</v>
      </c>
      <c r="F194" t="s">
        <v>49</v>
      </c>
      <c r="G194" t="s">
        <v>71</v>
      </c>
      <c r="H194">
        <v>1</v>
      </c>
      <c r="I194" t="s">
        <v>262</v>
      </c>
      <c r="J194" s="3" t="s">
        <v>195</v>
      </c>
      <c r="K194" s="3" t="s">
        <v>238</v>
      </c>
      <c r="L194">
        <v>44</v>
      </c>
      <c r="N194">
        <v>54</v>
      </c>
      <c r="T194" t="str">
        <f>Block[[#This Row],[服装]]&amp;Block[[#This Row],[名前]]&amp;Block[[#This Row],[レアリティ]]</f>
        <v>ユニフォーム吹上仁悟ICONIC</v>
      </c>
    </row>
    <row r="195" spans="1:20" x14ac:dyDescent="0.3">
      <c r="A195">
        <f>VLOOKUP(Block[[#This Row],[No用]],SetNo[[No.用]:[vlookup 用]],2,FALSE)</f>
        <v>52</v>
      </c>
      <c r="B195" t="s">
        <v>218</v>
      </c>
      <c r="C195" t="s">
        <v>30</v>
      </c>
      <c r="D195" t="s">
        <v>23</v>
      </c>
      <c r="E195" t="s">
        <v>31</v>
      </c>
      <c r="F195" t="s">
        <v>20</v>
      </c>
      <c r="G195" t="s">
        <v>71</v>
      </c>
      <c r="H195">
        <v>1</v>
      </c>
      <c r="I195" t="s">
        <v>262</v>
      </c>
      <c r="J195" s="3" t="s">
        <v>186</v>
      </c>
      <c r="K195" s="3" t="s">
        <v>174</v>
      </c>
      <c r="L195">
        <v>28</v>
      </c>
      <c r="T195" t="str">
        <f>Block[[#This Row],[服装]]&amp;Block[[#This Row],[名前]]&amp;Block[[#This Row],[レアリティ]]</f>
        <v>ユニフォーム及川徹ICONIC</v>
      </c>
    </row>
    <row r="196" spans="1:20" x14ac:dyDescent="0.3">
      <c r="A196">
        <f>VLOOKUP(Block[[#This Row],[No用]],SetNo[[No.用]:[vlookup 用]],2,FALSE)</f>
        <v>52</v>
      </c>
      <c r="B196" t="s">
        <v>218</v>
      </c>
      <c r="C196" t="s">
        <v>30</v>
      </c>
      <c r="D196" t="s">
        <v>23</v>
      </c>
      <c r="E196" t="s">
        <v>31</v>
      </c>
      <c r="F196" t="s">
        <v>20</v>
      </c>
      <c r="G196" t="s">
        <v>71</v>
      </c>
      <c r="H196">
        <v>1</v>
      </c>
      <c r="I196" t="s">
        <v>262</v>
      </c>
      <c r="J196" s="3" t="s">
        <v>187</v>
      </c>
      <c r="K196" s="3" t="s">
        <v>174</v>
      </c>
      <c r="L196">
        <v>28</v>
      </c>
      <c r="T196" t="str">
        <f>Block[[#This Row],[服装]]&amp;Block[[#This Row],[名前]]&amp;Block[[#This Row],[レアリティ]]</f>
        <v>ユニフォーム及川徹ICONIC</v>
      </c>
    </row>
    <row r="197" spans="1:20" x14ac:dyDescent="0.3">
      <c r="A197">
        <f>VLOOKUP(Block[[#This Row],[No用]],SetNo[[No.用]:[vlookup 用]],2,FALSE)</f>
        <v>52</v>
      </c>
      <c r="B197" t="s">
        <v>218</v>
      </c>
      <c r="C197" t="s">
        <v>30</v>
      </c>
      <c r="D197" t="s">
        <v>23</v>
      </c>
      <c r="E197" t="s">
        <v>31</v>
      </c>
      <c r="F197" t="s">
        <v>20</v>
      </c>
      <c r="G197" t="s">
        <v>71</v>
      </c>
      <c r="H197">
        <v>1</v>
      </c>
      <c r="I197" t="s">
        <v>262</v>
      </c>
      <c r="J197" s="3" t="s">
        <v>263</v>
      </c>
      <c r="K197" s="3" t="s">
        <v>174</v>
      </c>
      <c r="L197">
        <v>27</v>
      </c>
      <c r="T197" t="str">
        <f>Block[[#This Row],[服装]]&amp;Block[[#This Row],[名前]]&amp;Block[[#This Row],[レアリティ]]</f>
        <v>ユニフォーム及川徹ICONIC</v>
      </c>
    </row>
    <row r="198" spans="1:20" x14ac:dyDescent="0.3">
      <c r="A198">
        <f>VLOOKUP(Block[[#This Row],[No用]],SetNo[[No.用]:[vlookup 用]],2,FALSE)</f>
        <v>53</v>
      </c>
      <c r="B198" t="s">
        <v>118</v>
      </c>
      <c r="C198" t="s">
        <v>30</v>
      </c>
      <c r="D198" t="s">
        <v>24</v>
      </c>
      <c r="E198" t="s">
        <v>31</v>
      </c>
      <c r="F198" t="s">
        <v>20</v>
      </c>
      <c r="G198" t="s">
        <v>71</v>
      </c>
      <c r="H198">
        <v>1</v>
      </c>
      <c r="I198" t="s">
        <v>262</v>
      </c>
      <c r="J198" s="3" t="s">
        <v>186</v>
      </c>
      <c r="K198" s="3" t="s">
        <v>174</v>
      </c>
      <c r="L198">
        <v>28</v>
      </c>
      <c r="T198" t="str">
        <f>Block[[#This Row],[服装]]&amp;Block[[#This Row],[名前]]&amp;Block[[#This Row],[レアリティ]]</f>
        <v>プール掃除及川徹ICONIC</v>
      </c>
    </row>
    <row r="199" spans="1:20" x14ac:dyDescent="0.3">
      <c r="A199">
        <f>VLOOKUP(Block[[#This Row],[No用]],SetNo[[No.用]:[vlookup 用]],2,FALSE)</f>
        <v>53</v>
      </c>
      <c r="B199" t="s">
        <v>118</v>
      </c>
      <c r="C199" t="s">
        <v>30</v>
      </c>
      <c r="D199" t="s">
        <v>24</v>
      </c>
      <c r="E199" t="s">
        <v>31</v>
      </c>
      <c r="F199" t="s">
        <v>20</v>
      </c>
      <c r="G199" t="s">
        <v>71</v>
      </c>
      <c r="H199">
        <v>1</v>
      </c>
      <c r="I199" t="s">
        <v>262</v>
      </c>
      <c r="J199" s="3" t="s">
        <v>187</v>
      </c>
      <c r="K199" s="3" t="s">
        <v>174</v>
      </c>
      <c r="L199">
        <v>28</v>
      </c>
      <c r="T199" t="str">
        <f>Block[[#This Row],[服装]]&amp;Block[[#This Row],[名前]]&amp;Block[[#This Row],[レアリティ]]</f>
        <v>プール掃除及川徹ICONIC</v>
      </c>
    </row>
    <row r="200" spans="1:20" x14ac:dyDescent="0.3">
      <c r="A200">
        <f>VLOOKUP(Block[[#This Row],[No用]],SetNo[[No.用]:[vlookup 用]],2,FALSE)</f>
        <v>53</v>
      </c>
      <c r="B200" t="s">
        <v>118</v>
      </c>
      <c r="C200" t="s">
        <v>30</v>
      </c>
      <c r="D200" t="s">
        <v>24</v>
      </c>
      <c r="E200" t="s">
        <v>31</v>
      </c>
      <c r="F200" t="s">
        <v>20</v>
      </c>
      <c r="G200" t="s">
        <v>71</v>
      </c>
      <c r="H200">
        <v>1</v>
      </c>
      <c r="I200" t="s">
        <v>262</v>
      </c>
      <c r="J200" s="3" t="s">
        <v>263</v>
      </c>
      <c r="K200" s="3" t="s">
        <v>174</v>
      </c>
      <c r="L200">
        <v>27</v>
      </c>
      <c r="T200" t="str">
        <f>Block[[#This Row],[服装]]&amp;Block[[#This Row],[名前]]&amp;Block[[#This Row],[レアリティ]]</f>
        <v>プール掃除及川徹ICONIC</v>
      </c>
    </row>
    <row r="201" spans="1:20" x14ac:dyDescent="0.3">
      <c r="A201" t="str">
        <f>VLOOKUP(Block[[#This Row],[No用]],SetNo[[No.用]:[vlookup 用]],2,FALSE)</f>
        <v/>
      </c>
      <c r="H201">
        <v>1</v>
      </c>
      <c r="I201" t="s">
        <v>262</v>
      </c>
      <c r="T201" t="str">
        <f>Block[[#This Row],[服装]]&amp;Block[[#This Row],[名前]]&amp;Block[[#This Row],[レアリティ]]</f>
        <v/>
      </c>
    </row>
    <row r="202" spans="1:20" x14ac:dyDescent="0.3">
      <c r="A202" t="str">
        <f>VLOOKUP(Block[[#This Row],[No用]],SetNo[[No.用]:[vlookup 用]],2,FALSE)</f>
        <v/>
      </c>
      <c r="H202">
        <v>1</v>
      </c>
      <c r="I202" t="s">
        <v>262</v>
      </c>
      <c r="T202" t="str">
        <f>Block[[#This Row],[服装]]&amp;Block[[#This Row],[名前]]&amp;Block[[#This Row],[レアリティ]]</f>
        <v/>
      </c>
    </row>
    <row r="203" spans="1:20" x14ac:dyDescent="0.3">
      <c r="A203" t="str">
        <f>VLOOKUP(Block[[#This Row],[No用]],SetNo[[No.用]:[vlookup 用]],2,FALSE)</f>
        <v/>
      </c>
      <c r="H203">
        <v>1</v>
      </c>
      <c r="I203" t="s">
        <v>262</v>
      </c>
      <c r="T203" t="str">
        <f>Block[[#This Row],[服装]]&amp;Block[[#This Row],[名前]]&amp;Block[[#This Row],[レアリティ]]</f>
        <v/>
      </c>
    </row>
    <row r="204" spans="1:20" x14ac:dyDescent="0.3">
      <c r="A204" t="str">
        <f>VLOOKUP(Block[[#This Row],[No用]],SetNo[[No.用]:[vlookup 用]],2,FALSE)</f>
        <v/>
      </c>
      <c r="H204">
        <v>1</v>
      </c>
      <c r="I204" t="s">
        <v>262</v>
      </c>
      <c r="T204" t="str">
        <f>Block[[#This Row],[服装]]&amp;Block[[#This Row],[名前]]&amp;Block[[#This Row],[レアリティ]]</f>
        <v/>
      </c>
    </row>
    <row r="205" spans="1:20" x14ac:dyDescent="0.3">
      <c r="A205" t="str">
        <f>VLOOKUP(Block[[#This Row],[No用]],SetNo[[No.用]:[vlookup 用]],2,FALSE)</f>
        <v/>
      </c>
      <c r="H205">
        <v>1</v>
      </c>
      <c r="I205" t="s">
        <v>262</v>
      </c>
      <c r="T205" t="str">
        <f>Block[[#This Row],[服装]]&amp;Block[[#This Row],[名前]]&amp;Block[[#This Row],[レアリティ]]</f>
        <v/>
      </c>
    </row>
    <row r="206" spans="1:20" x14ac:dyDescent="0.3">
      <c r="A206">
        <f>VLOOKUP(Block[[#This Row],[No用]],SetNo[[No.用]:[vlookup 用]],2,FALSE)</f>
        <v>54</v>
      </c>
      <c r="B206" t="s">
        <v>218</v>
      </c>
      <c r="C206" t="s">
        <v>32</v>
      </c>
      <c r="D206" t="s">
        <v>28</v>
      </c>
      <c r="E206" t="s">
        <v>25</v>
      </c>
      <c r="F206" t="s">
        <v>20</v>
      </c>
      <c r="G206" t="s">
        <v>71</v>
      </c>
      <c r="H206">
        <v>1</v>
      </c>
      <c r="I206" t="s">
        <v>262</v>
      </c>
      <c r="T206" t="str">
        <f>Block[[#This Row],[服装]]&amp;Block[[#This Row],[名前]]&amp;Block[[#This Row],[レアリティ]]</f>
        <v>ユニフォーム岩泉一ICONIC</v>
      </c>
    </row>
    <row r="207" spans="1:20" x14ac:dyDescent="0.3">
      <c r="A207">
        <f>VLOOKUP(Block[[#This Row],[No用]],SetNo[[No.用]:[vlookup 用]],2,FALSE)</f>
        <v>55</v>
      </c>
      <c r="B207" t="s">
        <v>118</v>
      </c>
      <c r="C207" t="s">
        <v>32</v>
      </c>
      <c r="D207" t="s">
        <v>23</v>
      </c>
      <c r="E207" t="s">
        <v>25</v>
      </c>
      <c r="F207" t="s">
        <v>20</v>
      </c>
      <c r="G207" t="s">
        <v>71</v>
      </c>
      <c r="H207">
        <v>1</v>
      </c>
      <c r="I207" t="s">
        <v>262</v>
      </c>
      <c r="T207" t="str">
        <f>Block[[#This Row],[服装]]&amp;Block[[#This Row],[名前]]&amp;Block[[#This Row],[レアリティ]]</f>
        <v>プール掃除岩泉一ICONIC</v>
      </c>
    </row>
    <row r="208" spans="1:20" x14ac:dyDescent="0.3">
      <c r="A208">
        <f>VLOOKUP(Block[[#This Row],[No用]],SetNo[[No.用]:[vlookup 用]],2,FALSE)</f>
        <v>56</v>
      </c>
      <c r="B208" t="s">
        <v>218</v>
      </c>
      <c r="C208" t="s">
        <v>33</v>
      </c>
      <c r="D208" t="s">
        <v>24</v>
      </c>
      <c r="E208" t="s">
        <v>26</v>
      </c>
      <c r="F208" t="s">
        <v>20</v>
      </c>
      <c r="G208" t="s">
        <v>71</v>
      </c>
      <c r="H208">
        <v>1</v>
      </c>
      <c r="I208" t="s">
        <v>262</v>
      </c>
      <c r="T208" t="str">
        <f>Block[[#This Row],[服装]]&amp;Block[[#This Row],[名前]]&amp;Block[[#This Row],[レアリティ]]</f>
        <v>ユニフォーム金田一勇太郎ICONIC</v>
      </c>
    </row>
    <row r="209" spans="1:20" x14ac:dyDescent="0.3">
      <c r="A209">
        <f>VLOOKUP(Block[[#This Row],[No用]],SetNo[[No.用]:[vlookup 用]],2,FALSE)</f>
        <v>57</v>
      </c>
      <c r="B209" t="s">
        <v>218</v>
      </c>
      <c r="C209" t="s">
        <v>34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262</v>
      </c>
      <c r="T209" t="str">
        <f>Block[[#This Row],[服装]]&amp;Block[[#This Row],[名前]]&amp;Block[[#This Row],[レアリティ]]</f>
        <v>ユニフォーム京谷賢太郎ICONIC</v>
      </c>
    </row>
    <row r="210" spans="1:20" x14ac:dyDescent="0.3">
      <c r="A210">
        <f>VLOOKUP(Block[[#This Row],[No用]],SetNo[[No.用]:[vlookup 用]],2,FALSE)</f>
        <v>58</v>
      </c>
      <c r="B210" t="s">
        <v>218</v>
      </c>
      <c r="C210" t="s">
        <v>35</v>
      </c>
      <c r="D210" t="s">
        <v>23</v>
      </c>
      <c r="E210" t="s">
        <v>25</v>
      </c>
      <c r="F210" t="s">
        <v>20</v>
      </c>
      <c r="G210" t="s">
        <v>71</v>
      </c>
      <c r="H210">
        <v>1</v>
      </c>
      <c r="I210" t="s">
        <v>262</v>
      </c>
      <c r="T210" t="str">
        <f>Block[[#This Row],[服装]]&amp;Block[[#This Row],[名前]]&amp;Block[[#This Row],[レアリティ]]</f>
        <v>ユニフォーム国見英ICONIC</v>
      </c>
    </row>
    <row r="211" spans="1:20" x14ac:dyDescent="0.3">
      <c r="A211">
        <f>VLOOKUP(Block[[#This Row],[No用]],SetNo[[No.用]:[vlookup 用]],2,FALSE)</f>
        <v>59</v>
      </c>
      <c r="B211" t="s">
        <v>218</v>
      </c>
      <c r="C211" t="s">
        <v>36</v>
      </c>
      <c r="D211" t="s">
        <v>23</v>
      </c>
      <c r="E211" t="s">
        <v>21</v>
      </c>
      <c r="F211" t="s">
        <v>20</v>
      </c>
      <c r="G211" t="s">
        <v>71</v>
      </c>
      <c r="H211">
        <v>1</v>
      </c>
      <c r="I211" t="s">
        <v>262</v>
      </c>
      <c r="T211" t="str">
        <f>Block[[#This Row],[服装]]&amp;Block[[#This Row],[名前]]&amp;Block[[#This Row],[レアリティ]]</f>
        <v>ユニフォーム渡親治ICONIC</v>
      </c>
    </row>
    <row r="212" spans="1:20" x14ac:dyDescent="0.3">
      <c r="A212">
        <f>VLOOKUP(Block[[#This Row],[No用]],SetNo[[No.用]:[vlookup 用]],2,FALSE)</f>
        <v>60</v>
      </c>
      <c r="B212" t="s">
        <v>218</v>
      </c>
      <c r="C212" t="s">
        <v>37</v>
      </c>
      <c r="D212" t="s">
        <v>23</v>
      </c>
      <c r="E212" t="s">
        <v>26</v>
      </c>
      <c r="F212" t="s">
        <v>20</v>
      </c>
      <c r="G212" t="s">
        <v>71</v>
      </c>
      <c r="H212">
        <v>1</v>
      </c>
      <c r="I212" t="s">
        <v>262</v>
      </c>
      <c r="T212" t="str">
        <f>Block[[#This Row],[服装]]&amp;Block[[#This Row],[名前]]&amp;Block[[#This Row],[レアリティ]]</f>
        <v>ユニフォーム松川一静ICONIC</v>
      </c>
    </row>
    <row r="213" spans="1:20" x14ac:dyDescent="0.3">
      <c r="A213">
        <f>VLOOKUP(Block[[#This Row],[No用]],SetNo[[No.用]:[vlookup 用]],2,FALSE)</f>
        <v>61</v>
      </c>
      <c r="B213" t="s">
        <v>218</v>
      </c>
      <c r="C213" t="s">
        <v>38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262</v>
      </c>
      <c r="T213" t="str">
        <f>Block[[#This Row],[服装]]&amp;Block[[#This Row],[名前]]&amp;Block[[#This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03"/>
  <sheetViews>
    <sheetView topLeftCell="A63" workbookViewId="0">
      <selection activeCell="F93" sqref="F93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0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404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404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404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297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298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298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298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108</v>
      </c>
      <c r="C56" t="s">
        <v>42</v>
      </c>
      <c r="D56" t="s">
        <v>24</v>
      </c>
      <c r="E56" t="s">
        <v>21</v>
      </c>
      <c r="F56" t="s">
        <v>27</v>
      </c>
      <c r="G56" t="s">
        <v>71</v>
      </c>
      <c r="H56">
        <v>1</v>
      </c>
      <c r="I56" t="s">
        <v>276</v>
      </c>
      <c r="J56" t="s">
        <v>208</v>
      </c>
      <c r="K56" t="s">
        <v>185</v>
      </c>
      <c r="L56">
        <v>32</v>
      </c>
      <c r="T56" t="str">
        <f>Special[[#This Row],[服装]]&amp;Special[[#This Row],[名前]]&amp;Special[[#This Row],[レアリティ]]</f>
        <v>ユニフォーム夜久衛輔ICONIC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43</v>
      </c>
      <c r="D57" t="s">
        <v>24</v>
      </c>
      <c r="E57" t="s">
        <v>25</v>
      </c>
      <c r="F57" t="s">
        <v>27</v>
      </c>
      <c r="G57" t="s">
        <v>71</v>
      </c>
      <c r="H57">
        <v>1</v>
      </c>
      <c r="I57" t="s">
        <v>276</v>
      </c>
      <c r="J57" t="s">
        <v>203</v>
      </c>
      <c r="K57" t="s">
        <v>174</v>
      </c>
      <c r="L57">
        <v>32</v>
      </c>
      <c r="T57" t="str">
        <f>Special[[#This Row],[服装]]&amp;Special[[#This Row],[名前]]&amp;Special[[#This Row],[レアリティ]]</f>
        <v>ユニフォーム福永招平ICONIC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44</v>
      </c>
      <c r="D58" t="s">
        <v>24</v>
      </c>
      <c r="E58" t="s">
        <v>26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ユニフォーム犬岡走ICONIC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45</v>
      </c>
      <c r="D59" t="s">
        <v>24</v>
      </c>
      <c r="E59" t="s">
        <v>25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ユニフォーム山本猛虎ICONIC</v>
      </c>
    </row>
    <row r="60" spans="1:20" x14ac:dyDescent="0.3">
      <c r="A60">
        <f>VLOOKUP(Special[[#This Row],[No用]],SetNo[[No.用]:[vlookup 用]],2,FALSE)</f>
        <v>36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303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46</v>
      </c>
      <c r="D61" t="s">
        <v>24</v>
      </c>
      <c r="E61" t="s">
        <v>21</v>
      </c>
      <c r="F61" t="s">
        <v>27</v>
      </c>
      <c r="G61" t="s">
        <v>71</v>
      </c>
      <c r="H61">
        <v>1</v>
      </c>
      <c r="I61" t="s">
        <v>276</v>
      </c>
      <c r="J61" t="s">
        <v>208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ユニフォーム芝山優生ICONIC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47</v>
      </c>
      <c r="D62" t="s">
        <v>24</v>
      </c>
      <c r="E62" t="s">
        <v>25</v>
      </c>
      <c r="F62" t="s">
        <v>27</v>
      </c>
      <c r="G62" t="s">
        <v>71</v>
      </c>
      <c r="H62">
        <v>1</v>
      </c>
      <c r="I62" t="s">
        <v>276</v>
      </c>
      <c r="J62" t="s">
        <v>203</v>
      </c>
      <c r="K62" t="s">
        <v>174</v>
      </c>
      <c r="L62">
        <v>12</v>
      </c>
      <c r="T62" t="str">
        <f>Special[[#This Row],[服装]]&amp;Special[[#This Row],[名前]]&amp;Special[[#This Row],[レアリティ]]</f>
        <v>ユニフォーム海信之ICONIC</v>
      </c>
    </row>
    <row r="63" spans="1:20" x14ac:dyDescent="0.3">
      <c r="A63">
        <f>VLOOKUP(Special[[#This Row],[No用]],SetNo[[No.用]:[vlookup 用]],2,FALSE)</f>
        <v>38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286</v>
      </c>
      <c r="K63" t="s">
        <v>185</v>
      </c>
      <c r="L63">
        <v>32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90</v>
      </c>
      <c r="E64" t="s">
        <v>78</v>
      </c>
      <c r="F64" t="s">
        <v>27</v>
      </c>
      <c r="G64" t="s">
        <v>152</v>
      </c>
      <c r="H64">
        <v>1</v>
      </c>
      <c r="I64" t="s">
        <v>276</v>
      </c>
      <c r="J64" t="s">
        <v>203</v>
      </c>
      <c r="K64" t="s">
        <v>174</v>
      </c>
      <c r="L64">
        <v>12</v>
      </c>
      <c r="T64" t="str">
        <f>Special[[#This Row],[服装]]&amp;Special[[#This Row],[名前]]&amp;Special[[#This Row],[レアリティ]]</f>
        <v>ユニフォーム海信之YELL</v>
      </c>
    </row>
    <row r="65" spans="1:20" x14ac:dyDescent="0.3">
      <c r="A65">
        <f>VLOOKUP(Special[[#This Row],[No用]],SetNo[[No.用]:[vlookup 用]],2,FALSE)</f>
        <v>39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286</v>
      </c>
      <c r="K65" t="s">
        <v>185</v>
      </c>
      <c r="L65">
        <v>32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218</v>
      </c>
      <c r="C66" t="s">
        <v>48</v>
      </c>
      <c r="D66" t="s">
        <v>23</v>
      </c>
      <c r="E66" t="s">
        <v>26</v>
      </c>
      <c r="F66" t="s">
        <v>49</v>
      </c>
      <c r="G66" t="s">
        <v>71</v>
      </c>
      <c r="H66">
        <v>1</v>
      </c>
      <c r="I66" t="s">
        <v>276</v>
      </c>
      <c r="J66" t="s">
        <v>203</v>
      </c>
      <c r="K66" t="s">
        <v>174</v>
      </c>
      <c r="L66">
        <v>32</v>
      </c>
      <c r="T66" t="str">
        <f>Special[[#This Row],[服装]]&amp;Special[[#This Row],[名前]]&amp;Special[[#This Row],[レアリティ]]</f>
        <v>ユニフォーム青根高伸ICONIC</v>
      </c>
    </row>
    <row r="67" spans="1:20" x14ac:dyDescent="0.3">
      <c r="A67">
        <f>VLOOKUP(Special[[#This Row],[No用]],SetNo[[No.用]:[vlookup 用]],2,FALSE)</f>
        <v>41</v>
      </c>
      <c r="B67" t="s">
        <v>150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制服青根高伸ICONIC</v>
      </c>
    </row>
    <row r="68" spans="1:20" x14ac:dyDescent="0.3">
      <c r="A68">
        <f>VLOOKUP(Special[[#This Row],[No用]],SetNo[[No.用]:[vlookup 用]],2,FALSE)</f>
        <v>42</v>
      </c>
      <c r="B68" t="s">
        <v>118</v>
      </c>
      <c r="C68" t="s">
        <v>48</v>
      </c>
      <c r="D68" t="s">
        <v>24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プール掃除青根高伸ICONIC</v>
      </c>
    </row>
    <row r="69" spans="1:20" x14ac:dyDescent="0.3">
      <c r="A69">
        <f>VLOOKUP(Special[[#This Row],[No用]],SetNo[[No.用]:[vlookup 用]],2,FALSE)</f>
        <v>42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306</v>
      </c>
      <c r="K69" t="s">
        <v>238</v>
      </c>
      <c r="L69">
        <v>43</v>
      </c>
      <c r="N69">
        <v>53</v>
      </c>
      <c r="R69" t="s">
        <v>305</v>
      </c>
      <c r="S69">
        <v>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218</v>
      </c>
      <c r="C70" t="s">
        <v>50</v>
      </c>
      <c r="D70" t="s">
        <v>28</v>
      </c>
      <c r="E70" t="s">
        <v>25</v>
      </c>
      <c r="F70" t="s">
        <v>49</v>
      </c>
      <c r="G70" t="s">
        <v>71</v>
      </c>
      <c r="H70">
        <v>1</v>
      </c>
      <c r="I70" t="s">
        <v>276</v>
      </c>
      <c r="J70" t="s">
        <v>203</v>
      </c>
      <c r="K70" t="s">
        <v>174</v>
      </c>
      <c r="L70">
        <v>32</v>
      </c>
      <c r="T70" t="str">
        <f>Special[[#This Row],[服装]]&amp;Special[[#This Row],[名前]]&amp;Special[[#This Row],[レアリティ]]</f>
        <v>ユニフォーム二口堅治ICONIC</v>
      </c>
    </row>
    <row r="71" spans="1:20" x14ac:dyDescent="0.3">
      <c r="A71">
        <f>VLOOKUP(Special[[#This Row],[No用]],SetNo[[No.用]:[vlookup 用]],2,FALSE)</f>
        <v>43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286</v>
      </c>
      <c r="K71" t="s">
        <v>185</v>
      </c>
      <c r="L71">
        <v>12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150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203</v>
      </c>
      <c r="K72" t="s">
        <v>174</v>
      </c>
      <c r="L72">
        <v>32</v>
      </c>
      <c r="T72" t="str">
        <f>Special[[#This Row],[服装]]&amp;Special[[#This Row],[名前]]&amp;Special[[#This Row],[レアリティ]]</f>
        <v>制服二口堅治ICONIC</v>
      </c>
    </row>
    <row r="73" spans="1:20" x14ac:dyDescent="0.3">
      <c r="A73">
        <f>VLOOKUP(Special[[#This Row],[No用]],SetNo[[No.用]:[vlookup 用]],2,FALSE)</f>
        <v>44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286</v>
      </c>
      <c r="K73" t="s">
        <v>185</v>
      </c>
      <c r="L73">
        <v>12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118</v>
      </c>
      <c r="C74" t="s">
        <v>50</v>
      </c>
      <c r="D74" t="s">
        <v>23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203</v>
      </c>
      <c r="K74" t="s">
        <v>174</v>
      </c>
      <c r="L74">
        <v>32</v>
      </c>
      <c r="T74" t="str">
        <f>Special[[#This Row],[服装]]&amp;Special[[#This Row],[名前]]&amp;Special[[#This Row],[レアリティ]]</f>
        <v>プール掃除二口堅治ICONIC</v>
      </c>
    </row>
    <row r="75" spans="1:20" x14ac:dyDescent="0.3">
      <c r="A75">
        <f>VLOOKUP(Special[[#This Row],[No用]],SetNo[[No.用]:[vlookup 用]],2,FALSE)</f>
        <v>45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286</v>
      </c>
      <c r="K75" t="s">
        <v>185</v>
      </c>
      <c r="L75">
        <v>12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218</v>
      </c>
      <c r="C76" t="s">
        <v>402</v>
      </c>
      <c r="D76" t="s">
        <v>23</v>
      </c>
      <c r="E76" t="s">
        <v>31</v>
      </c>
      <c r="F76" t="s">
        <v>49</v>
      </c>
      <c r="G76" t="s">
        <v>71</v>
      </c>
      <c r="H76">
        <v>1</v>
      </c>
      <c r="I76" t="s">
        <v>276</v>
      </c>
      <c r="J76" s="3" t="s">
        <v>203</v>
      </c>
      <c r="K76" s="3" t="s">
        <v>174</v>
      </c>
      <c r="L76">
        <v>12</v>
      </c>
      <c r="T76" t="str">
        <f>Special[[#This Row],[服装]]&amp;Special[[#This Row],[名前]]&amp;Special[[#This Row],[レアリティ]]</f>
        <v>ユニフォーム黄金川貫至ICONIC</v>
      </c>
    </row>
    <row r="77" spans="1:20" x14ac:dyDescent="0.3">
      <c r="A77">
        <f>VLOOKUP(Special[[#This Row],[No用]],SetNo[[No.用]:[vlookup 用]],2,FALSE)</f>
        <v>46</v>
      </c>
      <c r="B77" t="s">
        <v>218</v>
      </c>
      <c r="C77" t="s">
        <v>402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298</v>
      </c>
      <c r="K77" s="3" t="s">
        <v>185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150</v>
      </c>
      <c r="C78" t="s">
        <v>402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203</v>
      </c>
      <c r="K78" s="3" t="s">
        <v>174</v>
      </c>
      <c r="L78">
        <v>12</v>
      </c>
      <c r="T78" t="str">
        <f>Special[[#This Row],[服装]]&amp;Special[[#This Row],[名前]]&amp;Special[[#This Row],[レアリティ]]</f>
        <v>制服黄金川貫至ICONIC</v>
      </c>
    </row>
    <row r="79" spans="1:20" x14ac:dyDescent="0.3">
      <c r="A79">
        <f>VLOOKUP(Special[[#This Row],[No用]],SetNo[[No.用]:[vlookup 用]],2,FALSE)</f>
        <v>47</v>
      </c>
      <c r="B79" t="s">
        <v>150</v>
      </c>
      <c r="C79" t="s">
        <v>402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298</v>
      </c>
      <c r="K79" s="3" t="s">
        <v>185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218</v>
      </c>
      <c r="C80" t="s">
        <v>51</v>
      </c>
      <c r="D80" t="s">
        <v>23</v>
      </c>
      <c r="E80" t="s">
        <v>25</v>
      </c>
      <c r="F80" t="s">
        <v>49</v>
      </c>
      <c r="G80" t="s">
        <v>71</v>
      </c>
      <c r="H80">
        <v>1</v>
      </c>
      <c r="I80" t="s">
        <v>276</v>
      </c>
      <c r="J80" s="3" t="s">
        <v>203</v>
      </c>
      <c r="K80" s="3" t="s">
        <v>174</v>
      </c>
      <c r="L80">
        <v>11</v>
      </c>
      <c r="T80" t="str">
        <f>Special[[#This Row],[服装]]&amp;Special[[#This Row],[名前]]&amp;Special[[#This Row],[レアリティ]]</f>
        <v>ユニフォーム小原豊ICONIC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52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12</v>
      </c>
      <c r="T81" t="str">
        <f>Special[[#This Row],[服装]]&amp;Special[[#This Row],[名前]]&amp;Special[[#This Row],[レアリティ]]</f>
        <v>ユニフォーム女川太郎ICONIC</v>
      </c>
    </row>
    <row r="82" spans="1:20" x14ac:dyDescent="0.3">
      <c r="A82">
        <f>VLOOKUP(Special[[#This Row],[No用]],SetNo[[No.用]:[vlookup 用]],2,FALSE)</f>
        <v>50</v>
      </c>
      <c r="B82" t="s">
        <v>218</v>
      </c>
      <c r="C82" t="s">
        <v>53</v>
      </c>
      <c r="D82" t="s">
        <v>23</v>
      </c>
      <c r="E82" t="s">
        <v>21</v>
      </c>
      <c r="F82" t="s">
        <v>49</v>
      </c>
      <c r="G82" t="s">
        <v>71</v>
      </c>
      <c r="H82">
        <v>1</v>
      </c>
      <c r="I82" t="s">
        <v>276</v>
      </c>
      <c r="J82" s="3" t="s">
        <v>208</v>
      </c>
      <c r="K82" s="3" t="s">
        <v>185</v>
      </c>
      <c r="L82">
        <v>13</v>
      </c>
      <c r="T82" t="str">
        <f>Special[[#This Row],[服装]]&amp;Special[[#This Row],[名前]]&amp;Special[[#This Row],[レアリティ]]</f>
        <v>ユニフォーム作並浩輔ICONIC</v>
      </c>
    </row>
    <row r="83" spans="1:20" x14ac:dyDescent="0.3">
      <c r="A83">
        <f>VLOOKUP(Special[[#This Row],[No用]],SetNo[[No.用]:[vlookup 用]],2,FALSE)</f>
        <v>51</v>
      </c>
      <c r="B83" t="s">
        <v>218</v>
      </c>
      <c r="C83" t="s">
        <v>54</v>
      </c>
      <c r="D83" t="s">
        <v>23</v>
      </c>
      <c r="E83" t="s">
        <v>26</v>
      </c>
      <c r="F83" t="s">
        <v>49</v>
      </c>
      <c r="G83" t="s">
        <v>71</v>
      </c>
      <c r="H83">
        <v>1</v>
      </c>
      <c r="I83" t="s">
        <v>276</v>
      </c>
      <c r="J83" s="3" t="s">
        <v>203</v>
      </c>
      <c r="K83" s="3" t="s">
        <v>174</v>
      </c>
      <c r="L83">
        <v>14</v>
      </c>
      <c r="T83" t="str">
        <f>Special[[#This Row],[服装]]&amp;Special[[#This Row],[名前]]&amp;Special[[#This Row],[レアリティ]]</f>
        <v>ユニフォーム吹上仁悟ICONIC</v>
      </c>
    </row>
    <row r="84" spans="1:20" x14ac:dyDescent="0.3">
      <c r="A84">
        <f>VLOOKUP(Special[[#This Row],[No用]],SetNo[[No.用]:[vlookup 用]],2,FALSE)</f>
        <v>51</v>
      </c>
      <c r="B84" t="s">
        <v>218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276</v>
      </c>
      <c r="J84" s="3" t="s">
        <v>192</v>
      </c>
      <c r="K84" s="3" t="s">
        <v>185</v>
      </c>
      <c r="L84">
        <v>40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218</v>
      </c>
      <c r="C85" t="s">
        <v>30</v>
      </c>
      <c r="D85" t="s">
        <v>23</v>
      </c>
      <c r="E85" t="s">
        <v>31</v>
      </c>
      <c r="F85" t="s">
        <v>20</v>
      </c>
      <c r="G85" t="s">
        <v>71</v>
      </c>
      <c r="H85">
        <v>1</v>
      </c>
      <c r="I85" t="s">
        <v>276</v>
      </c>
      <c r="J85" s="3" t="s">
        <v>203</v>
      </c>
      <c r="K85" s="3" t="s">
        <v>174</v>
      </c>
      <c r="L85">
        <v>13</v>
      </c>
      <c r="T85" t="str">
        <f>Special[[#This Row],[服装]]&amp;Special[[#This Row],[名前]]&amp;Special[[#This Row],[レアリティ]]</f>
        <v>ユニフォーム及川徹ICONIC</v>
      </c>
    </row>
    <row r="86" spans="1:20" x14ac:dyDescent="0.3">
      <c r="A86">
        <f>VLOOKUP(Special[[#This Row],[No用]],SetNo[[No.用]:[vlookup 用]],2,FALSE)</f>
        <v>52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J86" s="3" t="s">
        <v>298</v>
      </c>
      <c r="K86" s="3" t="s">
        <v>174</v>
      </c>
      <c r="L86">
        <v>33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118</v>
      </c>
      <c r="C87" t="s">
        <v>30</v>
      </c>
      <c r="D87" t="s">
        <v>24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J87" s="3" t="s">
        <v>203</v>
      </c>
      <c r="K87" s="3" t="s">
        <v>174</v>
      </c>
      <c r="L87">
        <v>13</v>
      </c>
      <c r="T87" t="str">
        <f>Special[[#This Row],[服装]]&amp;Special[[#This Row],[名前]]&amp;Special[[#This Row],[レアリティ]]</f>
        <v>プール掃除及川徹ICONIC</v>
      </c>
    </row>
    <row r="88" spans="1:20" x14ac:dyDescent="0.3">
      <c r="A88">
        <f>VLOOKUP(Special[[#This Row],[No用]],SetNo[[No.用]:[vlookup 用]],2,FALSE)</f>
        <v>53</v>
      </c>
      <c r="B88" t="s">
        <v>118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276</v>
      </c>
      <c r="J88" s="3" t="s">
        <v>298</v>
      </c>
      <c r="K88" s="3" t="s">
        <v>174</v>
      </c>
      <c r="L88">
        <v>33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53</v>
      </c>
      <c r="B89" t="s">
        <v>118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J89" s="3" t="s">
        <v>297</v>
      </c>
      <c r="K89" s="3" t="s">
        <v>185</v>
      </c>
      <c r="L89">
        <v>19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 t="str">
        <f>VLOOKUP(Special[[#This Row],[No用]],SetNo[[No.用]:[vlookup 用]],2,FALSE)</f>
        <v/>
      </c>
      <c r="H90">
        <v>1</v>
      </c>
      <c r="I90" t="s">
        <v>276</v>
      </c>
      <c r="T90" t="str">
        <f>Special[[#This Row],[服装]]&amp;Special[[#This Row],[名前]]&amp;Special[[#This Row],[レアリティ]]</f>
        <v/>
      </c>
    </row>
    <row r="91" spans="1:20" x14ac:dyDescent="0.3">
      <c r="A91" t="str">
        <f>VLOOKUP(Special[[#This Row],[No用]],SetNo[[No.用]:[vlookup 用]],2,FALSE)</f>
        <v/>
      </c>
      <c r="H91">
        <v>1</v>
      </c>
      <c r="I91" t="s">
        <v>276</v>
      </c>
      <c r="T91" t="str">
        <f>Special[[#This Row],[服装]]&amp;Special[[#This Row],[名前]]&amp;Special[[#This Row],[レアリティ]]</f>
        <v/>
      </c>
    </row>
    <row r="92" spans="1:20" x14ac:dyDescent="0.3">
      <c r="A92" t="str">
        <f>VLOOKUP(Special[[#This Row],[No用]],SetNo[[No.用]:[vlookup 用]],2,FALSE)</f>
        <v/>
      </c>
      <c r="H92">
        <v>1</v>
      </c>
      <c r="I92" t="s">
        <v>276</v>
      </c>
      <c r="T92" t="str">
        <f>Special[[#This Row],[服装]]&amp;Special[[#This Row],[名前]]&amp;Special[[#This Row],[レアリティ]]</f>
        <v/>
      </c>
    </row>
    <row r="93" spans="1:20" x14ac:dyDescent="0.3">
      <c r="A93" t="str">
        <f>VLOOKUP(Special[[#This Row],[No用]],SetNo[[No.用]:[vlookup 用]],2,FALSE)</f>
        <v/>
      </c>
      <c r="H93">
        <v>1</v>
      </c>
      <c r="I93" t="s">
        <v>276</v>
      </c>
      <c r="T93" t="str">
        <f>Special[[#This Row],[服装]]&amp;Special[[#This Row],[名前]]&amp;Special[[#This Row],[レアリティ]]</f>
        <v/>
      </c>
    </row>
    <row r="94" spans="1:20" x14ac:dyDescent="0.3">
      <c r="A94" t="str">
        <f>VLOOKUP(Special[[#This Row],[No用]],SetNo[[No.用]:[vlookup 用]],2,FALSE)</f>
        <v/>
      </c>
      <c r="H94">
        <v>1</v>
      </c>
      <c r="I94" t="s">
        <v>276</v>
      </c>
      <c r="T94" t="str">
        <f>Special[[#This Row],[服装]]&amp;Special[[#This Row],[名前]]&amp;Special[[#This Row],[レアリティ]]</f>
        <v/>
      </c>
    </row>
    <row r="95" spans="1:20" x14ac:dyDescent="0.3">
      <c r="A95" t="str">
        <f>VLOOKUP(Special[[#This Row],[No用]],SetNo[[No.用]:[vlookup 用]],2,FALSE)</f>
        <v/>
      </c>
      <c r="H95">
        <v>1</v>
      </c>
      <c r="I95" t="s">
        <v>276</v>
      </c>
      <c r="T95" t="str">
        <f>Special[[#This Row],[服装]]&amp;Special[[#This Row],[名前]]&amp;Special[[#This Row],[レアリティ]]</f>
        <v/>
      </c>
    </row>
    <row r="96" spans="1:20" x14ac:dyDescent="0.3">
      <c r="A96">
        <f>VLOOKUP(Special[[#This Row],[No用]],SetNo[[No.用]:[vlookup 用]],2,FALSE)</f>
        <v>54</v>
      </c>
      <c r="B96" t="s">
        <v>218</v>
      </c>
      <c r="C96" t="s">
        <v>32</v>
      </c>
      <c r="D96" t="s">
        <v>28</v>
      </c>
      <c r="E96" t="s">
        <v>25</v>
      </c>
      <c r="F96" t="s">
        <v>20</v>
      </c>
      <c r="G96" t="s">
        <v>71</v>
      </c>
      <c r="H96">
        <v>1</v>
      </c>
      <c r="I96" t="s">
        <v>276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55</v>
      </c>
      <c r="B97" t="s">
        <v>118</v>
      </c>
      <c r="C97" t="s">
        <v>32</v>
      </c>
      <c r="D97" t="s">
        <v>23</v>
      </c>
      <c r="E97" t="s">
        <v>25</v>
      </c>
      <c r="F97" t="s">
        <v>20</v>
      </c>
      <c r="G97" t="s">
        <v>71</v>
      </c>
      <c r="H97">
        <v>1</v>
      </c>
      <c r="I97" t="s">
        <v>276</v>
      </c>
      <c r="T97" t="str">
        <f>Special[[#This Row],[服装]]&amp;Special[[#This Row],[名前]]&amp;Special[[#This Row],[レアリティ]]</f>
        <v>プール掃除岩泉一ICONIC</v>
      </c>
    </row>
    <row r="98" spans="1:20" x14ac:dyDescent="0.3">
      <c r="A98">
        <f>VLOOKUP(Special[[#This Row],[No用]],SetNo[[No.用]:[vlookup 用]],2,FALSE)</f>
        <v>56</v>
      </c>
      <c r="B98" t="s">
        <v>218</v>
      </c>
      <c r="C98" t="s">
        <v>33</v>
      </c>
      <c r="D98" t="s">
        <v>24</v>
      </c>
      <c r="E98" t="s">
        <v>26</v>
      </c>
      <c r="F98" t="s">
        <v>20</v>
      </c>
      <c r="G98" t="s">
        <v>71</v>
      </c>
      <c r="H98">
        <v>1</v>
      </c>
      <c r="I98" t="s">
        <v>276</v>
      </c>
      <c r="T98" t="str">
        <f>Special[[#This Row],[服装]]&amp;Special[[#This Row],[名前]]&amp;Special[[#This Row],[レアリティ]]</f>
        <v>ユニフォーム金田一勇太郎ICONIC</v>
      </c>
    </row>
    <row r="99" spans="1:20" x14ac:dyDescent="0.3">
      <c r="A99">
        <f>VLOOKUP(Special[[#This Row],[No用]],SetNo[[No.用]:[vlookup 用]],2,FALSE)</f>
        <v>57</v>
      </c>
      <c r="B99" t="s">
        <v>218</v>
      </c>
      <c r="C99" t="s">
        <v>34</v>
      </c>
      <c r="D99" t="s">
        <v>28</v>
      </c>
      <c r="E99" t="s">
        <v>25</v>
      </c>
      <c r="F99" t="s">
        <v>20</v>
      </c>
      <c r="G99" t="s">
        <v>71</v>
      </c>
      <c r="H99">
        <v>1</v>
      </c>
      <c r="I99" t="s">
        <v>276</v>
      </c>
      <c r="T99" t="str">
        <f>Special[[#This Row],[服装]]&amp;Special[[#This Row],[名前]]&amp;Special[[#This Row],[レアリティ]]</f>
        <v>ユニフォーム京谷賢太郎ICONIC</v>
      </c>
    </row>
    <row r="100" spans="1:20" x14ac:dyDescent="0.3">
      <c r="A100">
        <f>VLOOKUP(Special[[#This Row],[No用]],SetNo[[No.用]:[vlookup 用]],2,FALSE)</f>
        <v>58</v>
      </c>
      <c r="B100" t="s">
        <v>218</v>
      </c>
      <c r="C100" t="s">
        <v>35</v>
      </c>
      <c r="D100" t="s">
        <v>23</v>
      </c>
      <c r="E100" t="s">
        <v>25</v>
      </c>
      <c r="F100" t="s">
        <v>20</v>
      </c>
      <c r="G100" t="s">
        <v>71</v>
      </c>
      <c r="H100">
        <v>1</v>
      </c>
      <c r="I100" t="s">
        <v>276</v>
      </c>
      <c r="T100" t="str">
        <f>Special[[#This Row],[服装]]&amp;Special[[#This Row],[名前]]&amp;Special[[#This Row],[レアリティ]]</f>
        <v>ユニフォーム国見英ICONIC</v>
      </c>
    </row>
    <row r="101" spans="1:20" x14ac:dyDescent="0.3">
      <c r="A101">
        <f>VLOOKUP(Special[[#This Row],[No用]],SetNo[[No.用]:[vlookup 用]],2,FALSE)</f>
        <v>59</v>
      </c>
      <c r="B101" t="s">
        <v>218</v>
      </c>
      <c r="C101" t="s">
        <v>36</v>
      </c>
      <c r="D101" t="s">
        <v>23</v>
      </c>
      <c r="E101" t="s">
        <v>21</v>
      </c>
      <c r="F101" t="s">
        <v>20</v>
      </c>
      <c r="G101" t="s">
        <v>71</v>
      </c>
      <c r="H101">
        <v>1</v>
      </c>
      <c r="I101" t="s">
        <v>276</v>
      </c>
      <c r="T101" t="str">
        <f>Special[[#This Row],[服装]]&amp;Special[[#This Row],[名前]]&amp;Special[[#This Row],[レアリティ]]</f>
        <v>ユニフォーム渡親治ICONIC</v>
      </c>
    </row>
    <row r="102" spans="1:20" x14ac:dyDescent="0.3">
      <c r="A102">
        <f>VLOOKUP(Special[[#This Row],[No用]],SetNo[[No.用]:[vlookup 用]],2,FALSE)</f>
        <v>60</v>
      </c>
      <c r="B102" t="s">
        <v>218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276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218</v>
      </c>
      <c r="C103" t="s">
        <v>38</v>
      </c>
      <c r="D103" t="s">
        <v>23</v>
      </c>
      <c r="E103" t="s">
        <v>25</v>
      </c>
      <c r="F103" t="s">
        <v>20</v>
      </c>
      <c r="G103" t="s">
        <v>71</v>
      </c>
      <c r="H103">
        <v>1</v>
      </c>
      <c r="I103" t="s">
        <v>276</v>
      </c>
      <c r="T103" t="str">
        <f>Special[[#This Row],[服装]]&amp;Special[[#This Row],[名前]]&amp;Special[[#This Row],[レアリティ]]</f>
        <v>ユニフォーム花巻貴大ICONIC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ユニフォーム夜久衛輔ICONIC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ユニフォーム福永招平ICONIC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ユニフォーム犬岡走ICONIC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ユニフォーム山本猛虎ICONIC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ユニフォーム芝山優生ICONIC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ユニフォーム海信之YELL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プール掃除青根高伸ICONIC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制服二口堅治ICONIC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プール掃除二口堅治ICONIC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ユニフォーム黄金川貫至ICONIC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ユニフォーム小原豊ICONIC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ユニフォーム女川太郎ICONIC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ユニフォーム作並浩輔ICONIC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ユニフォーム吹上仁悟ICONIC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プール掃除及川徹ICONIC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プール掃除岩泉一ICONIC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ユニフォーム金田一勇太郎ICONIC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ユニフォーム京谷賢太郎ICONIC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ユニフォーム国見英ICONIC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ユニフォーム渡親治ICONIC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ユニフォーム松川一静ICONIC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ユニフォーム花巻貴大ICONIC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ユニフォーム駒木輝ICONIC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ユニフォーム茶屋和馬ICONIC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ユニフォーム玉川弘樹ICONIC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ユニフォーム桜井大河ICONIC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ユニフォーム芳賀良治ICONIC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ユニフォーム渋谷陸斗ICONIC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ユニフォーム池尻隼人ICONIC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ユニフォーム十和田良樹ICONIC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ユニフォーム森岳歩ICONIC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ユニフォーム唐松拓巳ICONIC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ユニフォーム田沢裕樹ICONIC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ユニフォーム子安颯真ICONIC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ユニフォーム横手駿ICONIC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ユニフォーム夏瀬伊吹ICONIC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ユニフォーム古牧譲ICONIC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ユニフォーム浅虫快人ICONIC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ユニフォーム南田大志ICONIC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ユニフォーム湯川良明ICONIC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ユニフォーム稲垣功ICONIC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ユニフォーム馬門英治ICONIC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ユニフォーム百沢雄大ICONIC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制服照島游児ICONIC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ユニフォーム母畑和馬ICONIC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制服二岐丈晴ICONIC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ユニフォーム沼尻凛太郎ICONIC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ユニフォーム飯坂信義ICONIC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ユニフォーム東山勝道ICONIC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ユニフォーム土湯新ICONIC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ユニフォーム中島猛ICONIC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ユニフォーム白石優希ICONIC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ユニフォーム花山一雅ICONIC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ユニフォーム鳴子哲平ICONIC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ユニフォーム秋保和光ICONIC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ユニフォーム松島剛ICONIC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ユニフォーム川渡瞬己ICONIC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水着牛島若利ICONIC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水着天童覚ICONIC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ユニフォーム五色工ICONIC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ユニフォーム白布賢二郎ICONIC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ユニフォーム大平獅音ICONIC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ユニフォーム川西太一ICONIC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ユニフォーム瀬見栄太ICONIC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ユニフォーム山形隼人ICONIC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ユニフォーム宮侑ICONIC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ユニフォーム宮治ICONIC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ユニフォーム角名倫太郎ICONIC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ユニフォーム北信介ICONIC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夏祭り木兎光太郎ICONIC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ユニフォーム木葉秋紀ICONIC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ユニフォーム猿杙大和ICONIC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ユニフォーム小見春樹ICONIC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ユニフォーム尾長渉ICONIC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ユニフォーム鷲尾辰生ICONIC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夏祭り赤葦京治ICONIC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ユニフォーム星海光来ICONIC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ユニフォーム佐久早聖臣ICONIC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ユニフォーム小森元也ICONIC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ユニフォーム昼神幸郎ICONIC</v>
      </c>
      <c r="C126">
        <f>SetNo[[#This Row],[No.]]</f>
        <v>125</v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2023-09-26T14:09:23Z</dcterms:modified>
</cp:coreProperties>
</file>