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DE1FA9CB-715F-42BA-85B0-019803B63B9D}" xr6:coauthVersionLast="47" xr6:coauthVersionMax="47" xr10:uidLastSave="{00000000-0000-0000-0000-000000000000}"/>
  <bookViews>
    <workbookView xWindow="4275" yWindow="14250" windowWidth="36000" windowHeight="12750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'Q_robustZ-score'!$H$2:$H$373</definedName>
    <definedName name="_xlchart.v1.10" hidden="1">'Q_robustZ-score'!$M$1</definedName>
    <definedName name="_xlchart.v1.11" hidden="1">'Q_robustZ-score'!$M$2:$M$373</definedName>
    <definedName name="_xlchart.v1.12" hidden="1">'Q_robustZ-score'!$N$1</definedName>
    <definedName name="_xlchart.v1.13" hidden="1">'Q_robustZ-score'!$N$2:$N$373</definedName>
    <definedName name="_xlchart.v1.14" hidden="1">'Q_robustZ-score'!$O$1</definedName>
    <definedName name="_xlchart.v1.15" hidden="1">'Q_robustZ-score'!$O$2:$O$373</definedName>
    <definedName name="_xlchart.v1.16" hidden="1">'Q_robustZ-score'!$P$1</definedName>
    <definedName name="_xlchart.v1.17" hidden="1">'Q_robustZ-score'!$P$2:$P$373</definedName>
    <definedName name="_xlchart.v1.18" hidden="1">'Q_robustZ-score'!$Q$1</definedName>
    <definedName name="_xlchart.v1.19" hidden="1">'Q_robustZ-score'!$Q$2:$Q$373</definedName>
    <definedName name="_xlchart.v1.2" hidden="1">'Q_robustZ-score'!$I$1</definedName>
    <definedName name="_xlchart.v1.20" hidden="1">Q_rZs_WS!$H$1</definedName>
    <definedName name="_xlchart.v1.21" hidden="1">Q_rZs_WS!$H$2:$H$312</definedName>
    <definedName name="_xlchart.v1.22" hidden="1">Q_rZs_WS!$I$1</definedName>
    <definedName name="_xlchart.v1.23" hidden="1">Q_rZs_WS!$I$2:$I$251</definedName>
    <definedName name="_xlchart.v1.24" hidden="1">Q_rZs_WS!$J$1</definedName>
    <definedName name="_xlchart.v1.25" hidden="1">Q_rZs_WS!$J$2:$J$251</definedName>
    <definedName name="_xlchart.v1.26" hidden="1">Q_rZs_WS!$K$1</definedName>
    <definedName name="_xlchart.v1.27" hidden="1">Q_rZs_WS!$K$2:$K$251</definedName>
    <definedName name="_xlchart.v1.28" hidden="1">Q_rZs_WS!$L$1</definedName>
    <definedName name="_xlchart.v1.29" hidden="1">Q_rZs_WS!$L$2:$L$251</definedName>
    <definedName name="_xlchart.v1.3" hidden="1">'Q_robustZ-score'!$I$2:$I$373</definedName>
    <definedName name="_xlchart.v1.30" hidden="1">Q_rZs_WS!$M$1</definedName>
    <definedName name="_xlchart.v1.31" hidden="1">Q_rZs_WS!$M$2:$M$251</definedName>
    <definedName name="_xlchart.v1.32" hidden="1">Q_rZs_WS!$N$1</definedName>
    <definedName name="_xlchart.v1.33" hidden="1">Q_rZs_WS!$N$2:$N$251</definedName>
    <definedName name="_xlchart.v1.34" hidden="1">Q_rZs_WS!$O$1</definedName>
    <definedName name="_xlchart.v1.35" hidden="1">Q_rZs_WS!$O$2:$O$312</definedName>
    <definedName name="_xlchart.v1.36" hidden="1">Q_rZs_WS!$P$1</definedName>
    <definedName name="_xlchart.v1.37" hidden="1">Q_rZs_WS!$P$2:$P$312</definedName>
    <definedName name="_xlchart.v1.38" hidden="1">Q_rZs_WS!$Q$1</definedName>
    <definedName name="_xlchart.v1.39" hidden="1">Q_rZs_WS!$Q$2:$Q$312</definedName>
    <definedName name="_xlchart.v1.4" hidden="1">'Q_robustZ-score'!$J$1</definedName>
    <definedName name="_xlchart.v1.40" hidden="1">Q_rZs_MB!$H$1</definedName>
    <definedName name="_xlchart.v1.41" hidden="1">Q_rZs_MB!$H$2:$H$309</definedName>
    <definedName name="_xlchart.v1.42" hidden="1">Q_rZs_MB!$I$1</definedName>
    <definedName name="_xlchart.v1.43" hidden="1">Q_rZs_MB!$I$2:$I$309</definedName>
    <definedName name="_xlchart.v1.44" hidden="1">Q_rZs_MB!$J$1</definedName>
    <definedName name="_xlchart.v1.45" hidden="1">Q_rZs_MB!$J$2:$J$248</definedName>
    <definedName name="_xlchart.v1.46" hidden="1">Q_rZs_MB!$K$1</definedName>
    <definedName name="_xlchart.v1.47" hidden="1">Q_rZs_MB!$K$2:$K$248</definedName>
    <definedName name="_xlchart.v1.48" hidden="1">Q_rZs_MB!$L$1</definedName>
    <definedName name="_xlchart.v1.49" hidden="1">Q_rZs_MB!$L$2:$L$248</definedName>
    <definedName name="_xlchart.v1.5" hidden="1">'Q_robustZ-score'!$J$2:$J$373</definedName>
    <definedName name="_xlchart.v1.50" hidden="1">Q_rZs_MB!$M$1</definedName>
    <definedName name="_xlchart.v1.51" hidden="1">Q_rZs_MB!$M$2:$M$248</definedName>
    <definedName name="_xlchart.v1.52" hidden="1">Q_rZs_MB!$N$1</definedName>
    <definedName name="_xlchart.v1.53" hidden="1">Q_rZs_MB!$N$2:$N$248</definedName>
    <definedName name="_xlchart.v1.54" hidden="1">Q_rZs_MB!$O$1</definedName>
    <definedName name="_xlchart.v1.55" hidden="1">Q_rZs_MB!$O$2:$O$309</definedName>
    <definedName name="_xlchart.v1.56" hidden="1">Q_rZs_MB!$P$1</definedName>
    <definedName name="_xlchart.v1.57" hidden="1">Q_rZs_MB!$P$2:$P$309</definedName>
    <definedName name="_xlchart.v1.58" hidden="1">Q_rZs_MB!$Q$1</definedName>
    <definedName name="_xlchart.v1.59" hidden="1">Q_rZs_MB!$Q$2:$Q$309</definedName>
    <definedName name="_xlchart.v1.6" hidden="1">'Q_robustZ-score'!$K$1</definedName>
    <definedName name="_xlchart.v1.60" hidden="1">Q_rZs_S!$H$1</definedName>
    <definedName name="_xlchart.v1.61" hidden="1">Q_rZs_S!$H$2:$H$227</definedName>
    <definedName name="_xlchart.v1.62" hidden="1">Q_rZs_S!$I$1</definedName>
    <definedName name="_xlchart.v1.63" hidden="1">Q_rZs_S!$I$2:$I$227</definedName>
    <definedName name="_xlchart.v1.64" hidden="1">Q_rZs_S!$J$1</definedName>
    <definedName name="_xlchart.v1.65" hidden="1">Q_rZs_S!$J$2:$J$227</definedName>
    <definedName name="_xlchart.v1.66" hidden="1">Q_rZs_S!$K$1</definedName>
    <definedName name="_xlchart.v1.67" hidden="1">Q_rZs_S!$K$2:$K$227</definedName>
    <definedName name="_xlchart.v1.68" hidden="1">Q_rZs_S!$L$1</definedName>
    <definedName name="_xlchart.v1.69" hidden="1">Q_rZs_S!$L$2:$L$227</definedName>
    <definedName name="_xlchart.v1.7" hidden="1">'Q_robustZ-score'!$K$2:$K$373</definedName>
    <definedName name="_xlchart.v1.70" hidden="1">Q_rZs_S!$M$1</definedName>
    <definedName name="_xlchart.v1.71" hidden="1">Q_rZs_S!$M$2:$M$227</definedName>
    <definedName name="_xlchart.v1.72" hidden="1">Q_rZs_S!$N$1</definedName>
    <definedName name="_xlchart.v1.73" hidden="1">Q_rZs_S!$N$2:$N$227</definedName>
    <definedName name="_xlchart.v1.74" hidden="1">Q_rZs_S!$O$1</definedName>
    <definedName name="_xlchart.v1.75" hidden="1">Q_rZs_S!$O$2:$O$227</definedName>
    <definedName name="_xlchart.v1.76" hidden="1">Q_rZs_S!$P$1</definedName>
    <definedName name="_xlchart.v1.77" hidden="1">Q_rZs_S!$P$2:$P$227</definedName>
    <definedName name="_xlchart.v1.78" hidden="1">Q_rZs_S!$Q$1</definedName>
    <definedName name="_xlchart.v1.79" hidden="1">Q_rZs_S!$Q$2:$Q$227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'Q_robustZ-score'!$L$2:$L$373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'Q_robustZ-score'!$A$1:$W$373</definedName>
    <definedName name="ExternalData_1" localSheetId="11" hidden="1">Q_rZs_Li!$A$1:$W$36</definedName>
    <definedName name="ExternalData_1" localSheetId="9" hidden="1">Q_rZs_MB!$A$1:$W$100</definedName>
    <definedName name="ExternalData_1" localSheetId="10" hidden="1">Q_rZs_S!$A$1:$W$81</definedName>
    <definedName name="ExternalData_1" localSheetId="8" hidden="1">Q_rZs_WS!$A$1:$W$159</definedName>
    <definedName name="ExternalData_1" localSheetId="20" hidden="1">Skill_Canival!$J$1:$S$2</definedName>
    <definedName name="ExternalData_2" localSheetId="23" hidden="1">'Costume'!$A$1:$B$45</definedName>
    <definedName name="ExternalData_2" localSheetId="21" hidden="1">Q_Skill_Canival_Terms!$A$1:$B$24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723" i="18" l="1"/>
  <c r="A723" i="18" s="1"/>
  <c r="AB724" i="18"/>
  <c r="A724" i="18" s="1"/>
  <c r="AB725" i="18"/>
  <c r="A725" i="18" s="1"/>
  <c r="AB726" i="18"/>
  <c r="A726" i="18" s="1"/>
  <c r="U1273" i="17"/>
  <c r="A1273" i="17" s="1"/>
  <c r="U1274" i="17"/>
  <c r="A1274" i="17" s="1"/>
  <c r="U1275" i="17"/>
  <c r="A1275" i="17" s="1"/>
  <c r="U1354" i="16"/>
  <c r="A1354" i="16" s="1"/>
  <c r="U1355" i="16"/>
  <c r="A1355" i="16" s="1"/>
  <c r="U1015" i="15"/>
  <c r="A1015" i="15" s="1"/>
  <c r="U1016" i="15"/>
  <c r="A1016" i="15" s="1"/>
  <c r="U1017" i="15"/>
  <c r="A1017" i="15" s="1"/>
  <c r="U1018" i="15"/>
  <c r="A1018" i="15" s="1"/>
  <c r="U1019" i="15"/>
  <c r="A1019" i="15" s="1"/>
  <c r="U1020" i="15"/>
  <c r="A1020" i="15" s="1"/>
  <c r="U1021" i="15"/>
  <c r="A1021" i="15" s="1"/>
  <c r="U1956" i="14"/>
  <c r="A1956" i="14" s="1"/>
  <c r="U1957" i="14"/>
  <c r="A1957" i="14" s="1"/>
  <c r="U1958" i="14"/>
  <c r="A1958" i="14" s="1"/>
  <c r="U1959" i="14"/>
  <c r="A1959" i="14" s="1"/>
  <c r="U1960" i="14"/>
  <c r="A1960" i="14" s="1"/>
  <c r="U1961" i="14"/>
  <c r="A1961" i="14" s="1"/>
  <c r="U1962" i="14"/>
  <c r="A1962" i="14" s="1"/>
  <c r="U398" i="11"/>
  <c r="A398" i="11" s="1"/>
  <c r="U399" i="11"/>
  <c r="A399" i="11" s="1"/>
  <c r="A333" i="2"/>
  <c r="V333" i="2"/>
  <c r="W333" i="2"/>
  <c r="X333" i="2"/>
  <c r="AB606" i="18"/>
  <c r="AB607" i="18"/>
  <c r="AB605" i="18"/>
  <c r="U1055" i="17"/>
  <c r="U1056" i="17"/>
  <c r="U1057" i="17"/>
  <c r="U1117" i="16"/>
  <c r="U1118" i="16"/>
  <c r="U1119" i="16"/>
  <c r="U1120" i="16"/>
  <c r="U865" i="15"/>
  <c r="U866" i="15"/>
  <c r="U867" i="15"/>
  <c r="U868" i="15"/>
  <c r="U869" i="15"/>
  <c r="U870" i="15"/>
  <c r="U1626" i="14"/>
  <c r="U1627" i="14"/>
  <c r="U1628" i="14"/>
  <c r="U1629" i="14"/>
  <c r="U1630" i="14"/>
  <c r="U1631" i="14"/>
  <c r="U332" i="11"/>
  <c r="A279" i="2"/>
  <c r="V279" i="2"/>
  <c r="W279" i="2"/>
  <c r="X279" i="2"/>
  <c r="AB619" i="18"/>
  <c r="AB620" i="18"/>
  <c r="AB621" i="18"/>
  <c r="U1073" i="17"/>
  <c r="U1074" i="17"/>
  <c r="U1075" i="17"/>
  <c r="U1150" i="16"/>
  <c r="U1151" i="16"/>
  <c r="U1152" i="16"/>
  <c r="U1153" i="16"/>
  <c r="U885" i="15"/>
  <c r="U886" i="15"/>
  <c r="U887" i="15"/>
  <c r="U888" i="15"/>
  <c r="U889" i="15"/>
  <c r="U1660" i="14"/>
  <c r="U1661" i="14"/>
  <c r="U1662" i="14"/>
  <c r="U1663" i="14"/>
  <c r="U1664" i="14"/>
  <c r="U1665" i="14"/>
  <c r="U1666" i="14"/>
  <c r="U1667" i="14"/>
  <c r="U339" i="11"/>
  <c r="U340" i="11"/>
  <c r="A285" i="2"/>
  <c r="V285" i="2"/>
  <c r="W285" i="2"/>
  <c r="X285" i="2"/>
  <c r="AB636" i="18"/>
  <c r="AB637" i="18"/>
  <c r="AB638" i="18"/>
  <c r="AB639" i="18"/>
  <c r="U1114" i="17"/>
  <c r="U1115" i="17"/>
  <c r="U1116" i="17"/>
  <c r="U1117" i="17"/>
  <c r="U1118" i="17"/>
  <c r="U1119" i="17"/>
  <c r="U1178" i="16"/>
  <c r="U1179" i="16"/>
  <c r="U1180" i="16"/>
  <c r="U1181" i="16"/>
  <c r="U900" i="15"/>
  <c r="U901" i="15"/>
  <c r="U1693" i="14"/>
  <c r="U1694" i="14"/>
  <c r="U1695" i="14"/>
  <c r="U1696" i="14"/>
  <c r="U1697" i="14"/>
  <c r="U1698" i="14"/>
  <c r="U1699" i="14"/>
  <c r="U348" i="11"/>
  <c r="U349" i="11"/>
  <c r="A291" i="2"/>
  <c r="V291" i="2"/>
  <c r="W291" i="2"/>
  <c r="X291" i="2"/>
  <c r="AB653" i="18"/>
  <c r="AB654" i="18"/>
  <c r="AB655" i="18"/>
  <c r="AB656" i="18"/>
  <c r="U1140" i="17"/>
  <c r="U1141" i="17"/>
  <c r="U1142" i="17"/>
  <c r="U1143" i="17"/>
  <c r="U1201" i="16"/>
  <c r="U1202" i="16"/>
  <c r="U1203" i="16"/>
  <c r="U912" i="15"/>
  <c r="U913" i="15"/>
  <c r="U1736" i="14"/>
  <c r="U1733" i="14"/>
  <c r="U1734" i="14"/>
  <c r="U1735" i="14"/>
  <c r="U1737" i="14"/>
  <c r="U1738" i="14"/>
  <c r="U1739" i="14"/>
  <c r="U1740" i="14"/>
  <c r="U357" i="11"/>
  <c r="U358" i="11"/>
  <c r="A297" i="2"/>
  <c r="V297" i="2"/>
  <c r="W297" i="2"/>
  <c r="X297" i="2"/>
  <c r="AB550" i="18"/>
  <c r="AB551" i="18"/>
  <c r="AB552" i="18"/>
  <c r="AB553" i="18"/>
  <c r="U954" i="17"/>
  <c r="U955" i="17"/>
  <c r="U956" i="17"/>
  <c r="U1037" i="16"/>
  <c r="U1038" i="16"/>
  <c r="U761" i="15"/>
  <c r="U762" i="15"/>
  <c r="U763" i="15"/>
  <c r="U764" i="15"/>
  <c r="U765" i="15"/>
  <c r="U1452" i="14"/>
  <c r="U1453" i="14"/>
  <c r="U1454" i="14"/>
  <c r="U1455" i="14"/>
  <c r="U1456" i="14"/>
  <c r="U1457" i="14"/>
  <c r="U1458" i="14"/>
  <c r="U291" i="11"/>
  <c r="U292" i="11"/>
  <c r="A249" i="2"/>
  <c r="V249" i="2"/>
  <c r="W249" i="2"/>
  <c r="X24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K19" i="19" s="1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7" i="18"/>
  <c r="AB568" i="18"/>
  <c r="AB569" i="18"/>
  <c r="AB570" i="18"/>
  <c r="U989" i="17"/>
  <c r="U990" i="17"/>
  <c r="U991" i="17"/>
  <c r="U1056" i="16"/>
  <c r="U1057" i="16"/>
  <c r="U795" i="15"/>
  <c r="U796" i="15"/>
  <c r="U797" i="15"/>
  <c r="U798" i="15"/>
  <c r="U799" i="15"/>
  <c r="U800" i="15"/>
  <c r="U801" i="15"/>
  <c r="U1496" i="14"/>
  <c r="U1497" i="14"/>
  <c r="U1498" i="14"/>
  <c r="U1499" i="14"/>
  <c r="U1500" i="14"/>
  <c r="U303" i="11"/>
  <c r="U304" i="11"/>
  <c r="A257" i="2"/>
  <c r="V257" i="2"/>
  <c r="W257" i="2"/>
  <c r="X257" i="2"/>
  <c r="AB796" i="18"/>
  <c r="AB734" i="18"/>
  <c r="AB701" i="18"/>
  <c r="AB699" i="18"/>
  <c r="AB663" i="18"/>
  <c r="AB661" i="18"/>
  <c r="AB588" i="18"/>
  <c r="AB578" i="18"/>
  <c r="AB571" i="18"/>
  <c r="AB490" i="18"/>
  <c r="AB477" i="18"/>
  <c r="AB449" i="18"/>
  <c r="AB436" i="18"/>
  <c r="AB418" i="18"/>
  <c r="AB391" i="18"/>
  <c r="AB245" i="18"/>
  <c r="AB767" i="18"/>
  <c r="AB771" i="18"/>
  <c r="AB772" i="18"/>
  <c r="AB773" i="18"/>
  <c r="AB770" i="18"/>
  <c r="AB221" i="18"/>
  <c r="AB219" i="18"/>
  <c r="AB217" i="18"/>
  <c r="AB128" i="18"/>
  <c r="AB123" i="18"/>
  <c r="AB119" i="18"/>
  <c r="AB114" i="18"/>
  <c r="AB108" i="18"/>
  <c r="AB85" i="18"/>
  <c r="U1352" i="17"/>
  <c r="U1456" i="16"/>
  <c r="U1066" i="15"/>
  <c r="U1067" i="15"/>
  <c r="U2091" i="14"/>
  <c r="U2092" i="14"/>
  <c r="U2093" i="14"/>
  <c r="U2094" i="14"/>
  <c r="U2095" i="14"/>
  <c r="U2096" i="14"/>
  <c r="U2097" i="14"/>
  <c r="U2098" i="14"/>
  <c r="U2099" i="14"/>
  <c r="U425" i="11"/>
  <c r="A355" i="2"/>
  <c r="V355" i="2"/>
  <c r="W355" i="2"/>
  <c r="X355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815" i="18"/>
  <c r="U1421" i="17"/>
  <c r="U1418" i="17"/>
  <c r="U1419" i="17"/>
  <c r="U1420" i="17"/>
  <c r="U1524" i="16"/>
  <c r="U1525" i="16"/>
  <c r="U1526" i="16"/>
  <c r="U1527" i="16"/>
  <c r="U1113" i="15"/>
  <c r="U2213" i="14"/>
  <c r="U2209" i="14"/>
  <c r="U2210" i="14"/>
  <c r="U2211" i="14"/>
  <c r="U2212" i="14"/>
  <c r="U451" i="11"/>
  <c r="A375" i="2"/>
  <c r="V375" i="2"/>
  <c r="W375" i="2"/>
  <c r="X375" i="2"/>
  <c r="AB706" i="18"/>
  <c r="AB707" i="18"/>
  <c r="U1242" i="17"/>
  <c r="U1243" i="17"/>
  <c r="U1244" i="17"/>
  <c r="U1245" i="17"/>
  <c r="U1246" i="17"/>
  <c r="U1247" i="17"/>
  <c r="U1248" i="17"/>
  <c r="U1249" i="17"/>
  <c r="U1250" i="17"/>
  <c r="U1336" i="16"/>
  <c r="U1337" i="16"/>
  <c r="U1338" i="16"/>
  <c r="U1339" i="16"/>
  <c r="U965" i="15"/>
  <c r="U966" i="15"/>
  <c r="U1908" i="14"/>
  <c r="U1909" i="14"/>
  <c r="U1910" i="14"/>
  <c r="U1911" i="14"/>
  <c r="U1912" i="14"/>
  <c r="U389" i="11"/>
  <c r="A325" i="2"/>
  <c r="V325" i="2"/>
  <c r="W325" i="2"/>
  <c r="X325" i="2"/>
  <c r="AB812" i="18"/>
  <c r="AB813" i="18"/>
  <c r="AB814" i="18"/>
  <c r="U1416" i="17"/>
  <c r="U1417" i="17"/>
  <c r="U1520" i="16"/>
  <c r="U1521" i="16"/>
  <c r="U1522" i="16"/>
  <c r="U1523" i="16"/>
  <c r="U1111" i="15"/>
  <c r="U1112" i="15"/>
  <c r="U2208" i="14"/>
  <c r="U2205" i="14"/>
  <c r="U2206" i="14"/>
  <c r="U2207" i="14"/>
  <c r="U449" i="11"/>
  <c r="U450" i="11"/>
  <c r="A374" i="2"/>
  <c r="V374" i="2"/>
  <c r="W374" i="2"/>
  <c r="X374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K9" i="19" s="1"/>
  <c r="V9" i="2"/>
  <c r="W9" i="2"/>
  <c r="X9" i="2"/>
  <c r="AB811" i="18"/>
  <c r="AB810" i="18"/>
  <c r="U1415" i="17"/>
  <c r="U1519" i="16"/>
  <c r="U1110" i="15"/>
  <c r="U2203" i="14"/>
  <c r="U2204" i="14"/>
  <c r="U2196" i="14"/>
  <c r="U2197" i="14"/>
  <c r="U2198" i="14"/>
  <c r="U2199" i="14"/>
  <c r="U2200" i="14"/>
  <c r="U2201" i="14"/>
  <c r="U2202" i="14"/>
  <c r="U448" i="11"/>
  <c r="A373" i="2"/>
  <c r="V373" i="2"/>
  <c r="W373" i="2"/>
  <c r="X373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809" i="18"/>
  <c r="U1414" i="17"/>
  <c r="U1413" i="17"/>
  <c r="U1412" i="17"/>
  <c r="U1411" i="17"/>
  <c r="U1410" i="17"/>
  <c r="U1518" i="16"/>
  <c r="U1517" i="16"/>
  <c r="U1516" i="16"/>
  <c r="U1109" i="15"/>
  <c r="U1108" i="15"/>
  <c r="U2195" i="14"/>
  <c r="U2194" i="14"/>
  <c r="U2193" i="14"/>
  <c r="U2192" i="14"/>
  <c r="U2191" i="14"/>
  <c r="U447" i="11"/>
  <c r="A372" i="2"/>
  <c r="V372" i="2"/>
  <c r="W372" i="2"/>
  <c r="X372" i="2"/>
  <c r="AB697" i="18"/>
  <c r="AB698" i="18"/>
  <c r="U1222" i="17"/>
  <c r="U1223" i="17"/>
  <c r="U1224" i="17"/>
  <c r="U1324" i="16"/>
  <c r="U1325" i="16"/>
  <c r="U1326" i="16"/>
  <c r="U1327" i="16"/>
  <c r="U1328" i="16"/>
  <c r="U957" i="15"/>
  <c r="U958" i="15"/>
  <c r="U1875" i="14"/>
  <c r="U1876" i="14"/>
  <c r="U1877" i="14"/>
  <c r="U1878" i="14"/>
  <c r="U1879" i="14"/>
  <c r="U1880" i="14"/>
  <c r="U383" i="11"/>
  <c r="U384" i="11"/>
  <c r="A320" i="2"/>
  <c r="V320" i="2"/>
  <c r="W320" i="2"/>
  <c r="X320" i="2"/>
  <c r="AB808" i="18"/>
  <c r="AB807" i="18"/>
  <c r="AB806" i="18"/>
  <c r="AB805" i="18"/>
  <c r="U1409" i="17"/>
  <c r="U1408" i="17"/>
  <c r="U1407" i="17"/>
  <c r="U1406" i="17"/>
  <c r="U1515" i="16"/>
  <c r="U1514" i="16"/>
  <c r="U1513" i="16"/>
  <c r="U1512" i="16"/>
  <c r="U1107" i="15"/>
  <c r="U1106" i="15"/>
  <c r="U2190" i="14"/>
  <c r="U2189" i="14"/>
  <c r="U2188" i="14"/>
  <c r="U2187" i="14"/>
  <c r="U2186" i="14"/>
  <c r="U446" i="11"/>
  <c r="A371" i="2"/>
  <c r="V371" i="2"/>
  <c r="W371" i="2"/>
  <c r="X371" i="2"/>
  <c r="AB804" i="18"/>
  <c r="AB803" i="18"/>
  <c r="U1405" i="17"/>
  <c r="U1404" i="17"/>
  <c r="U1403" i="17"/>
  <c r="U1402" i="17"/>
  <c r="U1401" i="17"/>
  <c r="U1400" i="17"/>
  <c r="U1511" i="16"/>
  <c r="U1510" i="16"/>
  <c r="U1509" i="16"/>
  <c r="U1105" i="15"/>
  <c r="U1104" i="15"/>
  <c r="U2185" i="14"/>
  <c r="U2184" i="14"/>
  <c r="U2183" i="14"/>
  <c r="U2182" i="14"/>
  <c r="U445" i="11"/>
  <c r="A370" i="2"/>
  <c r="V370" i="2"/>
  <c r="W370" i="2"/>
  <c r="X370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799" i="18"/>
  <c r="AB800" i="18"/>
  <c r="AB801" i="18"/>
  <c r="AB802" i="18"/>
  <c r="U1399" i="17"/>
  <c r="U1398" i="17"/>
  <c r="U1508" i="16"/>
  <c r="U1103" i="15"/>
  <c r="U1102" i="15"/>
  <c r="U1101" i="15"/>
  <c r="U1100" i="15"/>
  <c r="U1099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81" i="14"/>
  <c r="U2180" i="14"/>
  <c r="U2179" i="14"/>
  <c r="U2178" i="14"/>
  <c r="U2177" i="14"/>
  <c r="AB798" i="18"/>
  <c r="U1397" i="17"/>
  <c r="U1507" i="16"/>
  <c r="U1098" i="15"/>
  <c r="U2176" i="14"/>
  <c r="U444" i="11"/>
  <c r="A369" i="2"/>
  <c r="V369" i="2"/>
  <c r="W369" i="2"/>
  <c r="X369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19" i="18"/>
  <c r="AB720" i="18"/>
  <c r="AB721" i="18"/>
  <c r="AB722" i="18"/>
  <c r="U1270" i="17"/>
  <c r="U1271" i="17"/>
  <c r="U1272" i="17"/>
  <c r="U1352" i="16"/>
  <c r="U1353" i="16"/>
  <c r="U1007" i="15"/>
  <c r="U1008" i="15"/>
  <c r="U1009" i="15"/>
  <c r="U1010" i="15"/>
  <c r="U1011" i="15"/>
  <c r="U1012" i="15"/>
  <c r="U1013" i="15"/>
  <c r="U1014" i="15"/>
  <c r="U1950" i="14"/>
  <c r="U1951" i="14"/>
  <c r="U1952" i="14"/>
  <c r="U1953" i="14"/>
  <c r="U1954" i="14"/>
  <c r="U1955" i="14"/>
  <c r="U397" i="11"/>
  <c r="A332" i="2"/>
  <c r="V332" i="2"/>
  <c r="W332" i="2"/>
  <c r="X332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726" i="18" l="1"/>
  <c r="AC725" i="18"/>
  <c r="C725" i="18" s="1"/>
  <c r="AC724" i="18"/>
  <c r="C724" i="18" s="1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85" i="18"/>
  <c r="AB686" i="18"/>
  <c r="AB687" i="18"/>
  <c r="AB688" i="18"/>
  <c r="U1194" i="17"/>
  <c r="U1195" i="17"/>
  <c r="U1196" i="17"/>
  <c r="U1291" i="16"/>
  <c r="U1292" i="16"/>
  <c r="U1293" i="16"/>
  <c r="U1294" i="16"/>
  <c r="U1295" i="16"/>
  <c r="U1296" i="16"/>
  <c r="U1297" i="16"/>
  <c r="U1298" i="16"/>
  <c r="U1299" i="16"/>
  <c r="U1300" i="16"/>
  <c r="U942" i="15"/>
  <c r="U943" i="15"/>
  <c r="U1829" i="14"/>
  <c r="U1830" i="14"/>
  <c r="U1831" i="14"/>
  <c r="U1832" i="14"/>
  <c r="U1833" i="14"/>
  <c r="U376" i="11"/>
  <c r="A313" i="2"/>
  <c r="V313" i="2"/>
  <c r="W313" i="2"/>
  <c r="X313" i="2"/>
  <c r="U1143" i="16"/>
  <c r="U1144" i="16"/>
  <c r="U1145" i="16"/>
  <c r="U1146" i="16"/>
  <c r="U1147" i="16"/>
  <c r="U1148" i="16"/>
  <c r="U1149" i="16"/>
  <c r="AB617" i="18"/>
  <c r="AB618" i="18"/>
  <c r="U1070" i="17"/>
  <c r="U1071" i="17"/>
  <c r="U1072" i="17"/>
  <c r="U883" i="15"/>
  <c r="U884" i="15"/>
  <c r="U1654" i="14"/>
  <c r="U1655" i="14"/>
  <c r="U1656" i="14"/>
  <c r="U1657" i="14"/>
  <c r="U1658" i="14"/>
  <c r="U1659" i="14"/>
  <c r="U338" i="11"/>
  <c r="A284" i="2"/>
  <c r="V284" i="2"/>
  <c r="W284" i="2"/>
  <c r="X284" i="2"/>
  <c r="AB659" i="18"/>
  <c r="AB660" i="18"/>
  <c r="U1152" i="17"/>
  <c r="U1153" i="17"/>
  <c r="U1154" i="17"/>
  <c r="U1155" i="17"/>
  <c r="U1214" i="16"/>
  <c r="U1215" i="16"/>
  <c r="U1216" i="16"/>
  <c r="U1217" i="16"/>
  <c r="U1218" i="16"/>
  <c r="U918" i="15"/>
  <c r="U919" i="15"/>
  <c r="U1752" i="14"/>
  <c r="U1753" i="14"/>
  <c r="U1754" i="14"/>
  <c r="U1755" i="14"/>
  <c r="U1756" i="14"/>
  <c r="U1757" i="14"/>
  <c r="U361" i="11"/>
  <c r="U362" i="11"/>
  <c r="A300" i="2"/>
  <c r="V300" i="2"/>
  <c r="W300" i="2"/>
  <c r="X300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717" i="18"/>
  <c r="AB682" i="18"/>
  <c r="AB647" i="18"/>
  <c r="AB632" i="18"/>
  <c r="AB603" i="18"/>
  <c r="AB560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33" i="18"/>
  <c r="AB634" i="18"/>
  <c r="AB635" i="18"/>
  <c r="U1106" i="17"/>
  <c r="U1107" i="17"/>
  <c r="U1108" i="17"/>
  <c r="U1109" i="17"/>
  <c r="U1110" i="17"/>
  <c r="U1111" i="17"/>
  <c r="U1112" i="17"/>
  <c r="U1113" i="17"/>
  <c r="U1173" i="16"/>
  <c r="U1174" i="16"/>
  <c r="U1175" i="16"/>
  <c r="U1176" i="16"/>
  <c r="U1177" i="16"/>
  <c r="U898" i="15"/>
  <c r="U899" i="15"/>
  <c r="U1688" i="14"/>
  <c r="U1689" i="14"/>
  <c r="U1690" i="14"/>
  <c r="U1691" i="14"/>
  <c r="U1692" i="14"/>
  <c r="U347" i="11"/>
  <c r="A290" i="2"/>
  <c r="V290" i="2"/>
  <c r="W290" i="2"/>
  <c r="X290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94" i="18"/>
  <c r="AB695" i="18"/>
  <c r="U1214" i="17"/>
  <c r="U1215" i="17"/>
  <c r="U1216" i="17"/>
  <c r="U1217" i="17"/>
  <c r="U1218" i="17"/>
  <c r="U1316" i="16"/>
  <c r="U1317" i="16"/>
  <c r="U1318" i="16"/>
  <c r="U953" i="15"/>
  <c r="U954" i="15"/>
  <c r="U1862" i="14"/>
  <c r="U1863" i="14"/>
  <c r="U1864" i="14"/>
  <c r="U1865" i="14"/>
  <c r="U1866" i="14"/>
  <c r="U1867" i="14"/>
  <c r="U1868" i="14"/>
  <c r="U1869" i="14"/>
  <c r="U381" i="11"/>
  <c r="A318" i="2"/>
  <c r="V318" i="2"/>
  <c r="W318" i="2"/>
  <c r="X318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4" i="18"/>
  <c r="U1052" i="17"/>
  <c r="U1053" i="17"/>
  <c r="U1054" i="17"/>
  <c r="U1115" i="16"/>
  <c r="U1116" i="16"/>
  <c r="U861" i="15"/>
  <c r="U862" i="15"/>
  <c r="U863" i="15"/>
  <c r="U864" i="15"/>
  <c r="U1617" i="14"/>
  <c r="U1618" i="14"/>
  <c r="U1619" i="14"/>
  <c r="U1620" i="14"/>
  <c r="U1621" i="14"/>
  <c r="U1622" i="14"/>
  <c r="U1623" i="14"/>
  <c r="U1624" i="14"/>
  <c r="U1625" i="14"/>
  <c r="U329" i="11"/>
  <c r="U330" i="11"/>
  <c r="U331" i="11"/>
  <c r="A278" i="2"/>
  <c r="V278" i="2"/>
  <c r="W278" i="2"/>
  <c r="X278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63" i="18"/>
  <c r="AB564" i="18"/>
  <c r="AB565" i="18"/>
  <c r="AB566" i="18"/>
  <c r="U986" i="17"/>
  <c r="U987" i="17"/>
  <c r="U988" i="17"/>
  <c r="U1054" i="16"/>
  <c r="U1055" i="16"/>
  <c r="U788" i="15"/>
  <c r="U789" i="15"/>
  <c r="U790" i="15"/>
  <c r="U791" i="15"/>
  <c r="U792" i="15"/>
  <c r="U793" i="15"/>
  <c r="U794" i="15"/>
  <c r="U1491" i="14"/>
  <c r="U1492" i="14"/>
  <c r="U1493" i="14"/>
  <c r="U1494" i="14"/>
  <c r="U1495" i="14"/>
  <c r="U302" i="11"/>
  <c r="G3" i="19" a="1"/>
  <c r="G3" i="19" s="1"/>
  <c r="G2" i="19" s="1"/>
  <c r="A256" i="2"/>
  <c r="V256" i="2"/>
  <c r="W256" i="2"/>
  <c r="X256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50" i="18"/>
  <c r="AB651" i="18"/>
  <c r="AB652" i="18"/>
  <c r="U1136" i="17"/>
  <c r="U1137" i="17"/>
  <c r="U1138" i="17"/>
  <c r="U1139" i="17"/>
  <c r="U1196" i="16"/>
  <c r="U1197" i="16"/>
  <c r="U1198" i="16"/>
  <c r="U1199" i="16"/>
  <c r="U1200" i="16"/>
  <c r="U910" i="15"/>
  <c r="U911" i="15"/>
  <c r="U1727" i="14"/>
  <c r="U1728" i="14"/>
  <c r="U1729" i="14"/>
  <c r="U1730" i="14"/>
  <c r="U1731" i="14"/>
  <c r="U1732" i="14"/>
  <c r="U356" i="11"/>
  <c r="AB290" i="18"/>
  <c r="AB291" i="18"/>
  <c r="A296" i="2"/>
  <c r="V296" i="2"/>
  <c r="W296" i="2"/>
  <c r="X296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58" i="18"/>
  <c r="AB759" i="18"/>
  <c r="U1334" i="17"/>
  <c r="U1335" i="17"/>
  <c r="U1336" i="17"/>
  <c r="U1337" i="17"/>
  <c r="U1338" i="17"/>
  <c r="U1339" i="17"/>
  <c r="U1340" i="17"/>
  <c r="U1425" i="16"/>
  <c r="U1426" i="16"/>
  <c r="U1427" i="16"/>
  <c r="U1054" i="15"/>
  <c r="U1055" i="15"/>
  <c r="U2054" i="14"/>
  <c r="U2055" i="14"/>
  <c r="U2056" i="14"/>
  <c r="U2057" i="14"/>
  <c r="U2058" i="14"/>
  <c r="U2059" i="14"/>
  <c r="U419" i="11"/>
  <c r="A349" i="2"/>
  <c r="V349" i="2"/>
  <c r="W349" i="2"/>
  <c r="X349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18" i="18"/>
  <c r="U1267" i="17"/>
  <c r="U1268" i="17"/>
  <c r="U1269" i="17"/>
  <c r="U1350" i="16"/>
  <c r="U1351" i="16"/>
  <c r="U1001" i="15"/>
  <c r="U1002" i="15"/>
  <c r="U1003" i="15"/>
  <c r="U1004" i="15"/>
  <c r="U1005" i="15"/>
  <c r="U1006" i="15"/>
  <c r="U1943" i="14"/>
  <c r="U1944" i="14"/>
  <c r="U1945" i="14"/>
  <c r="U1946" i="14"/>
  <c r="U1947" i="14"/>
  <c r="U1948" i="14"/>
  <c r="U1949" i="14"/>
  <c r="U395" i="11"/>
  <c r="U396" i="11"/>
  <c r="A331" i="2"/>
  <c r="V331" i="2"/>
  <c r="W331" i="2"/>
  <c r="X331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54" i="18"/>
  <c r="AB587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79" i="18"/>
  <c r="AB780" i="18"/>
  <c r="U1362" i="17"/>
  <c r="U1363" i="17"/>
  <c r="U1364" i="17"/>
  <c r="U1365" i="17"/>
  <c r="U1473" i="16"/>
  <c r="U1474" i="16"/>
  <c r="U1475" i="16"/>
  <c r="U1476" i="16"/>
  <c r="U1477" i="16"/>
  <c r="U1076" i="15"/>
  <c r="U1077" i="15"/>
  <c r="U2119" i="14"/>
  <c r="U2120" i="14"/>
  <c r="U2121" i="14"/>
  <c r="U2122" i="14"/>
  <c r="U2123" i="14"/>
  <c r="U2124" i="14"/>
  <c r="U2125" i="14"/>
  <c r="U430" i="11"/>
  <c r="A359" i="2"/>
  <c r="V359" i="2"/>
  <c r="W359" i="2"/>
  <c r="X359" i="2"/>
  <c r="AB613" i="18"/>
  <c r="AB614" i="18"/>
  <c r="AB615" i="18"/>
  <c r="AB616" i="18"/>
  <c r="U1067" i="17"/>
  <c r="U1068" i="17"/>
  <c r="U1069" i="17"/>
  <c r="U1135" i="16"/>
  <c r="U1136" i="16"/>
  <c r="U1137" i="16"/>
  <c r="U1138" i="16"/>
  <c r="U1139" i="16"/>
  <c r="U1140" i="16"/>
  <c r="U1141" i="16"/>
  <c r="U1142" i="16"/>
  <c r="U881" i="15"/>
  <c r="U882" i="15"/>
  <c r="U1649" i="14"/>
  <c r="U1650" i="14"/>
  <c r="U1651" i="14"/>
  <c r="U1652" i="14"/>
  <c r="U1653" i="14"/>
  <c r="U337" i="11"/>
  <c r="A283" i="2"/>
  <c r="V283" i="2"/>
  <c r="W283" i="2"/>
  <c r="X283" i="2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83" i="18"/>
  <c r="AB684" i="18"/>
  <c r="U1190" i="17"/>
  <c r="U1191" i="17"/>
  <c r="U1192" i="17"/>
  <c r="U1193" i="17"/>
  <c r="U1283" i="16"/>
  <c r="U1284" i="16"/>
  <c r="U1285" i="16"/>
  <c r="U1286" i="16"/>
  <c r="U1287" i="16"/>
  <c r="U1288" i="16"/>
  <c r="U1289" i="16"/>
  <c r="U1290" i="16"/>
  <c r="U940" i="15"/>
  <c r="U941" i="15"/>
  <c r="U1823" i="14"/>
  <c r="U1824" i="14"/>
  <c r="U1825" i="14"/>
  <c r="U1826" i="14"/>
  <c r="U1827" i="14"/>
  <c r="U1828" i="14"/>
  <c r="U375" i="11"/>
  <c r="A312" i="2"/>
  <c r="V312" i="2"/>
  <c r="W312" i="2"/>
  <c r="X312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5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C726" i="18" l="1"/>
  <c r="AB702" i="18"/>
  <c r="AB703" i="18"/>
  <c r="U1226" i="17"/>
  <c r="U1330" i="16"/>
  <c r="U960" i="15"/>
  <c r="U1889" i="14"/>
  <c r="U1890" i="14"/>
  <c r="U1891" i="14"/>
  <c r="U1892" i="14"/>
  <c r="U1893" i="14"/>
  <c r="U1894" i="14"/>
  <c r="U1895" i="14"/>
  <c r="U1896" i="14"/>
  <c r="U1897" i="14"/>
  <c r="U386" i="11"/>
  <c r="A322" i="2"/>
  <c r="V322" i="2"/>
  <c r="W322" i="2"/>
  <c r="X322" i="2"/>
  <c r="AB629" i="18"/>
  <c r="AB630" i="18"/>
  <c r="AB631" i="18"/>
  <c r="U1099" i="17"/>
  <c r="U1100" i="17"/>
  <c r="U1101" i="17"/>
  <c r="U1102" i="17"/>
  <c r="U1103" i="17"/>
  <c r="U1104" i="17"/>
  <c r="U1105" i="17"/>
  <c r="U1168" i="16"/>
  <c r="U1169" i="16"/>
  <c r="U1170" i="16"/>
  <c r="U1171" i="16"/>
  <c r="U1172" i="16"/>
  <c r="U896" i="15"/>
  <c r="U897" i="15"/>
  <c r="U1683" i="14"/>
  <c r="U1684" i="14"/>
  <c r="U1685" i="14"/>
  <c r="U1686" i="14"/>
  <c r="U1687" i="14"/>
  <c r="U345" i="11"/>
  <c r="U346" i="11"/>
  <c r="A289" i="2"/>
  <c r="V289" i="2"/>
  <c r="W289" i="2"/>
  <c r="X289" i="2"/>
  <c r="U1856" i="14"/>
  <c r="AB692" i="18"/>
  <c r="AB693" i="18"/>
  <c r="U1209" i="17"/>
  <c r="U1210" i="17"/>
  <c r="U1211" i="17"/>
  <c r="U1212" i="17"/>
  <c r="U1213" i="17"/>
  <c r="U1313" i="16"/>
  <c r="U1314" i="16"/>
  <c r="U1315" i="16"/>
  <c r="U951" i="15"/>
  <c r="U952" i="15"/>
  <c r="U1855" i="14"/>
  <c r="U1857" i="14"/>
  <c r="U1858" i="14"/>
  <c r="U1859" i="14"/>
  <c r="U1860" i="14"/>
  <c r="U1861" i="14"/>
  <c r="U380" i="11"/>
  <c r="A317" i="2"/>
  <c r="V317" i="2"/>
  <c r="W317" i="2"/>
  <c r="X317" i="2"/>
  <c r="AB601" i="18"/>
  <c r="AB602" i="18"/>
  <c r="U1049" i="17"/>
  <c r="U1050" i="17"/>
  <c r="U1051" i="17"/>
  <c r="U1113" i="16"/>
  <c r="U1114" i="16"/>
  <c r="U854" i="15"/>
  <c r="U855" i="15"/>
  <c r="U856" i="15"/>
  <c r="U857" i="15"/>
  <c r="U858" i="15"/>
  <c r="U859" i="15"/>
  <c r="U860" i="15"/>
  <c r="U1611" i="14"/>
  <c r="U1612" i="14"/>
  <c r="U1613" i="14"/>
  <c r="U1614" i="14"/>
  <c r="U1615" i="14"/>
  <c r="U1616" i="14"/>
  <c r="U328" i="11"/>
  <c r="A277" i="2"/>
  <c r="V277" i="2"/>
  <c r="W277" i="2"/>
  <c r="X277" i="2"/>
  <c r="AB763" i="18"/>
  <c r="AB764" i="18"/>
  <c r="U1347" i="17"/>
  <c r="U1348" i="17"/>
  <c r="U1349" i="17"/>
  <c r="U1445" i="16"/>
  <c r="U1446" i="16"/>
  <c r="U1447" i="16"/>
  <c r="U1448" i="16"/>
  <c r="U1449" i="16"/>
  <c r="U1450" i="16"/>
  <c r="U1451" i="16"/>
  <c r="U1452" i="16"/>
  <c r="U1453" i="16"/>
  <c r="U1060" i="15"/>
  <c r="U1061" i="15"/>
  <c r="U2070" i="14"/>
  <c r="U2071" i="14"/>
  <c r="U2072" i="14"/>
  <c r="U2073" i="14"/>
  <c r="U2074" i="14"/>
  <c r="U422" i="11"/>
  <c r="A352" i="2"/>
  <c r="V352" i="2"/>
  <c r="W352" i="2"/>
  <c r="X352" i="2"/>
  <c r="AB751" i="18"/>
  <c r="AB752" i="18"/>
  <c r="AB753" i="18"/>
  <c r="U1319" i="17"/>
  <c r="U1320" i="17"/>
  <c r="U1321" i="17"/>
  <c r="U1411" i="16"/>
  <c r="U1412" i="16"/>
  <c r="U1413" i="16"/>
  <c r="U1414" i="16"/>
  <c r="U1415" i="16"/>
  <c r="U1416" i="16"/>
  <c r="U1417" i="16"/>
  <c r="U1418" i="16"/>
  <c r="U1048" i="15"/>
  <c r="U1049" i="15"/>
  <c r="U2036" i="14"/>
  <c r="U2037" i="14"/>
  <c r="U2038" i="14"/>
  <c r="U2039" i="14"/>
  <c r="U2040" i="14"/>
  <c r="U2041" i="14"/>
  <c r="U416" i="11"/>
  <c r="A346" i="2"/>
  <c r="V346" i="2"/>
  <c r="W346" i="2"/>
  <c r="X346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93" i="18"/>
  <c r="U1032" i="17"/>
  <c r="U1033" i="17"/>
  <c r="U1034" i="17"/>
  <c r="U1035" i="17"/>
  <c r="U1101" i="16"/>
  <c r="U1102" i="16"/>
  <c r="U1103" i="16"/>
  <c r="U833" i="15"/>
  <c r="U834" i="15"/>
  <c r="U1578" i="14"/>
  <c r="U1579" i="14"/>
  <c r="U1580" i="14"/>
  <c r="U1581" i="14"/>
  <c r="U1582" i="14"/>
  <c r="U321" i="11"/>
  <c r="A272" i="2"/>
  <c r="V272" i="2"/>
  <c r="W272" i="2"/>
  <c r="X272" i="2"/>
  <c r="A295" i="2"/>
  <c r="A298" i="2"/>
  <c r="AB648" i="18"/>
  <c r="AB649" i="18"/>
  <c r="U1132" i="17"/>
  <c r="U1133" i="17"/>
  <c r="U1134" i="17"/>
  <c r="U1135" i="17"/>
  <c r="U1192" i="16"/>
  <c r="U1193" i="16"/>
  <c r="U1194" i="16"/>
  <c r="U1195" i="16"/>
  <c r="U908" i="15"/>
  <c r="U909" i="15"/>
  <c r="U1720" i="14"/>
  <c r="U1721" i="14"/>
  <c r="U1722" i="14"/>
  <c r="U1723" i="14"/>
  <c r="U1724" i="14"/>
  <c r="U1725" i="14"/>
  <c r="U1726" i="14"/>
  <c r="U355" i="11"/>
  <c r="V295" i="2"/>
  <c r="W295" i="2"/>
  <c r="X295" i="2"/>
  <c r="U1036" i="17"/>
  <c r="AB592" i="18"/>
  <c r="U1029" i="17"/>
  <c r="U1030" i="17"/>
  <c r="U1031" i="17"/>
  <c r="U1097" i="16"/>
  <c r="U1098" i="16"/>
  <c r="U1099" i="16"/>
  <c r="U1100" i="16"/>
  <c r="U830" i="15"/>
  <c r="U831" i="15"/>
  <c r="U832" i="15"/>
  <c r="U1573" i="14"/>
  <c r="U1574" i="14"/>
  <c r="U1575" i="14"/>
  <c r="U1576" i="14"/>
  <c r="U1577" i="14"/>
  <c r="U320" i="11"/>
  <c r="A271" i="2"/>
  <c r="V271" i="2"/>
  <c r="W271" i="2"/>
  <c r="X271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1" i="18"/>
  <c r="U1026" i="17"/>
  <c r="U1027" i="17"/>
  <c r="U1028" i="17"/>
  <c r="U1095" i="16"/>
  <c r="U1096" i="16"/>
  <c r="U825" i="15"/>
  <c r="U826" i="15"/>
  <c r="U827" i="15"/>
  <c r="U828" i="15"/>
  <c r="U829" i="15"/>
  <c r="U1568" i="14"/>
  <c r="U1569" i="14"/>
  <c r="U1570" i="14"/>
  <c r="U1571" i="14"/>
  <c r="U1572" i="14"/>
  <c r="U319" i="11"/>
  <c r="A270" i="2"/>
  <c r="V270" i="2"/>
  <c r="W270" i="2"/>
  <c r="X270" i="2"/>
  <c r="AB590" i="18"/>
  <c r="U1022" i="17"/>
  <c r="U1023" i="17"/>
  <c r="U1024" i="17"/>
  <c r="U1025" i="17"/>
  <c r="U1091" i="16"/>
  <c r="U1092" i="16"/>
  <c r="U1093" i="16"/>
  <c r="U1094" i="16"/>
  <c r="U823" i="15"/>
  <c r="U824" i="15"/>
  <c r="U1562" i="14"/>
  <c r="U1563" i="14"/>
  <c r="U1564" i="14"/>
  <c r="U1565" i="14"/>
  <c r="U1566" i="14"/>
  <c r="U1567" i="14"/>
  <c r="U318" i="11"/>
  <c r="A269" i="2"/>
  <c r="V269" i="2"/>
  <c r="W269" i="2"/>
  <c r="X26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9" i="18"/>
  <c r="U1021" i="17"/>
  <c r="U1090" i="16"/>
  <c r="U822" i="15"/>
  <c r="U1555" i="14"/>
  <c r="U1556" i="14"/>
  <c r="U1557" i="14"/>
  <c r="U1558" i="14"/>
  <c r="U1559" i="14"/>
  <c r="U1560" i="14"/>
  <c r="U1561" i="14"/>
  <c r="U317" i="11"/>
  <c r="A268" i="2"/>
  <c r="V268" i="2"/>
  <c r="W268" i="2"/>
  <c r="X268" i="2"/>
  <c r="AB669" i="18"/>
  <c r="U1172" i="17"/>
  <c r="U1173" i="17"/>
  <c r="U1174" i="17"/>
  <c r="U1233" i="16"/>
  <c r="U1234" i="16"/>
  <c r="U1235" i="16"/>
  <c r="U1236" i="16"/>
  <c r="U1237" i="16"/>
  <c r="U1238" i="16"/>
  <c r="U928" i="15"/>
  <c r="U929" i="15"/>
  <c r="U1791" i="14"/>
  <c r="U1792" i="14"/>
  <c r="U1793" i="14"/>
  <c r="U1794" i="14"/>
  <c r="U1795" i="14"/>
  <c r="U1796" i="14"/>
  <c r="U369" i="11"/>
  <c r="A306" i="2"/>
  <c r="V306" i="2"/>
  <c r="W306" i="2"/>
  <c r="X306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64" i="18"/>
  <c r="U1157" i="17"/>
  <c r="U1220" i="16"/>
  <c r="U921" i="15"/>
  <c r="U1766" i="14"/>
  <c r="U1767" i="14"/>
  <c r="U1768" i="14"/>
  <c r="U1769" i="14"/>
  <c r="U1770" i="14"/>
  <c r="U1771" i="14"/>
  <c r="U1772" i="14"/>
  <c r="U1773" i="14"/>
  <c r="U1774" i="14"/>
  <c r="U364" i="11"/>
  <c r="A302" i="2"/>
  <c r="V302" i="2"/>
  <c r="W302" i="2"/>
  <c r="X302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5" i="18"/>
  <c r="AB586" i="18"/>
  <c r="U1019" i="17"/>
  <c r="U1020" i="17"/>
  <c r="U1085" i="16"/>
  <c r="U1086" i="16"/>
  <c r="U1087" i="16"/>
  <c r="U1088" i="16"/>
  <c r="U1089" i="16"/>
  <c r="U821" i="15"/>
  <c r="U1550" i="14"/>
  <c r="U1551" i="14"/>
  <c r="U1552" i="14"/>
  <c r="U1553" i="14"/>
  <c r="U1554" i="14"/>
  <c r="U316" i="11"/>
  <c r="A267" i="2"/>
  <c r="V267" i="2"/>
  <c r="W267" i="2"/>
  <c r="X26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4" i="18"/>
  <c r="U1016" i="17"/>
  <c r="U1017" i="17"/>
  <c r="U1018" i="17"/>
  <c r="U1079" i="16"/>
  <c r="U1080" i="16"/>
  <c r="U1081" i="16"/>
  <c r="U1082" i="16"/>
  <c r="U1083" i="16"/>
  <c r="U1084" i="16"/>
  <c r="U819" i="15"/>
  <c r="U820" i="15"/>
  <c r="U1545" i="14"/>
  <c r="U1546" i="14"/>
  <c r="U1547" i="14"/>
  <c r="U1548" i="14"/>
  <c r="U1549" i="14"/>
  <c r="U315" i="11"/>
  <c r="A266" i="2"/>
  <c r="V266" i="2"/>
  <c r="W266" i="2"/>
  <c r="X26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83" i="18"/>
  <c r="U1013" i="17"/>
  <c r="U1014" i="17"/>
  <c r="U1015" i="17"/>
  <c r="U1075" i="16"/>
  <c r="U1076" i="16"/>
  <c r="U1077" i="16"/>
  <c r="U1078" i="16"/>
  <c r="U818" i="15"/>
  <c r="U1540" i="14"/>
  <c r="U1541" i="14"/>
  <c r="U1542" i="14"/>
  <c r="U1543" i="14"/>
  <c r="U1544" i="14"/>
  <c r="U314" i="11"/>
  <c r="A265" i="2"/>
  <c r="V265" i="2"/>
  <c r="W265" i="2"/>
  <c r="X26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2" i="18"/>
  <c r="U1007" i="17"/>
  <c r="U1008" i="17"/>
  <c r="U1009" i="17"/>
  <c r="U1010" i="17"/>
  <c r="U1011" i="17"/>
  <c r="U1012" i="17"/>
  <c r="U1072" i="16"/>
  <c r="U1073" i="16"/>
  <c r="U1074" i="16"/>
  <c r="U816" i="15"/>
  <c r="U817" i="15"/>
  <c r="U1535" i="14"/>
  <c r="U1536" i="14"/>
  <c r="U1537" i="14"/>
  <c r="U1538" i="14"/>
  <c r="U1539" i="14"/>
  <c r="U313" i="11"/>
  <c r="A264" i="2"/>
  <c r="V264" i="2"/>
  <c r="W264" i="2"/>
  <c r="X264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80" i="18"/>
  <c r="AB581" i="18"/>
  <c r="U1004" i="17"/>
  <c r="U1005" i="17"/>
  <c r="U1006" i="17"/>
  <c r="U1070" i="16"/>
  <c r="U1071" i="16"/>
  <c r="U810" i="15"/>
  <c r="U811" i="15"/>
  <c r="U812" i="15"/>
  <c r="U813" i="15"/>
  <c r="U814" i="15"/>
  <c r="U815" i="15"/>
  <c r="U1531" i="14"/>
  <c r="U1532" i="14"/>
  <c r="U1533" i="14"/>
  <c r="U1534" i="14"/>
  <c r="U312" i="11"/>
  <c r="A263" i="2"/>
  <c r="V263" i="2"/>
  <c r="W263" i="2"/>
  <c r="X263" i="2"/>
  <c r="AB579" i="18"/>
  <c r="U1003" i="17"/>
  <c r="U1069" i="16"/>
  <c r="U809" i="15"/>
  <c r="U1524" i="14"/>
  <c r="U1525" i="14"/>
  <c r="U1526" i="14"/>
  <c r="U1527" i="14"/>
  <c r="U1528" i="14"/>
  <c r="U1529" i="14"/>
  <c r="U1530" i="14"/>
  <c r="U311" i="11"/>
  <c r="A262" i="2"/>
  <c r="V262" i="2"/>
  <c r="W262" i="2"/>
  <c r="X262" i="2"/>
  <c r="AB714" i="18"/>
  <c r="AB715" i="18"/>
  <c r="AB716" i="18"/>
  <c r="U1264" i="17"/>
  <c r="U1265" i="17"/>
  <c r="U1266" i="17"/>
  <c r="U1348" i="16"/>
  <c r="U1349" i="16"/>
  <c r="U994" i="15"/>
  <c r="U995" i="15"/>
  <c r="U996" i="15"/>
  <c r="U997" i="15"/>
  <c r="U998" i="15"/>
  <c r="U999" i="15"/>
  <c r="U1000" i="15"/>
  <c r="U1937" i="14"/>
  <c r="U1938" i="14"/>
  <c r="U1939" i="14"/>
  <c r="U1940" i="14"/>
  <c r="U1941" i="14"/>
  <c r="U1942" i="14"/>
  <c r="U394" i="11"/>
  <c r="A330" i="2"/>
  <c r="V330" i="2"/>
  <c r="W330" i="2"/>
  <c r="X330" i="2"/>
  <c r="AB611" i="18"/>
  <c r="AB612" i="18"/>
  <c r="U1064" i="17"/>
  <c r="U1065" i="17"/>
  <c r="U1066" i="17"/>
  <c r="U1131" i="16"/>
  <c r="U1132" i="16"/>
  <c r="U1133" i="16"/>
  <c r="U1134" i="16"/>
  <c r="U876" i="15"/>
  <c r="U877" i="15"/>
  <c r="U878" i="15"/>
  <c r="U879" i="15"/>
  <c r="U880" i="15"/>
  <c r="U1648" i="14"/>
  <c r="U1642" i="14"/>
  <c r="U1643" i="14"/>
  <c r="U1644" i="14"/>
  <c r="U1645" i="14"/>
  <c r="U1646" i="14"/>
  <c r="U1647" i="14"/>
  <c r="U336" i="11"/>
  <c r="U1048" i="17"/>
  <c r="AB599" i="18"/>
  <c r="AB600" i="18"/>
  <c r="U1045" i="17"/>
  <c r="U1046" i="17"/>
  <c r="U1047" i="17"/>
  <c r="U1110" i="16"/>
  <c r="U1111" i="16"/>
  <c r="U1112" i="16"/>
  <c r="U850" i="15"/>
  <c r="U851" i="15"/>
  <c r="U852" i="15"/>
  <c r="U853" i="15"/>
  <c r="U1604" i="14"/>
  <c r="U1605" i="14"/>
  <c r="U1606" i="14"/>
  <c r="U1607" i="14"/>
  <c r="U1608" i="14"/>
  <c r="U1609" i="14"/>
  <c r="U1610" i="14"/>
  <c r="U327" i="11"/>
  <c r="A282" i="2"/>
  <c r="V282" i="2"/>
  <c r="W282" i="2"/>
  <c r="X282" i="2"/>
  <c r="A276" i="2"/>
  <c r="V276" i="2"/>
  <c r="W276" i="2"/>
  <c r="X276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77" i="18"/>
  <c r="AB778" i="18"/>
  <c r="U1359" i="17"/>
  <c r="U1360" i="17"/>
  <c r="U1361" i="17"/>
  <c r="U1469" i="16"/>
  <c r="U1470" i="16"/>
  <c r="U1471" i="16"/>
  <c r="U1472" i="16"/>
  <c r="U1073" i="15"/>
  <c r="U1074" i="15"/>
  <c r="U1075" i="15"/>
  <c r="U2112" i="14"/>
  <c r="U2113" i="14"/>
  <c r="U2114" i="14"/>
  <c r="U2115" i="14"/>
  <c r="U2116" i="14"/>
  <c r="U2117" i="14"/>
  <c r="U2118" i="14"/>
  <c r="U428" i="11"/>
  <c r="U429" i="11"/>
  <c r="A358" i="2"/>
  <c r="V358" i="2"/>
  <c r="W358" i="2"/>
  <c r="X358" i="2"/>
  <c r="AB791" i="18"/>
  <c r="AB792" i="18"/>
  <c r="AB793" i="18"/>
  <c r="U1382" i="17"/>
  <c r="U1383" i="17"/>
  <c r="U1384" i="17"/>
  <c r="U1385" i="17"/>
  <c r="U1386" i="17"/>
  <c r="U1498" i="16"/>
  <c r="U1499" i="16"/>
  <c r="U1500" i="16"/>
  <c r="U1088" i="15"/>
  <c r="U1089" i="15"/>
  <c r="U2153" i="14"/>
  <c r="U2154" i="14"/>
  <c r="U2155" i="14"/>
  <c r="U2156" i="14"/>
  <c r="U2157" i="14"/>
  <c r="U439" i="11"/>
  <c r="U440" i="11"/>
  <c r="A365" i="2"/>
  <c r="V365" i="2"/>
  <c r="W365" i="2"/>
  <c r="X365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44" i="18"/>
  <c r="AB645" i="18"/>
  <c r="AB646" i="18"/>
  <c r="U1128" i="17"/>
  <c r="U1129" i="17"/>
  <c r="U1130" i="17"/>
  <c r="U1131" i="17"/>
  <c r="U1189" i="16"/>
  <c r="U1190" i="16"/>
  <c r="U1191" i="16"/>
  <c r="U906" i="15"/>
  <c r="U907" i="15"/>
  <c r="U1713" i="14"/>
  <c r="U1714" i="14"/>
  <c r="U1715" i="14"/>
  <c r="U1716" i="14"/>
  <c r="U1717" i="14"/>
  <c r="U1718" i="14"/>
  <c r="U1719" i="14"/>
  <c r="U354" i="11"/>
  <c r="U353" i="11"/>
  <c r="A294" i="2"/>
  <c r="V294" i="2"/>
  <c r="W294" i="2"/>
  <c r="X294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6" i="18"/>
  <c r="AB577" i="18"/>
  <c r="U999" i="17"/>
  <c r="U1000" i="17"/>
  <c r="U1001" i="17"/>
  <c r="U1002" i="17"/>
  <c r="U1067" i="16"/>
  <c r="U1068" i="16"/>
  <c r="U807" i="15"/>
  <c r="U808" i="15"/>
  <c r="U1519" i="14"/>
  <c r="U1520" i="14"/>
  <c r="U1521" i="14"/>
  <c r="U1522" i="14"/>
  <c r="U1523" i="14"/>
  <c r="U309" i="11"/>
  <c r="U310" i="11"/>
  <c r="A261" i="2"/>
  <c r="V261" i="2"/>
  <c r="W261" i="2"/>
  <c r="X261" i="2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1485" i="14"/>
  <c r="U1486" i="14"/>
  <c r="U1487" i="14"/>
  <c r="U1488" i="14"/>
  <c r="U1489" i="14"/>
  <c r="U1490" i="14"/>
  <c r="U300" i="11"/>
  <c r="U301" i="11"/>
  <c r="A255" i="2"/>
  <c r="V255" i="2"/>
  <c r="W255" i="2"/>
  <c r="X255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5" i="18"/>
  <c r="U996" i="17"/>
  <c r="U997" i="17"/>
  <c r="U998" i="17"/>
  <c r="U1062" i="16"/>
  <c r="U1063" i="16"/>
  <c r="U1064" i="16"/>
  <c r="U1065" i="16"/>
  <c r="U1066" i="16"/>
  <c r="U805" i="15"/>
  <c r="U806" i="15"/>
  <c r="U1514" i="14"/>
  <c r="U1515" i="14"/>
  <c r="U1516" i="14"/>
  <c r="U1517" i="14"/>
  <c r="U1518" i="14"/>
  <c r="U308" i="11"/>
  <c r="A260" i="2"/>
  <c r="V260" i="2"/>
  <c r="W260" i="2"/>
  <c r="X260" i="2"/>
  <c r="U307" i="11"/>
  <c r="AB573" i="18"/>
  <c r="AB574" i="18"/>
  <c r="U993" i="17"/>
  <c r="U994" i="17"/>
  <c r="U995" i="17"/>
  <c r="U1059" i="16"/>
  <c r="U1060" i="16"/>
  <c r="U1061" i="16"/>
  <c r="U803" i="15"/>
  <c r="U804" i="15"/>
  <c r="U1509" i="14"/>
  <c r="U1510" i="14"/>
  <c r="U1511" i="14"/>
  <c r="U1512" i="14"/>
  <c r="U1513" i="14"/>
  <c r="U306" i="11"/>
  <c r="A259" i="2"/>
  <c r="V259" i="2"/>
  <c r="W259" i="2"/>
  <c r="X259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5" i="2"/>
  <c r="AB748" i="18"/>
  <c r="AB749" i="18"/>
  <c r="AB750" i="18"/>
  <c r="U1315" i="17"/>
  <c r="U1316" i="17"/>
  <c r="U1317" i="17"/>
  <c r="U1318" i="17"/>
  <c r="U1405" i="16"/>
  <c r="U1406" i="16"/>
  <c r="U1407" i="16"/>
  <c r="U1408" i="16"/>
  <c r="U1409" i="16"/>
  <c r="U1410" i="16"/>
  <c r="U1046" i="15"/>
  <c r="U1047" i="15"/>
  <c r="U2029" i="14"/>
  <c r="U2030" i="14"/>
  <c r="U2031" i="14"/>
  <c r="U2032" i="14"/>
  <c r="U2033" i="14"/>
  <c r="U2034" i="14"/>
  <c r="U2035" i="14"/>
  <c r="U415" i="11"/>
  <c r="V345" i="2"/>
  <c r="W345" i="2"/>
  <c r="X345" i="2"/>
  <c r="AB729" i="18"/>
  <c r="AB730" i="18"/>
  <c r="U1280" i="17"/>
  <c r="U1281" i="17"/>
  <c r="U1282" i="17"/>
  <c r="U1283" i="17"/>
  <c r="U1359" i="16"/>
  <c r="U1360" i="16"/>
  <c r="U1361" i="16"/>
  <c r="U1024" i="15"/>
  <c r="U1025" i="15"/>
  <c r="U1969" i="14"/>
  <c r="U1970" i="14"/>
  <c r="U1971" i="14"/>
  <c r="U1972" i="14"/>
  <c r="U1973" i="14"/>
  <c r="U1974" i="14"/>
  <c r="U1975" i="14"/>
  <c r="U402" i="11"/>
  <c r="U403" i="11"/>
  <c r="A335" i="2"/>
  <c r="V335" i="2"/>
  <c r="W335" i="2"/>
  <c r="X335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26" i="18"/>
  <c r="AB627" i="18"/>
  <c r="AB628" i="18"/>
  <c r="U1091" i="17"/>
  <c r="U1092" i="17"/>
  <c r="U1093" i="17"/>
  <c r="U1094" i="17"/>
  <c r="U1095" i="17"/>
  <c r="U1096" i="17"/>
  <c r="U1097" i="17"/>
  <c r="U1098" i="17"/>
  <c r="U1163" i="16"/>
  <c r="U1164" i="16"/>
  <c r="U1165" i="16"/>
  <c r="U1166" i="16"/>
  <c r="U1167" i="16"/>
  <c r="U894" i="15"/>
  <c r="U895" i="15"/>
  <c r="U1678" i="14"/>
  <c r="U1679" i="14"/>
  <c r="U1680" i="14"/>
  <c r="U1681" i="14"/>
  <c r="U1682" i="14"/>
  <c r="U344" i="11"/>
  <c r="A288" i="2"/>
  <c r="V288" i="2"/>
  <c r="W288" i="2"/>
  <c r="X288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80" i="18"/>
  <c r="AB681" i="18"/>
  <c r="U1187" i="17"/>
  <c r="U1188" i="17"/>
  <c r="U1189" i="17"/>
  <c r="U1275" i="16"/>
  <c r="U1276" i="16"/>
  <c r="U1277" i="16"/>
  <c r="U1278" i="16"/>
  <c r="U1279" i="16"/>
  <c r="U1280" i="16"/>
  <c r="U1281" i="16"/>
  <c r="U1282" i="16"/>
  <c r="U938" i="15"/>
  <c r="U939" i="15"/>
  <c r="U1817" i="14"/>
  <c r="U1818" i="14"/>
  <c r="U1819" i="14"/>
  <c r="U1820" i="14"/>
  <c r="U1821" i="14"/>
  <c r="U1822" i="14"/>
  <c r="U374" i="11"/>
  <c r="A311" i="2"/>
  <c r="V311" i="2"/>
  <c r="W311" i="2"/>
  <c r="X311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68" i="18"/>
  <c r="AB769" i="18"/>
  <c r="U1351" i="17"/>
  <c r="U1455" i="16"/>
  <c r="U1064" i="15"/>
  <c r="U1065" i="15"/>
  <c r="U2083" i="14"/>
  <c r="U2084" i="14"/>
  <c r="U2085" i="14"/>
  <c r="U2086" i="14"/>
  <c r="U2087" i="14"/>
  <c r="U2088" i="14"/>
  <c r="U2089" i="14"/>
  <c r="U2090" i="14"/>
  <c r="U424" i="11"/>
  <c r="A354" i="2"/>
  <c r="V354" i="2"/>
  <c r="W354" i="2"/>
  <c r="X354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91" i="18"/>
  <c r="U1205" i="17"/>
  <c r="U1206" i="17"/>
  <c r="U1207" i="17"/>
  <c r="U1208" i="17"/>
  <c r="U1310" i="16"/>
  <c r="U1311" i="16"/>
  <c r="U1312" i="16"/>
  <c r="U948" i="15"/>
  <c r="U949" i="15"/>
  <c r="U950" i="15"/>
  <c r="U1847" i="14"/>
  <c r="U1848" i="14"/>
  <c r="U1849" i="14"/>
  <c r="U1850" i="14"/>
  <c r="U1851" i="14"/>
  <c r="U1852" i="14"/>
  <c r="U1853" i="14"/>
  <c r="U1854" i="14"/>
  <c r="U379" i="11"/>
  <c r="A316" i="2"/>
  <c r="V316" i="2"/>
  <c r="W316" i="2"/>
  <c r="X316" i="2"/>
  <c r="AB668" i="18"/>
  <c r="U1169" i="17"/>
  <c r="U1170" i="17"/>
  <c r="U1171" i="17"/>
  <c r="U1227" i="16"/>
  <c r="U1228" i="16"/>
  <c r="U1229" i="16"/>
  <c r="U1230" i="16"/>
  <c r="U1231" i="16"/>
  <c r="U1232" i="16"/>
  <c r="U926" i="15"/>
  <c r="U927" i="15"/>
  <c r="U1786" i="14"/>
  <c r="U1787" i="14"/>
  <c r="U1788" i="14"/>
  <c r="U1789" i="14"/>
  <c r="U1790" i="14"/>
  <c r="U368" i="11"/>
  <c r="A305" i="2"/>
  <c r="V305" i="2"/>
  <c r="W305" i="2"/>
  <c r="X305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712" i="18"/>
  <c r="AB713" i="18"/>
  <c r="U1260" i="17"/>
  <c r="U1261" i="17"/>
  <c r="U1262" i="17"/>
  <c r="U1263" i="17"/>
  <c r="U1346" i="16"/>
  <c r="U1347" i="16"/>
  <c r="U988" i="15"/>
  <c r="U989" i="15"/>
  <c r="U990" i="15"/>
  <c r="U991" i="15"/>
  <c r="U992" i="15"/>
  <c r="U993" i="15"/>
  <c r="U1931" i="14"/>
  <c r="U1932" i="14"/>
  <c r="U1933" i="14"/>
  <c r="U1934" i="14"/>
  <c r="U1935" i="14"/>
  <c r="U1936" i="14"/>
  <c r="U393" i="11"/>
  <c r="A329" i="2"/>
  <c r="V329" i="2"/>
  <c r="W329" i="2"/>
  <c r="X329" i="2"/>
  <c r="AB785" i="18"/>
  <c r="AB786" i="18"/>
  <c r="U1372" i="17"/>
  <c r="U1373" i="17"/>
  <c r="U1486" i="16"/>
  <c r="U1487" i="16"/>
  <c r="U1488" i="16"/>
  <c r="U1489" i="16"/>
  <c r="U1490" i="16"/>
  <c r="U1491" i="16"/>
  <c r="U1082" i="15"/>
  <c r="U1083" i="15"/>
  <c r="U2136" i="14"/>
  <c r="U2137" i="14"/>
  <c r="U2138" i="14"/>
  <c r="U2139" i="14"/>
  <c r="U2140" i="14"/>
  <c r="U2141" i="14"/>
  <c r="U434" i="11"/>
  <c r="A362" i="2"/>
  <c r="V362" i="2"/>
  <c r="W362" i="2"/>
  <c r="X362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37" i="18"/>
  <c r="U1298" i="17"/>
  <c r="U1299" i="17"/>
  <c r="U1300" i="17"/>
  <c r="U1301" i="17"/>
  <c r="U1373" i="16"/>
  <c r="U1374" i="16"/>
  <c r="U1375" i="16"/>
  <c r="U1376" i="16"/>
  <c r="U1377" i="16"/>
  <c r="U1037" i="15"/>
  <c r="U1038" i="15"/>
  <c r="U2000" i="14"/>
  <c r="U2001" i="14"/>
  <c r="U2002" i="14"/>
  <c r="U2003" i="14"/>
  <c r="U2004" i="14"/>
  <c r="U408" i="11"/>
  <c r="A340" i="2"/>
  <c r="V340" i="2"/>
  <c r="W340" i="2"/>
  <c r="X340" i="2"/>
  <c r="AB736" i="18"/>
  <c r="U1295" i="17"/>
  <c r="U1296" i="17"/>
  <c r="U1297" i="17"/>
  <c r="U1367" i="16"/>
  <c r="U1368" i="16"/>
  <c r="U1369" i="16"/>
  <c r="U1370" i="16"/>
  <c r="U1371" i="16"/>
  <c r="U1372" i="16"/>
  <c r="U1035" i="15"/>
  <c r="U1036" i="15"/>
  <c r="U1994" i="14"/>
  <c r="U1995" i="14"/>
  <c r="U1996" i="14"/>
  <c r="U1997" i="14"/>
  <c r="U1998" i="14"/>
  <c r="U1999" i="14"/>
  <c r="U407" i="11"/>
  <c r="A339" i="2"/>
  <c r="V339" i="2"/>
  <c r="W339" i="2"/>
  <c r="X339" i="2"/>
  <c r="AB556" i="18"/>
  <c r="U968" i="17"/>
  <c r="U969" i="17"/>
  <c r="U970" i="17"/>
  <c r="U971" i="17"/>
  <c r="U972" i="17"/>
  <c r="U973" i="17"/>
  <c r="U974" i="17"/>
  <c r="U975" i="17"/>
  <c r="U976" i="17"/>
  <c r="U1046" i="16"/>
  <c r="U1047" i="16"/>
  <c r="U770" i="15"/>
  <c r="U771" i="15"/>
  <c r="U1470" i="14"/>
  <c r="U1471" i="14"/>
  <c r="U1472" i="14"/>
  <c r="U1473" i="14"/>
  <c r="U1474" i="14"/>
  <c r="U295" i="11"/>
  <c r="A252" i="2"/>
  <c r="V252" i="2"/>
  <c r="W252" i="2"/>
  <c r="X252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35" i="18"/>
  <c r="U1294" i="17"/>
  <c r="U1366" i="16"/>
  <c r="U1034" i="15"/>
  <c r="U1986" i="14"/>
  <c r="U1987" i="14"/>
  <c r="U1988" i="14"/>
  <c r="U1989" i="14"/>
  <c r="U1990" i="14"/>
  <c r="U1991" i="14"/>
  <c r="U1992" i="14"/>
  <c r="U1993" i="14"/>
  <c r="U406" i="11"/>
  <c r="A338" i="2"/>
  <c r="V338" i="2"/>
  <c r="W338" i="2"/>
  <c r="X338" i="2"/>
  <c r="AB731" i="18"/>
  <c r="U1284" i="17"/>
  <c r="U1285" i="17"/>
  <c r="U1286" i="17"/>
  <c r="U1287" i="17"/>
  <c r="U1288" i="17"/>
  <c r="U1289" i="17"/>
  <c r="U1290" i="17"/>
  <c r="U1362" i="16"/>
  <c r="U1363" i="16"/>
  <c r="U1026" i="15"/>
  <c r="U1027" i="15"/>
  <c r="U1976" i="14"/>
  <c r="U1977" i="14"/>
  <c r="U1978" i="14"/>
  <c r="U1979" i="14"/>
  <c r="U1980" i="14"/>
  <c r="U404" i="11"/>
  <c r="V336" i="2"/>
  <c r="A336" i="2"/>
  <c r="W336" i="2"/>
  <c r="X336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27" i="18"/>
  <c r="AB728" i="18"/>
  <c r="U1276" i="17"/>
  <c r="U1277" i="17"/>
  <c r="U1278" i="17"/>
  <c r="U1279" i="17"/>
  <c r="U1356" i="16"/>
  <c r="U1357" i="16"/>
  <c r="U1358" i="16"/>
  <c r="U1022" i="15"/>
  <c r="U1023" i="15"/>
  <c r="U1963" i="14"/>
  <c r="U1964" i="14"/>
  <c r="U1965" i="14"/>
  <c r="U1966" i="14"/>
  <c r="U1967" i="14"/>
  <c r="U1968" i="14"/>
  <c r="U400" i="11"/>
  <c r="U401" i="11"/>
  <c r="A334" i="2"/>
  <c r="V334" i="2"/>
  <c r="W334" i="2"/>
  <c r="X334" i="2"/>
  <c r="AB738" i="18"/>
  <c r="AB739" i="18"/>
  <c r="U1302" i="17"/>
  <c r="U1303" i="17"/>
  <c r="U1304" i="17"/>
  <c r="U1305" i="17"/>
  <c r="U1378" i="16"/>
  <c r="U1379" i="16"/>
  <c r="U1380" i="16"/>
  <c r="U1381" i="16"/>
  <c r="U1382" i="16"/>
  <c r="U1383" i="16"/>
  <c r="U1384" i="16"/>
  <c r="U1039" i="15"/>
  <c r="U2005" i="14"/>
  <c r="U2006" i="14"/>
  <c r="U2007" i="14"/>
  <c r="U2008" i="14"/>
  <c r="U2009" i="14"/>
  <c r="U409" i="11"/>
  <c r="A341" i="2"/>
  <c r="V341" i="2"/>
  <c r="W341" i="2"/>
  <c r="X341" i="2"/>
  <c r="AB733" i="18"/>
  <c r="AB732" i="18"/>
  <c r="U1291" i="17"/>
  <c r="U1292" i="17"/>
  <c r="U1293" i="17"/>
  <c r="U1364" i="16"/>
  <c r="U1365" i="16"/>
  <c r="U1028" i="15"/>
  <c r="U1029" i="15"/>
  <c r="U1030" i="15"/>
  <c r="U1031" i="15"/>
  <c r="U1032" i="15"/>
  <c r="U1033" i="15"/>
  <c r="U1981" i="14"/>
  <c r="U1982" i="14"/>
  <c r="U1983" i="14"/>
  <c r="U1984" i="14"/>
  <c r="U1985" i="14"/>
  <c r="U405" i="11"/>
  <c r="A337" i="2"/>
  <c r="V337" i="2"/>
  <c r="W337" i="2"/>
  <c r="X337" i="2"/>
  <c r="AB609" i="18"/>
  <c r="AB610" i="18"/>
  <c r="U1061" i="17"/>
  <c r="U1062" i="17"/>
  <c r="U1063" i="17"/>
  <c r="U1127" i="16"/>
  <c r="U1128" i="16"/>
  <c r="U1129" i="16"/>
  <c r="U1130" i="16"/>
  <c r="U873" i="15"/>
  <c r="U874" i="15"/>
  <c r="U875" i="15"/>
  <c r="U1637" i="14"/>
  <c r="U1638" i="14"/>
  <c r="U1639" i="14"/>
  <c r="U1640" i="14"/>
  <c r="U1641" i="14"/>
  <c r="U334" i="11"/>
  <c r="U335" i="11"/>
  <c r="A281" i="2"/>
  <c r="V281" i="2"/>
  <c r="W281" i="2"/>
  <c r="X281" i="2"/>
  <c r="A45" i="2"/>
  <c r="K45" i="19" s="1"/>
  <c r="AB597" i="18"/>
  <c r="AB598" i="18"/>
  <c r="U1042" i="17"/>
  <c r="U1043" i="17"/>
  <c r="U1044" i="17"/>
  <c r="U1108" i="16"/>
  <c r="U1109" i="16"/>
  <c r="U846" i="15"/>
  <c r="U847" i="15"/>
  <c r="U848" i="15"/>
  <c r="U849" i="15"/>
  <c r="U1596" i="14"/>
  <c r="U1597" i="14"/>
  <c r="U1598" i="14"/>
  <c r="U1599" i="14"/>
  <c r="U1600" i="14"/>
  <c r="U1601" i="14"/>
  <c r="U1602" i="14"/>
  <c r="U1603" i="14"/>
  <c r="U326" i="11"/>
  <c r="U325" i="11"/>
  <c r="A275" i="2"/>
  <c r="V275" i="2"/>
  <c r="W275" i="2"/>
  <c r="X27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62" i="18"/>
  <c r="U1344" i="17"/>
  <c r="U1345" i="17"/>
  <c r="U1346" i="17"/>
  <c r="U1436" i="16"/>
  <c r="U1437" i="16"/>
  <c r="U1438" i="16"/>
  <c r="U1439" i="16"/>
  <c r="U1440" i="16"/>
  <c r="U1441" i="16"/>
  <c r="U1442" i="16"/>
  <c r="U1443" i="16"/>
  <c r="U1444" i="16"/>
  <c r="U1058" i="15"/>
  <c r="U1059" i="15"/>
  <c r="U2069" i="14"/>
  <c r="U2068" i="14"/>
  <c r="U2067" i="14"/>
  <c r="U2066" i="14"/>
  <c r="U2065" i="14"/>
  <c r="U421" i="11"/>
  <c r="A351" i="2"/>
  <c r="V351" i="2"/>
  <c r="W351" i="2"/>
  <c r="X351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45" i="18"/>
  <c r="AB746" i="18"/>
  <c r="AB747" i="18"/>
  <c r="U1312" i="17"/>
  <c r="U1313" i="17"/>
  <c r="U1314" i="17"/>
  <c r="U1399" i="16"/>
  <c r="U1400" i="16"/>
  <c r="U1401" i="16"/>
  <c r="U1402" i="16"/>
  <c r="U1403" i="16"/>
  <c r="U1404" i="16"/>
  <c r="U1044" i="15"/>
  <c r="U1045" i="15"/>
  <c r="U2022" i="14"/>
  <c r="U2023" i="14"/>
  <c r="U2024" i="14"/>
  <c r="U2025" i="14"/>
  <c r="U2026" i="14"/>
  <c r="U2027" i="14"/>
  <c r="U2028" i="14"/>
  <c r="U413" i="11"/>
  <c r="U414" i="11"/>
  <c r="A344" i="2"/>
  <c r="V344" i="2"/>
  <c r="W344" i="2"/>
  <c r="X344" i="2"/>
  <c r="AB624" i="18"/>
  <c r="AB625" i="18"/>
  <c r="U1084" i="17"/>
  <c r="U1085" i="17"/>
  <c r="U1086" i="17"/>
  <c r="U1087" i="17"/>
  <c r="U1088" i="17"/>
  <c r="U1089" i="17"/>
  <c r="U1090" i="17"/>
  <c r="U1158" i="16"/>
  <c r="U1159" i="16"/>
  <c r="U1160" i="16"/>
  <c r="U1161" i="16"/>
  <c r="U1162" i="16"/>
  <c r="U892" i="15"/>
  <c r="U893" i="15"/>
  <c r="U1673" i="14"/>
  <c r="U1674" i="14"/>
  <c r="U1675" i="14"/>
  <c r="U1676" i="14"/>
  <c r="U1677" i="14"/>
  <c r="U342" i="11"/>
  <c r="U343" i="11"/>
  <c r="A287" i="2"/>
  <c r="V287" i="2"/>
  <c r="W287" i="2"/>
  <c r="X287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711" i="18"/>
  <c r="U1257" i="17"/>
  <c r="U1258" i="17"/>
  <c r="U1259" i="17"/>
  <c r="U1344" i="16"/>
  <c r="U1345" i="16"/>
  <c r="U980" i="15"/>
  <c r="U981" i="15"/>
  <c r="U982" i="15"/>
  <c r="U983" i="15"/>
  <c r="U984" i="15"/>
  <c r="U985" i="15"/>
  <c r="U986" i="15"/>
  <c r="U987" i="15"/>
  <c r="U1925" i="14"/>
  <c r="U1926" i="14"/>
  <c r="U1927" i="14"/>
  <c r="U1928" i="14"/>
  <c r="U1929" i="14"/>
  <c r="U1930" i="14"/>
  <c r="U392" i="11"/>
  <c r="A328" i="2"/>
  <c r="V328" i="2"/>
  <c r="W328" i="2"/>
  <c r="X328" i="2"/>
  <c r="AB677" i="18"/>
  <c r="AB678" i="18"/>
  <c r="AB679" i="18"/>
  <c r="U1184" i="17"/>
  <c r="U1185" i="17"/>
  <c r="U1186" i="17"/>
  <c r="U1266" i="16"/>
  <c r="U1267" i="16"/>
  <c r="U1268" i="16"/>
  <c r="U1269" i="16"/>
  <c r="U1270" i="16"/>
  <c r="U1271" i="16"/>
  <c r="U1272" i="16"/>
  <c r="U1273" i="16"/>
  <c r="U1274" i="16"/>
  <c r="U936" i="15"/>
  <c r="U937" i="15"/>
  <c r="U1812" i="14"/>
  <c r="U1813" i="14"/>
  <c r="U1814" i="14"/>
  <c r="U1815" i="14"/>
  <c r="U1816" i="14"/>
  <c r="U373" i="11"/>
  <c r="A310" i="2"/>
  <c r="V310" i="2"/>
  <c r="W310" i="2"/>
  <c r="X310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8" i="18"/>
  <c r="AB559" i="18"/>
  <c r="U980" i="17"/>
  <c r="U981" i="17"/>
  <c r="U982" i="17"/>
  <c r="U1050" i="16"/>
  <c r="U1051" i="16"/>
  <c r="U777" i="15"/>
  <c r="U778" i="15"/>
  <c r="U779" i="15"/>
  <c r="U780" i="15"/>
  <c r="U781" i="15"/>
  <c r="U782" i="15"/>
  <c r="U1480" i="14"/>
  <c r="U1481" i="14"/>
  <c r="U1482" i="14"/>
  <c r="U1483" i="14"/>
  <c r="U1484" i="14"/>
  <c r="U298" i="11"/>
  <c r="U299" i="11"/>
  <c r="A254" i="2"/>
  <c r="V254" i="2"/>
  <c r="W254" i="2"/>
  <c r="X25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58" i="18"/>
  <c r="U1148" i="17"/>
  <c r="U1149" i="17"/>
  <c r="U1150" i="17"/>
  <c r="U1151" i="17"/>
  <c r="U1210" i="16"/>
  <c r="U1211" i="16"/>
  <c r="U1212" i="16"/>
  <c r="U1213" i="16"/>
  <c r="U916" i="15"/>
  <c r="U917" i="15"/>
  <c r="U1209" i="16"/>
  <c r="U1746" i="14"/>
  <c r="U1747" i="14"/>
  <c r="U1748" i="14"/>
  <c r="U1749" i="14"/>
  <c r="U1750" i="14"/>
  <c r="U1751" i="14"/>
  <c r="U360" i="11"/>
  <c r="A299" i="2"/>
  <c r="V299" i="2"/>
  <c r="W299" i="2"/>
  <c r="X299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50" i="2"/>
  <c r="W251" i="2"/>
  <c r="W253" i="2"/>
  <c r="W258" i="2"/>
  <c r="W273" i="2"/>
  <c r="W274" i="2"/>
  <c r="W280" i="2"/>
  <c r="W286" i="2"/>
  <c r="W292" i="2"/>
  <c r="W293" i="2"/>
  <c r="W298" i="2"/>
  <c r="W301" i="2"/>
  <c r="W303" i="2"/>
  <c r="W304" i="2"/>
  <c r="W307" i="2"/>
  <c r="W308" i="2"/>
  <c r="W309" i="2"/>
  <c r="W314" i="2"/>
  <c r="W315" i="2"/>
  <c r="W319" i="2"/>
  <c r="W321" i="2"/>
  <c r="W323" i="2"/>
  <c r="W324" i="2"/>
  <c r="W326" i="2"/>
  <c r="W327" i="2"/>
  <c r="W342" i="2"/>
  <c r="W343" i="2"/>
  <c r="W347" i="2"/>
  <c r="W348" i="2"/>
  <c r="W350" i="2"/>
  <c r="W353" i="2"/>
  <c r="W356" i="2"/>
  <c r="W357" i="2"/>
  <c r="W360" i="2"/>
  <c r="W361" i="2"/>
  <c r="W363" i="2"/>
  <c r="W364" i="2"/>
  <c r="W366" i="2"/>
  <c r="W367" i="2"/>
  <c r="W368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50" i="2"/>
  <c r="V251" i="2"/>
  <c r="V253" i="2"/>
  <c r="V258" i="2"/>
  <c r="V273" i="2"/>
  <c r="V274" i="2"/>
  <c r="V280" i="2"/>
  <c r="V286" i="2"/>
  <c r="V292" i="2"/>
  <c r="V293" i="2"/>
  <c r="V298" i="2"/>
  <c r="V301" i="2"/>
  <c r="V303" i="2"/>
  <c r="V304" i="2"/>
  <c r="V307" i="2"/>
  <c r="V308" i="2"/>
  <c r="V309" i="2"/>
  <c r="V314" i="2"/>
  <c r="V315" i="2"/>
  <c r="V319" i="2"/>
  <c r="V321" i="2"/>
  <c r="V323" i="2"/>
  <c r="V324" i="2"/>
  <c r="V326" i="2"/>
  <c r="V327" i="2"/>
  <c r="V342" i="2"/>
  <c r="V343" i="2"/>
  <c r="V347" i="2"/>
  <c r="V348" i="2"/>
  <c r="V350" i="2"/>
  <c r="V353" i="2"/>
  <c r="V356" i="2"/>
  <c r="V357" i="2"/>
  <c r="V360" i="2"/>
  <c r="V361" i="2"/>
  <c r="V363" i="2"/>
  <c r="V364" i="2"/>
  <c r="V366" i="2"/>
  <c r="V367" i="2"/>
  <c r="V368" i="2"/>
  <c r="W2" i="2"/>
  <c r="V2" i="2"/>
  <c r="X298" i="2"/>
  <c r="X301" i="2"/>
  <c r="X303" i="2"/>
  <c r="X304" i="2"/>
  <c r="X307" i="2"/>
  <c r="X308" i="2"/>
  <c r="X309" i="2"/>
  <c r="X314" i="2"/>
  <c r="X315" i="2"/>
  <c r="X319" i="2"/>
  <c r="X321" i="2"/>
  <c r="X323" i="2"/>
  <c r="X324" i="2"/>
  <c r="X326" i="2"/>
  <c r="X327" i="2"/>
  <c r="X342" i="2"/>
  <c r="X343" i="2"/>
  <c r="X347" i="2"/>
  <c r="X348" i="2"/>
  <c r="X350" i="2"/>
  <c r="X353" i="2"/>
  <c r="X356" i="2"/>
  <c r="X357" i="2"/>
  <c r="X360" i="2"/>
  <c r="X361" i="2"/>
  <c r="X363" i="2"/>
  <c r="X364" i="2"/>
  <c r="X366" i="2"/>
  <c r="X367" i="2"/>
  <c r="X368" i="2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76" i="18"/>
  <c r="U1356" i="17"/>
  <c r="U1357" i="17"/>
  <c r="U1358" i="17"/>
  <c r="U1462" i="16"/>
  <c r="U1463" i="16"/>
  <c r="U1464" i="16"/>
  <c r="U1465" i="16"/>
  <c r="U1466" i="16"/>
  <c r="U1467" i="16"/>
  <c r="U1468" i="16"/>
  <c r="U1070" i="15"/>
  <c r="U1071" i="15"/>
  <c r="U1072" i="15"/>
  <c r="U2106" i="14"/>
  <c r="U2107" i="14"/>
  <c r="U2108" i="14"/>
  <c r="U2109" i="14"/>
  <c r="U2110" i="14"/>
  <c r="U2111" i="14"/>
  <c r="U427" i="11"/>
  <c r="A357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42" i="18"/>
  <c r="AB643" i="18"/>
  <c r="U1124" i="17"/>
  <c r="U1125" i="17"/>
  <c r="U1126" i="17"/>
  <c r="U1127" i="17"/>
  <c r="U1186" i="16"/>
  <c r="U1187" i="16"/>
  <c r="U1188" i="16"/>
  <c r="U904" i="15"/>
  <c r="U905" i="15"/>
  <c r="U1706" i="14"/>
  <c r="U1707" i="14"/>
  <c r="U1708" i="14"/>
  <c r="U1709" i="14"/>
  <c r="U1710" i="14"/>
  <c r="U1711" i="14"/>
  <c r="U1712" i="14"/>
  <c r="U351" i="11"/>
  <c r="U352" i="11"/>
  <c r="A293" i="2"/>
  <c r="X293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75" i="18"/>
  <c r="AB676" i="18"/>
  <c r="U1181" i="17"/>
  <c r="U1182" i="17"/>
  <c r="U1183" i="17"/>
  <c r="U1257" i="16"/>
  <c r="U1258" i="16"/>
  <c r="U1259" i="16"/>
  <c r="U1260" i="16"/>
  <c r="U1261" i="16"/>
  <c r="U1262" i="16"/>
  <c r="U1263" i="16"/>
  <c r="U1264" i="16"/>
  <c r="U1265" i="16"/>
  <c r="U934" i="15"/>
  <c r="U935" i="15"/>
  <c r="U1807" i="14"/>
  <c r="U1808" i="14"/>
  <c r="U1809" i="14"/>
  <c r="U1810" i="14"/>
  <c r="U1811" i="14"/>
  <c r="U372" i="11"/>
  <c r="A309" i="2"/>
  <c r="AB756" i="18"/>
  <c r="AB757" i="18"/>
  <c r="U1328" i="17"/>
  <c r="U1329" i="17"/>
  <c r="U1330" i="17"/>
  <c r="U1331" i="17"/>
  <c r="U1332" i="17"/>
  <c r="U1333" i="17"/>
  <c r="U1422" i="16"/>
  <c r="U1423" i="16"/>
  <c r="U1424" i="16"/>
  <c r="U1052" i="15"/>
  <c r="U1053" i="15"/>
  <c r="U2048" i="14"/>
  <c r="U2049" i="14"/>
  <c r="U2050" i="14"/>
  <c r="U2051" i="14"/>
  <c r="U2052" i="14"/>
  <c r="U2053" i="14"/>
  <c r="U418" i="11"/>
  <c r="A348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50" i="2"/>
  <c r="A251" i="2"/>
  <c r="A253" i="2"/>
  <c r="A258" i="2"/>
  <c r="A273" i="2"/>
  <c r="A274" i="2"/>
  <c r="A280" i="2"/>
  <c r="A286" i="2"/>
  <c r="A292" i="2"/>
  <c r="A301" i="2"/>
  <c r="A303" i="2"/>
  <c r="A304" i="2"/>
  <c r="A307" i="2"/>
  <c r="A308" i="2"/>
  <c r="A314" i="2"/>
  <c r="A315" i="2"/>
  <c r="A319" i="2"/>
  <c r="A321" i="2"/>
  <c r="A323" i="2"/>
  <c r="A324" i="2"/>
  <c r="A326" i="2"/>
  <c r="A327" i="2"/>
  <c r="A342" i="2"/>
  <c r="A343" i="2"/>
  <c r="A347" i="2"/>
  <c r="A350" i="2"/>
  <c r="A353" i="2"/>
  <c r="A356" i="2"/>
  <c r="A360" i="2"/>
  <c r="A361" i="2"/>
  <c r="A363" i="2"/>
  <c r="A364" i="2"/>
  <c r="A366" i="2"/>
  <c r="A367" i="2"/>
  <c r="A368" i="2"/>
  <c r="A368" i="19" s="1"/>
  <c r="C368" i="19" s="1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43" i="18"/>
  <c r="AB744" i="18"/>
  <c r="U1309" i="17"/>
  <c r="U1310" i="17"/>
  <c r="U1311" i="17"/>
  <c r="U1392" i="16"/>
  <c r="U1393" i="16"/>
  <c r="U1394" i="16"/>
  <c r="U1395" i="16"/>
  <c r="U1396" i="16"/>
  <c r="U1397" i="16"/>
  <c r="U1398" i="16"/>
  <c r="U1042" i="15"/>
  <c r="U1043" i="15"/>
  <c r="U2016" i="14"/>
  <c r="U2017" i="14"/>
  <c r="U2018" i="14"/>
  <c r="U2019" i="14"/>
  <c r="U2020" i="14"/>
  <c r="U2021" i="14"/>
  <c r="U411" i="11"/>
  <c r="U412" i="11"/>
  <c r="AB595" i="18"/>
  <c r="AB596" i="18"/>
  <c r="U1039" i="17"/>
  <c r="U1040" i="17"/>
  <c r="U1041" i="17"/>
  <c r="U1106" i="16"/>
  <c r="U1107" i="16"/>
  <c r="U841" i="15"/>
  <c r="U842" i="15"/>
  <c r="U843" i="15"/>
  <c r="U844" i="15"/>
  <c r="U845" i="15"/>
  <c r="U1589" i="14"/>
  <c r="U1590" i="14"/>
  <c r="U1591" i="14"/>
  <c r="U1592" i="14"/>
  <c r="U1593" i="14"/>
  <c r="U1594" i="14"/>
  <c r="U1595" i="14"/>
  <c r="U323" i="11"/>
  <c r="U324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4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75" i="14"/>
  <c r="U2174" i="14"/>
  <c r="U2173" i="14"/>
  <c r="U1391" i="17"/>
  <c r="U1392" i="17"/>
  <c r="U1393" i="17"/>
  <c r="U2160" i="14"/>
  <c r="U2161" i="14"/>
  <c r="U2162" i="14"/>
  <c r="U2163" i="14"/>
  <c r="U2164" i="14"/>
  <c r="U2165" i="14"/>
  <c r="AB790" i="18"/>
  <c r="U1379" i="17"/>
  <c r="U1380" i="17"/>
  <c r="U1381" i="17"/>
  <c r="U1387" i="17"/>
  <c r="U1388" i="17"/>
  <c r="U2149" i="14"/>
  <c r="U2150" i="14"/>
  <c r="U2151" i="14"/>
  <c r="U2152" i="14"/>
  <c r="U2158" i="14"/>
  <c r="U2159" i="14"/>
  <c r="U2166" i="14"/>
  <c r="U2167" i="14"/>
  <c r="U2168" i="14"/>
  <c r="U438" i="11"/>
  <c r="U1494" i="16"/>
  <c r="U1495" i="16"/>
  <c r="U1496" i="16"/>
  <c r="U1497" i="16"/>
  <c r="U1501" i="16"/>
  <c r="U1502" i="16"/>
  <c r="U1086" i="15"/>
  <c r="U1087" i="15"/>
  <c r="U1090" i="15"/>
  <c r="U1091" i="15"/>
  <c r="U1092" i="15"/>
  <c r="U1093" i="15"/>
  <c r="U1094" i="15"/>
  <c r="U1095" i="15"/>
  <c r="U436" i="11"/>
  <c r="U1370" i="17"/>
  <c r="U1371" i="17"/>
  <c r="U1374" i="17"/>
  <c r="U1375" i="17"/>
  <c r="U1376" i="17"/>
  <c r="U1377" i="17"/>
  <c r="U1378" i="17"/>
  <c r="U1481" i="16"/>
  <c r="U1482" i="16"/>
  <c r="U1483" i="16"/>
  <c r="U1484" i="16"/>
  <c r="U1485" i="16"/>
  <c r="U1492" i="16"/>
  <c r="U1493" i="16"/>
  <c r="U1503" i="16"/>
  <c r="U1504" i="16"/>
  <c r="U1081" i="15"/>
  <c r="U1084" i="15"/>
  <c r="U2132" i="14"/>
  <c r="U2133" i="14"/>
  <c r="U2134" i="14"/>
  <c r="U2135" i="14"/>
  <c r="U2142" i="14"/>
  <c r="U2143" i="14"/>
  <c r="U2144" i="14"/>
  <c r="U2145" i="14"/>
  <c r="U2146" i="14"/>
  <c r="U2147" i="14"/>
  <c r="AB783" i="18"/>
  <c r="AB784" i="18"/>
  <c r="AB787" i="18"/>
  <c r="AB788" i="18"/>
  <c r="AB789" i="18"/>
  <c r="AB794" i="18"/>
  <c r="AB795" i="18"/>
  <c r="AB797" i="18"/>
  <c r="U1389" i="17"/>
  <c r="U1390" i="17"/>
  <c r="U1394" i="17"/>
  <c r="U1395" i="17"/>
  <c r="U1396" i="17"/>
  <c r="U1480" i="16"/>
  <c r="U1505" i="16"/>
  <c r="U1506" i="16"/>
  <c r="U1080" i="15"/>
  <c r="U1085" i="15"/>
  <c r="U1096" i="15"/>
  <c r="U1097" i="15"/>
  <c r="U2131" i="14"/>
  <c r="U2148" i="14"/>
  <c r="U2169" i="14"/>
  <c r="U2170" i="14"/>
  <c r="U2171" i="14"/>
  <c r="U2172" i="14"/>
  <c r="U433" i="11"/>
  <c r="U435" i="11"/>
  <c r="U437" i="11"/>
  <c r="U441" i="11"/>
  <c r="U442" i="11"/>
  <c r="U443" i="11"/>
  <c r="AB672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30" i="16"/>
  <c r="U1431" i="16"/>
  <c r="U1432" i="16"/>
  <c r="U1433" i="16"/>
  <c r="U1434" i="16"/>
  <c r="U1435" i="16"/>
  <c r="U1454" i="16"/>
  <c r="U1324" i="17"/>
  <c r="U1325" i="17"/>
  <c r="U1326" i="17"/>
  <c r="U1327" i="17"/>
  <c r="U1341" i="17"/>
  <c r="U1342" i="17"/>
  <c r="U1343" i="17"/>
  <c r="AB742" i="18"/>
  <c r="AB741" i="18"/>
  <c r="U1307" i="17"/>
  <c r="U1308" i="17"/>
  <c r="U1322" i="17"/>
  <c r="U1041" i="15"/>
  <c r="U1050" i="15"/>
  <c r="U1051" i="15"/>
  <c r="U1056" i="15"/>
  <c r="U1057" i="15"/>
  <c r="U1062" i="15"/>
  <c r="U1063" i="15"/>
  <c r="U2082" i="14"/>
  <c r="U2081" i="14"/>
  <c r="U2080" i="14"/>
  <c r="U2079" i="14"/>
  <c r="U2078" i="14"/>
  <c r="U2077" i="14"/>
  <c r="U2076" i="14"/>
  <c r="U2075" i="14"/>
  <c r="U2064" i="14"/>
  <c r="U2063" i="14"/>
  <c r="U2062" i="14"/>
  <c r="U2061" i="14"/>
  <c r="U2060" i="14"/>
  <c r="U2047" i="14"/>
  <c r="U2046" i="14"/>
  <c r="U2045" i="14"/>
  <c r="U2044" i="14"/>
  <c r="U2043" i="14"/>
  <c r="U2042" i="14"/>
  <c r="U2015" i="14"/>
  <c r="U2014" i="14"/>
  <c r="AB740" i="18"/>
  <c r="AB755" i="18"/>
  <c r="AB760" i="18"/>
  <c r="AB761" i="18"/>
  <c r="U1253" i="17"/>
  <c r="U1254" i="17"/>
  <c r="U1255" i="17"/>
  <c r="U1256" i="17"/>
  <c r="U1306" i="17"/>
  <c r="U1323" i="17"/>
  <c r="U1914" i="14"/>
  <c r="U1915" i="14"/>
  <c r="U1916" i="14"/>
  <c r="U1917" i="14"/>
  <c r="U1918" i="14"/>
  <c r="U1919" i="14"/>
  <c r="U1920" i="14"/>
  <c r="U1921" i="14"/>
  <c r="U1922" i="14"/>
  <c r="U1229" i="17"/>
  <c r="U1230" i="17"/>
  <c r="U1231" i="17"/>
  <c r="U1232" i="17"/>
  <c r="U1233" i="17"/>
  <c r="U1234" i="17"/>
  <c r="U1235" i="17"/>
  <c r="U1340" i="16"/>
  <c r="U1341" i="16"/>
  <c r="U1342" i="16"/>
  <c r="U1343" i="16"/>
  <c r="U1385" i="16"/>
  <c r="U1386" i="16"/>
  <c r="U1387" i="16"/>
  <c r="U1388" i="16"/>
  <c r="U1389" i="16"/>
  <c r="U1390" i="16"/>
  <c r="U1391" i="16"/>
  <c r="U1419" i="16"/>
  <c r="U1420" i="16"/>
  <c r="U1421" i="16"/>
  <c r="U1428" i="16"/>
  <c r="U1429" i="16"/>
  <c r="AB674" i="18"/>
  <c r="U1175" i="17"/>
  <c r="U1176" i="17"/>
  <c r="U1177" i="17"/>
  <c r="U1178" i="17"/>
  <c r="U1179" i="17"/>
  <c r="U1180" i="17"/>
  <c r="U1239" i="17"/>
  <c r="U1240" i="17"/>
  <c r="U1197" i="17"/>
  <c r="U1198" i="17"/>
  <c r="U1199" i="17"/>
  <c r="U1200" i="17"/>
  <c r="U1219" i="17"/>
  <c r="U1220" i="17"/>
  <c r="U1221" i="17"/>
  <c r="U1225" i="17"/>
  <c r="U1227" i="17"/>
  <c r="U1228" i="17"/>
  <c r="U1236" i="17"/>
  <c r="U1237" i="17"/>
  <c r="U1238" i="17"/>
  <c r="U1248" i="16"/>
  <c r="U1249" i="16"/>
  <c r="U1250" i="16"/>
  <c r="U1251" i="16"/>
  <c r="U1252" i="16"/>
  <c r="U1253" i="16"/>
  <c r="U1254" i="16"/>
  <c r="U1255" i="16"/>
  <c r="U1256" i="16"/>
  <c r="U1332" i="16"/>
  <c r="U1301" i="16"/>
  <c r="U1302" i="16"/>
  <c r="U1303" i="16"/>
  <c r="U1304" i="16"/>
  <c r="U1333" i="16"/>
  <c r="U1319" i="16"/>
  <c r="U1320" i="16"/>
  <c r="U1321" i="16"/>
  <c r="U1322" i="16"/>
  <c r="U979" i="15"/>
  <c r="U1040" i="15"/>
  <c r="U944" i="15"/>
  <c r="U945" i="15"/>
  <c r="U955" i="15"/>
  <c r="U956" i="15"/>
  <c r="U959" i="15"/>
  <c r="U961" i="15"/>
  <c r="U962" i="15"/>
  <c r="U1886" i="14"/>
  <c r="U1887" i="14"/>
  <c r="U1888" i="14"/>
  <c r="U1898" i="14"/>
  <c r="U1834" i="14"/>
  <c r="U1835" i="14"/>
  <c r="U1836" i="14"/>
  <c r="U1837" i="14"/>
  <c r="U1838" i="14"/>
  <c r="U1839" i="14"/>
  <c r="U1870" i="14"/>
  <c r="U1871" i="14"/>
  <c r="U1872" i="14"/>
  <c r="U1873" i="14"/>
  <c r="U1874" i="14"/>
  <c r="U1881" i="14"/>
  <c r="U1882" i="14"/>
  <c r="U1883" i="14"/>
  <c r="U1899" i="14"/>
  <c r="U1913" i="14"/>
  <c r="U1923" i="14"/>
  <c r="U370" i="11"/>
  <c r="U371" i="11"/>
  <c r="U377" i="11"/>
  <c r="U378" i="11"/>
  <c r="U382" i="11"/>
  <c r="U385" i="11"/>
  <c r="U387" i="11"/>
  <c r="U388" i="11"/>
  <c r="U390" i="11"/>
  <c r="U391" i="11"/>
  <c r="U410" i="11"/>
  <c r="U417" i="11"/>
  <c r="U190" i="14"/>
  <c r="U198" i="14"/>
  <c r="U1840" i="14"/>
  <c r="U1841" i="14"/>
  <c r="U1842" i="14"/>
  <c r="U1843" i="14"/>
  <c r="U1844" i="14"/>
  <c r="U1845" i="14"/>
  <c r="U1846" i="14"/>
  <c r="U2100" i="14"/>
  <c r="U2101" i="14"/>
  <c r="U2102" i="14"/>
  <c r="U2103" i="14"/>
  <c r="U2104" i="14"/>
  <c r="AB782" i="18"/>
  <c r="U1369" i="17"/>
  <c r="U432" i="11"/>
  <c r="AB775" i="18"/>
  <c r="U1354" i="17"/>
  <c r="U1355" i="17"/>
  <c r="U1366" i="17"/>
  <c r="U1367" i="17"/>
  <c r="U1458" i="16"/>
  <c r="U1459" i="16"/>
  <c r="U1460" i="16"/>
  <c r="U1461" i="16"/>
  <c r="U1478" i="16"/>
  <c r="U1479" i="16"/>
  <c r="U1078" i="15"/>
  <c r="U1079" i="15"/>
  <c r="U1805" i="14"/>
  <c r="U1806" i="14"/>
  <c r="U1884" i="14"/>
  <c r="U1885" i="14"/>
  <c r="U1924" i="14"/>
  <c r="U2010" i="14"/>
  <c r="U2011" i="14"/>
  <c r="U2012" i="14"/>
  <c r="U2013" i="14"/>
  <c r="U2105" i="14"/>
  <c r="U2126" i="14"/>
  <c r="U2127" i="14"/>
  <c r="U2128" i="14"/>
  <c r="U2129" i="14"/>
  <c r="U2130" i="14"/>
  <c r="U1900" i="14"/>
  <c r="U1901" i="14"/>
  <c r="U1902" i="14"/>
  <c r="AB774" i="18"/>
  <c r="AB781" i="18"/>
  <c r="U1368" i="17"/>
  <c r="U1069" i="15"/>
  <c r="U1903" i="14"/>
  <c r="U1904" i="14"/>
  <c r="U426" i="11"/>
  <c r="U431" i="11"/>
  <c r="AB641" i="18"/>
  <c r="AB623" i="18"/>
  <c r="U890" i="15"/>
  <c r="U891" i="15"/>
  <c r="U902" i="15"/>
  <c r="U903" i="15"/>
  <c r="U914" i="15"/>
  <c r="U915" i="15"/>
  <c r="U920" i="15"/>
  <c r="U922" i="15"/>
  <c r="U923" i="15"/>
  <c r="U924" i="15"/>
  <c r="U925" i="15"/>
  <c r="U930" i="15"/>
  <c r="U931" i="15"/>
  <c r="U932" i="15"/>
  <c r="U933" i="15"/>
  <c r="U968" i="15"/>
  <c r="U969" i="15"/>
  <c r="U970" i="15"/>
  <c r="U971" i="15"/>
  <c r="U972" i="15"/>
  <c r="U973" i="15"/>
  <c r="U974" i="15"/>
  <c r="U975" i="15"/>
  <c r="U976" i="15"/>
  <c r="U977" i="15"/>
  <c r="U978" i="15"/>
  <c r="U1634" i="14"/>
  <c r="U1635" i="14"/>
  <c r="U1636" i="14"/>
  <c r="U1668" i="14"/>
  <c r="U1669" i="14"/>
  <c r="U1670" i="14"/>
  <c r="U1671" i="14"/>
  <c r="U1672" i="14"/>
  <c r="U1700" i="14"/>
  <c r="U1701" i="14"/>
  <c r="U1702" i="14"/>
  <c r="U1703" i="14"/>
  <c r="U1704" i="14"/>
  <c r="U1705" i="14"/>
  <c r="U1741" i="14"/>
  <c r="U1742" i="14"/>
  <c r="U1743" i="14"/>
  <c r="U1744" i="14"/>
  <c r="U1745" i="14"/>
  <c r="U1758" i="14"/>
  <c r="U1759" i="14"/>
  <c r="U1760" i="14"/>
  <c r="U1762" i="14"/>
  <c r="U1763" i="14"/>
  <c r="U1764" i="14"/>
  <c r="U1765" i="14"/>
  <c r="U1761" i="14"/>
  <c r="U1037" i="17"/>
  <c r="U1038" i="17"/>
  <c r="U1058" i="17"/>
  <c r="U1059" i="17"/>
  <c r="U1060" i="17"/>
  <c r="U1076" i="17"/>
  <c r="U1077" i="17"/>
  <c r="U1078" i="17"/>
  <c r="U1079" i="17"/>
  <c r="U1080" i="17"/>
  <c r="U1081" i="17"/>
  <c r="U1082" i="17"/>
  <c r="U1083" i="17"/>
  <c r="U1120" i="17"/>
  <c r="U1121" i="17"/>
  <c r="U1122" i="17"/>
  <c r="U1123" i="17"/>
  <c r="U1144" i="17"/>
  <c r="U1145" i="17"/>
  <c r="U1146" i="17"/>
  <c r="U1147" i="17"/>
  <c r="U1156" i="17"/>
  <c r="U1158" i="17"/>
  <c r="U1159" i="17"/>
  <c r="U1160" i="17"/>
  <c r="U1161" i="17"/>
  <c r="U1162" i="17"/>
  <c r="U1163" i="17"/>
  <c r="U1164" i="17"/>
  <c r="U1165" i="17"/>
  <c r="U1166" i="17"/>
  <c r="AB608" i="18"/>
  <c r="AB622" i="18"/>
  <c r="AB640" i="18"/>
  <c r="AB657" i="18"/>
  <c r="AB662" i="18"/>
  <c r="AB665" i="18"/>
  <c r="AB666" i="18"/>
  <c r="AB667" i="18"/>
  <c r="AB670" i="18"/>
  <c r="AB671" i="18"/>
  <c r="AB673" i="18"/>
  <c r="AB689" i="18"/>
  <c r="AB696" i="18"/>
  <c r="AB700" i="18"/>
  <c r="U322" i="11"/>
  <c r="U333" i="11"/>
  <c r="U341" i="11"/>
  <c r="U350" i="11"/>
  <c r="U359" i="11"/>
  <c r="U363" i="11"/>
  <c r="U365" i="11"/>
  <c r="U366" i="11"/>
  <c r="U367" i="11"/>
  <c r="U420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9" i="14"/>
  <c r="U1460" i="14"/>
  <c r="U1461" i="14"/>
  <c r="U1462" i="14"/>
  <c r="U1463" i="14"/>
  <c r="U1464" i="14"/>
  <c r="U1465" i="14"/>
  <c r="U1466" i="14"/>
  <c r="U1467" i="14"/>
  <c r="U1468" i="14"/>
  <c r="U1469" i="14"/>
  <c r="U1475" i="14"/>
  <c r="U1476" i="14"/>
  <c r="U1477" i="14"/>
  <c r="U1478" i="14"/>
  <c r="U1479" i="14"/>
  <c r="U1501" i="14"/>
  <c r="U1502" i="14"/>
  <c r="U1503" i="14"/>
  <c r="U1504" i="14"/>
  <c r="U1505" i="14"/>
  <c r="U1506" i="14"/>
  <c r="U1507" i="14"/>
  <c r="U1508" i="14"/>
  <c r="U1583" i="14"/>
  <c r="U1584" i="14"/>
  <c r="U1585" i="14"/>
  <c r="U1586" i="14"/>
  <c r="AB500" i="18"/>
  <c r="AB515" i="18"/>
  <c r="AB517" i="18"/>
  <c r="AB527" i="18"/>
  <c r="AB542" i="18"/>
  <c r="AB543" i="18"/>
  <c r="AB554" i="18"/>
  <c r="AB555" i="18"/>
  <c r="AB557" i="18"/>
  <c r="AB572" i="18"/>
  <c r="AB594" i="18"/>
  <c r="AB704" i="18"/>
  <c r="U261" i="11"/>
  <c r="U262" i="11"/>
  <c r="U271" i="11"/>
  <c r="U272" i="11"/>
  <c r="U277" i="11"/>
  <c r="U285" i="11"/>
  <c r="U286" i="11"/>
  <c r="U293" i="11"/>
  <c r="U294" i="11"/>
  <c r="U29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9" i="16"/>
  <c r="U1040" i="16"/>
  <c r="U1041" i="16"/>
  <c r="U1042" i="16"/>
  <c r="U1043" i="16"/>
  <c r="U1044" i="16"/>
  <c r="U1048" i="16"/>
  <c r="U1049" i="16"/>
  <c r="U1058" i="16"/>
  <c r="U1104" i="16"/>
  <c r="U1105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7" i="11"/>
  <c r="U305" i="11"/>
  <c r="U423" i="11"/>
  <c r="B367" i="19" l="1"/>
  <c r="B368" i="19"/>
  <c r="A366" i="19"/>
  <c r="C366" i="19" s="1"/>
  <c r="A367" i="19"/>
  <c r="C367" i="19" s="1"/>
  <c r="B365" i="19"/>
  <c r="B366" i="19"/>
  <c r="A364" i="19"/>
  <c r="C364" i="19" s="1"/>
  <c r="A365" i="19"/>
  <c r="C365" i="19" s="1"/>
  <c r="B363" i="19"/>
  <c r="B364" i="19"/>
  <c r="A362" i="19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705" i="18"/>
  <c r="U891" i="17"/>
  <c r="U892" i="17"/>
  <c r="U920" i="17"/>
  <c r="U921" i="17"/>
  <c r="U922" i="17"/>
  <c r="U939" i="17"/>
  <c r="U940" i="17"/>
  <c r="U941" i="17"/>
  <c r="U942" i="17"/>
  <c r="U943" i="17"/>
  <c r="U944" i="17"/>
  <c r="U957" i="17"/>
  <c r="U958" i="17"/>
  <c r="U959" i="17"/>
  <c r="U960" i="17"/>
  <c r="U961" i="17"/>
  <c r="U962" i="17"/>
  <c r="U963" i="17"/>
  <c r="U964" i="17"/>
  <c r="U965" i="17"/>
  <c r="U966" i="17"/>
  <c r="U967" i="17"/>
  <c r="U977" i="17"/>
  <c r="U978" i="17"/>
  <c r="U979" i="17"/>
  <c r="U992" i="17"/>
  <c r="U1167" i="17"/>
  <c r="U1126" i="16"/>
  <c r="U1154" i="16"/>
  <c r="U1155" i="16"/>
  <c r="U1156" i="16"/>
  <c r="U1157" i="16"/>
  <c r="U1182" i="16"/>
  <c r="U1183" i="16"/>
  <c r="U1184" i="16"/>
  <c r="U1185" i="16"/>
  <c r="U1204" i="16"/>
  <c r="U1205" i="16"/>
  <c r="U1206" i="16"/>
  <c r="U1207" i="16"/>
  <c r="U1208" i="16"/>
  <c r="U1219" i="16"/>
  <c r="U1221" i="16"/>
  <c r="U1222" i="16"/>
  <c r="U1223" i="16"/>
  <c r="U1224" i="16"/>
  <c r="U1225" i="16"/>
  <c r="U1226" i="16"/>
  <c r="U1239" i="16"/>
  <c r="U1240" i="16"/>
  <c r="U1123" i="16"/>
  <c r="U1124" i="16"/>
  <c r="U1125" i="16"/>
  <c r="U1241" i="16"/>
  <c r="U1242" i="16"/>
  <c r="U1243" i="16"/>
  <c r="U1244" i="16"/>
  <c r="U1245" i="16"/>
  <c r="U1246" i="16"/>
  <c r="U1247" i="16"/>
  <c r="U731" i="15"/>
  <c r="U732" i="15"/>
  <c r="U733" i="15"/>
  <c r="U734" i="15"/>
  <c r="U735" i="15"/>
  <c r="U736" i="15"/>
  <c r="U737" i="15"/>
  <c r="U738" i="15"/>
  <c r="U766" i="15"/>
  <c r="U767" i="15"/>
  <c r="U768" i="15"/>
  <c r="U769" i="15"/>
  <c r="U772" i="15"/>
  <c r="U773" i="15"/>
  <c r="U774" i="15"/>
  <c r="U775" i="15"/>
  <c r="U776" i="15"/>
  <c r="U802" i="15"/>
  <c r="U835" i="15"/>
  <c r="U836" i="15"/>
  <c r="U837" i="15"/>
  <c r="U838" i="15"/>
  <c r="U839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7" i="14"/>
  <c r="U1588" i="14"/>
  <c r="U1632" i="14"/>
  <c r="U1633" i="14"/>
  <c r="U1775" i="14"/>
  <c r="U1776" i="14"/>
  <c r="U1777" i="14"/>
  <c r="U1778" i="14"/>
  <c r="U1779" i="14"/>
  <c r="U1780" i="14"/>
  <c r="U1781" i="14"/>
  <c r="U1782" i="14"/>
  <c r="U1783" i="14"/>
  <c r="U1784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21" i="16"/>
  <c r="U1122" i="16"/>
  <c r="U1323" i="16"/>
  <c r="U1329" i="16"/>
  <c r="U1331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708" i="18"/>
  <c r="AB709" i="18"/>
  <c r="AB710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202" i="17"/>
  <c r="U1203" i="17"/>
  <c r="U1204" i="17"/>
  <c r="U1353" i="17"/>
  <c r="U1306" i="16"/>
  <c r="U1307" i="16"/>
  <c r="U1308" i="16"/>
  <c r="U1309" i="16"/>
  <c r="U1457" i="16"/>
  <c r="U946" i="15"/>
  <c r="U947" i="15"/>
  <c r="U1068" i="15"/>
  <c r="U1803" i="14"/>
  <c r="U1798" i="14"/>
  <c r="U1799" i="14"/>
  <c r="U1800" i="14"/>
  <c r="U1801" i="14"/>
  <c r="U1802" i="14"/>
  <c r="AB690" i="18"/>
  <c r="U1201" i="17"/>
  <c r="U1305" i="16"/>
  <c r="U1797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85" i="14"/>
  <c r="U692" i="17"/>
  <c r="U693" i="17"/>
  <c r="U694" i="17"/>
  <c r="U769" i="17"/>
  <c r="U770" i="17"/>
  <c r="U776" i="17"/>
  <c r="U777" i="17"/>
  <c r="U1168" i="17"/>
  <c r="U1241" i="17"/>
  <c r="U1251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65" i="18"/>
  <c r="AB766" i="18"/>
  <c r="U1252" i="17"/>
  <c r="U1350" i="17"/>
  <c r="U1335" i="16"/>
  <c r="U872" i="15"/>
  <c r="U963" i="15"/>
  <c r="U964" i="15"/>
  <c r="U967" i="15"/>
  <c r="U1804" i="14"/>
  <c r="U1905" i="14"/>
  <c r="U1906" i="14"/>
  <c r="U1907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34" i="16"/>
  <c r="U566" i="15"/>
  <c r="U665" i="15"/>
  <c r="U666" i="15"/>
  <c r="U730" i="15"/>
  <c r="U840" i="15"/>
  <c r="U871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50" i="2"/>
  <c r="X251" i="2"/>
  <c r="X253" i="2"/>
  <c r="X258" i="2"/>
  <c r="X273" i="2"/>
  <c r="X280" i="2"/>
  <c r="X286" i="2"/>
  <c r="X292" i="2"/>
  <c r="X2" i="2"/>
  <c r="B2" i="19" s="1"/>
  <c r="A814" i="18" l="1"/>
  <c r="B291" i="19"/>
  <c r="B292" i="19"/>
  <c r="B289" i="19"/>
  <c r="B290" i="19"/>
  <c r="AG2" i="85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601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2" i="18"/>
  <c r="U2" i="11"/>
  <c r="A2" i="11" s="1"/>
  <c r="A1117" i="16" l="1"/>
  <c r="A771" i="18"/>
  <c r="A674" i="18"/>
  <c r="A1119" i="16"/>
  <c r="A606" i="18"/>
  <c r="A762" i="18"/>
  <c r="A679" i="18"/>
  <c r="A736" i="18"/>
  <c r="A655" i="18"/>
  <c r="A719" i="18"/>
  <c r="A800" i="18"/>
  <c r="A653" i="18"/>
  <c r="A717" i="18"/>
  <c r="A798" i="18"/>
  <c r="A651" i="18"/>
  <c r="A715" i="18"/>
  <c r="A870" i="15"/>
  <c r="A1628" i="14"/>
  <c r="A670" i="18"/>
  <c r="A751" i="18"/>
  <c r="A599" i="18"/>
  <c r="A669" i="18"/>
  <c r="A749" i="18"/>
  <c r="A792" i="18"/>
  <c r="A645" i="18"/>
  <c r="A721" i="18"/>
  <c r="A790" i="18"/>
  <c r="A643" i="18"/>
  <c r="A708" i="18"/>
  <c r="A788" i="18"/>
  <c r="A641" i="18"/>
  <c r="A706" i="18"/>
  <c r="A787" i="18"/>
  <c r="A639" i="18"/>
  <c r="A705" i="18"/>
  <c r="A773" i="18"/>
  <c r="A611" i="18"/>
  <c r="A812" i="18"/>
  <c r="A760" i="18"/>
  <c r="A1630" i="14"/>
  <c r="A808" i="18"/>
  <c r="A660" i="18"/>
  <c r="A740" i="18"/>
  <c r="A806" i="18"/>
  <c r="A658" i="18"/>
  <c r="A738" i="18"/>
  <c r="A770" i="18"/>
  <c r="B771" i="18" s="1"/>
  <c r="A622" i="18"/>
  <c r="A710" i="18"/>
  <c r="A780" i="18"/>
  <c r="A632" i="18"/>
  <c r="A698" i="18"/>
  <c r="A778" i="18"/>
  <c r="A630" i="18"/>
  <c r="A696" i="18"/>
  <c r="A776" i="18"/>
  <c r="A628" i="18"/>
  <c r="A694" i="18"/>
  <c r="A613" i="18"/>
  <c r="A1056" i="17"/>
  <c r="A796" i="18"/>
  <c r="A649" i="18"/>
  <c r="A728" i="18"/>
  <c r="A794" i="18"/>
  <c r="A647" i="18"/>
  <c r="A727" i="18"/>
  <c r="A759" i="18"/>
  <c r="A610" i="18"/>
  <c r="B611" i="18" s="1"/>
  <c r="A688" i="18"/>
  <c r="A768" i="18"/>
  <c r="A620" i="18"/>
  <c r="A686" i="18"/>
  <c r="A766" i="18"/>
  <c r="A618" i="18"/>
  <c r="A684" i="18"/>
  <c r="A764" i="18"/>
  <c r="A616" i="18"/>
  <c r="A682" i="18"/>
  <c r="A1055" i="17"/>
  <c r="A732" i="18"/>
  <c r="A681" i="18"/>
  <c r="A657" i="18"/>
  <c r="A1120" i="16"/>
  <c r="A785" i="18"/>
  <c r="A637" i="18"/>
  <c r="A713" i="18"/>
  <c r="A783" i="18"/>
  <c r="A635" i="18"/>
  <c r="A701" i="18"/>
  <c r="A748" i="18"/>
  <c r="A605" i="18"/>
  <c r="A676" i="18"/>
  <c r="A757" i="18"/>
  <c r="A609" i="18"/>
  <c r="A675" i="18"/>
  <c r="A755" i="18"/>
  <c r="A607" i="18"/>
  <c r="A673" i="18"/>
  <c r="A753" i="18"/>
  <c r="A602" i="18"/>
  <c r="A671" i="18"/>
  <c r="A662" i="18"/>
  <c r="A804" i="18"/>
  <c r="A866" i="15"/>
  <c r="A1626" i="14"/>
  <c r="A774" i="18"/>
  <c r="A626" i="18"/>
  <c r="A703" i="18"/>
  <c r="A772" i="18"/>
  <c r="A624" i="18"/>
  <c r="A690" i="18"/>
  <c r="A737" i="18"/>
  <c r="B738" i="18" s="1"/>
  <c r="A815" i="18"/>
  <c r="AC815" i="18" s="1"/>
  <c r="C815" i="18" s="1"/>
  <c r="A666" i="18"/>
  <c r="A746" i="18"/>
  <c r="A813" i="18"/>
  <c r="A664" i="18"/>
  <c r="A745" i="18"/>
  <c r="A811" i="18"/>
  <c r="B812" i="18" s="1"/>
  <c r="A663" i="18"/>
  <c r="A743" i="18"/>
  <c r="A809" i="18"/>
  <c r="A661" i="18"/>
  <c r="A625" i="18"/>
  <c r="A667" i="18"/>
  <c r="A734" i="18"/>
  <c r="A802" i="18"/>
  <c r="A867" i="15"/>
  <c r="A1631" i="14"/>
  <c r="A763" i="18"/>
  <c r="A614" i="18"/>
  <c r="A692" i="18"/>
  <c r="A761" i="18"/>
  <c r="B762" i="18" s="1"/>
  <c r="A612" i="18"/>
  <c r="B613" i="18" s="1"/>
  <c r="A678" i="18"/>
  <c r="A722" i="18"/>
  <c r="B723" i="18" s="1"/>
  <c r="B724" i="18" s="1"/>
  <c r="B725" i="18" s="1"/>
  <c r="B726" i="18" s="1"/>
  <c r="A803" i="18"/>
  <c r="A656" i="18"/>
  <c r="B657" i="18" s="1"/>
  <c r="A735" i="18"/>
  <c r="B736" i="18" s="1"/>
  <c r="A801" i="18"/>
  <c r="A654" i="18"/>
  <c r="A733" i="18"/>
  <c r="B734" i="18" s="1"/>
  <c r="A799" i="18"/>
  <c r="A652" i="18"/>
  <c r="B653" i="18" s="1"/>
  <c r="A731" i="18"/>
  <c r="A797" i="18"/>
  <c r="B798" i="18" s="1"/>
  <c r="A650" i="18"/>
  <c r="A1057" i="17"/>
  <c r="A741" i="18"/>
  <c r="A600" i="18"/>
  <c r="B601" i="18" s="1"/>
  <c r="A680" i="18"/>
  <c r="A750" i="18"/>
  <c r="B751" i="18" s="1"/>
  <c r="A598" i="18"/>
  <c r="B599" i="18" s="1"/>
  <c r="A668" i="18"/>
  <c r="B669" i="18" s="1"/>
  <c r="A711" i="18"/>
  <c r="A791" i="18"/>
  <c r="A644" i="18"/>
  <c r="A720" i="18"/>
  <c r="A789" i="18"/>
  <c r="A642" i="18"/>
  <c r="A718" i="18"/>
  <c r="B719" i="18" s="1"/>
  <c r="A777" i="18"/>
  <c r="A640" i="18"/>
  <c r="A716" i="18"/>
  <c r="A786" i="18"/>
  <c r="B787" i="18" s="1"/>
  <c r="A638" i="18"/>
  <c r="A693" i="18"/>
  <c r="B694" i="18" s="1"/>
  <c r="A810" i="18"/>
  <c r="A339" i="11"/>
  <c r="A1118" i="16"/>
  <c r="A865" i="15"/>
  <c r="A729" i="18"/>
  <c r="A807" i="18"/>
  <c r="A659" i="18"/>
  <c r="A739" i="18"/>
  <c r="B740" i="18" s="1"/>
  <c r="A805" i="18"/>
  <c r="A646" i="18"/>
  <c r="A700" i="18"/>
  <c r="A781" i="18"/>
  <c r="A633" i="18"/>
  <c r="A709" i="18"/>
  <c r="B710" i="18" s="1"/>
  <c r="A779" i="18"/>
  <c r="A631" i="18"/>
  <c r="A707" i="18"/>
  <c r="A765" i="18"/>
  <c r="A629" i="18"/>
  <c r="A695" i="18"/>
  <c r="B696" i="18" s="1"/>
  <c r="A775" i="18"/>
  <c r="B776" i="18" s="1"/>
  <c r="A627" i="18"/>
  <c r="A730" i="18"/>
  <c r="B731" i="18" s="1"/>
  <c r="A868" i="15"/>
  <c r="A869" i="15"/>
  <c r="A1627" i="14"/>
  <c r="A714" i="18"/>
  <c r="A795" i="18"/>
  <c r="B796" i="18" s="1"/>
  <c r="A648" i="18"/>
  <c r="A712" i="18"/>
  <c r="A793" i="18"/>
  <c r="B794" i="18" s="1"/>
  <c r="A634" i="18"/>
  <c r="A689" i="18"/>
  <c r="A769" i="18"/>
  <c r="A621" i="18"/>
  <c r="B622" i="18" s="1"/>
  <c r="A699" i="18"/>
  <c r="A767" i="18"/>
  <c r="B768" i="18" s="1"/>
  <c r="A619" i="18"/>
  <c r="A697" i="18"/>
  <c r="A754" i="18"/>
  <c r="B755" i="18" s="1"/>
  <c r="A617" i="18"/>
  <c r="A683" i="18"/>
  <c r="A752" i="18"/>
  <c r="A615" i="18"/>
  <c r="A691" i="18"/>
  <c r="B692" i="18" s="1"/>
  <c r="A747" i="18"/>
  <c r="B748" i="18" s="1"/>
  <c r="A665" i="18"/>
  <c r="B666" i="18" s="1"/>
  <c r="A1662" i="14"/>
  <c r="A1629" i="14"/>
  <c r="A332" i="11"/>
  <c r="A704" i="18"/>
  <c r="B705" i="18" s="1"/>
  <c r="A784" i="18"/>
  <c r="B785" i="18" s="1"/>
  <c r="A636" i="18"/>
  <c r="A702" i="18"/>
  <c r="A782" i="18"/>
  <c r="A623" i="18"/>
  <c r="B624" i="18" s="1"/>
  <c r="A677" i="18"/>
  <c r="A758" i="18"/>
  <c r="A604" i="18"/>
  <c r="B605" i="18" s="1"/>
  <c r="A687" i="18"/>
  <c r="A756" i="18"/>
  <c r="A608" i="18"/>
  <c r="B609" i="18" s="1"/>
  <c r="A685" i="18"/>
  <c r="A744" i="18"/>
  <c r="B745" i="18" s="1"/>
  <c r="A603" i="18"/>
  <c r="A672" i="18"/>
  <c r="B673" i="18" s="1"/>
  <c r="A742" i="18"/>
  <c r="B743" i="18" s="1"/>
  <c r="A1660" i="14"/>
  <c r="A887" i="15"/>
  <c r="A1661" i="14"/>
  <c r="A1150" i="16"/>
  <c r="A1073" i="17"/>
  <c r="A1665" i="14"/>
  <c r="A1153" i="16"/>
  <c r="A886" i="15"/>
  <c r="A1141" i="17"/>
  <c r="A1663" i="14"/>
  <c r="A1151" i="16"/>
  <c r="A1667" i="14"/>
  <c r="A1074" i="17"/>
  <c r="A888" i="15"/>
  <c r="A1664" i="14"/>
  <c r="A1152" i="16"/>
  <c r="A1075" i="17"/>
  <c r="A340" i="11"/>
  <c r="A889" i="15"/>
  <c r="A1666" i="14"/>
  <c r="A885" i="15"/>
  <c r="A1115" i="17"/>
  <c r="A1119" i="17"/>
  <c r="A900" i="15"/>
  <c r="A1694" i="14"/>
  <c r="A1698" i="14"/>
  <c r="A1180" i="16"/>
  <c r="A1116" i="17"/>
  <c r="A1178" i="16"/>
  <c r="A349" i="11"/>
  <c r="A901" i="15"/>
  <c r="A1695" i="14"/>
  <c r="A1699" i="14"/>
  <c r="A1114" i="17"/>
  <c r="A1117" i="17"/>
  <c r="A1179" i="16"/>
  <c r="A1118" i="17"/>
  <c r="A1693" i="14"/>
  <c r="A1181" i="16"/>
  <c r="A1697" i="14"/>
  <c r="A348" i="11"/>
  <c r="A1696" i="14"/>
  <c r="A912" i="15"/>
  <c r="A1733" i="14"/>
  <c r="A1737" i="14"/>
  <c r="A1201" i="16"/>
  <c r="A1740" i="14"/>
  <c r="A1202" i="16"/>
  <c r="A913" i="15"/>
  <c r="A1734" i="14"/>
  <c r="A1738" i="14"/>
  <c r="A1142" i="17"/>
  <c r="A357" i="11"/>
  <c r="A1140" i="17"/>
  <c r="A1143" i="17"/>
  <c r="A1203" i="16"/>
  <c r="A1736" i="14"/>
  <c r="A1735" i="14"/>
  <c r="A1739" i="14"/>
  <c r="A358" i="11"/>
  <c r="A552" i="18"/>
  <c r="A292" i="11"/>
  <c r="A765" i="15"/>
  <c r="A1452" i="14"/>
  <c r="A763" i="15"/>
  <c r="A955" i="17"/>
  <c r="A1458" i="14"/>
  <c r="A1455" i="14"/>
  <c r="A553" i="18"/>
  <c r="A550" i="18"/>
  <c r="A761" i="15"/>
  <c r="A956" i="17"/>
  <c r="A1453" i="14"/>
  <c r="A764" i="15"/>
  <c r="A1038" i="16"/>
  <c r="A1456" i="14"/>
  <c r="A291" i="11"/>
  <c r="A551" i="18"/>
  <c r="A954" i="17"/>
  <c r="A1037" i="16"/>
  <c r="A762" i="15"/>
  <c r="A1500" i="14"/>
  <c r="A567" i="18"/>
  <c r="A1454" i="14"/>
  <c r="A1457" i="14"/>
  <c r="A97" i="14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0" i="18"/>
  <c r="A96" i="14"/>
  <c r="A28" i="18"/>
  <c r="A568" i="18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798" i="15"/>
  <c r="A1057" i="16"/>
  <c r="A1498" i="14"/>
  <c r="A123" i="18"/>
  <c r="A303" i="11"/>
  <c r="A801" i="15"/>
  <c r="A990" i="17"/>
  <c r="A797" i="15"/>
  <c r="A1056" i="16"/>
  <c r="A799" i="15"/>
  <c r="A304" i="11"/>
  <c r="A1497" i="14"/>
  <c r="A1499" i="14"/>
  <c r="A569" i="18"/>
  <c r="A989" i="17"/>
  <c r="A796" i="15"/>
  <c r="A800" i="15"/>
  <c r="A1496" i="14"/>
  <c r="A991" i="17"/>
  <c r="A795" i="15"/>
  <c r="A1352" i="17"/>
  <c r="A1066" i="15"/>
  <c r="A128" i="18"/>
  <c r="A418" i="18"/>
  <c r="A490" i="18"/>
  <c r="A477" i="18"/>
  <c r="A449" i="18"/>
  <c r="A114" i="18"/>
  <c r="A2093" i="14"/>
  <c r="A702" i="15"/>
  <c r="A2096" i="14"/>
  <c r="A108" i="18"/>
  <c r="A2098" i="14"/>
  <c r="A571" i="18"/>
  <c r="A588" i="18"/>
  <c r="A2099" i="14"/>
  <c r="A1456" i="16"/>
  <c r="A391" i="18"/>
  <c r="A221" i="18"/>
  <c r="A219" i="18"/>
  <c r="A217" i="18"/>
  <c r="A436" i="18"/>
  <c r="A2094" i="14"/>
  <c r="A2095" i="14"/>
  <c r="A245" i="18"/>
  <c r="A2097" i="14"/>
  <c r="A119" i="18"/>
  <c r="A578" i="18"/>
  <c r="A425" i="11"/>
  <c r="A85" i="18"/>
  <c r="A1067" i="15"/>
  <c r="A2091" i="14"/>
  <c r="A2092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B76" i="18" s="1"/>
  <c r="A969" i="16"/>
  <c r="A1360" i="14"/>
  <c r="A880" i="17"/>
  <c r="A2209" i="14"/>
  <c r="A2211" i="14"/>
  <c r="A1523" i="16"/>
  <c r="A1526" i="16"/>
  <c r="A1524" i="16"/>
  <c r="A1527" i="16"/>
  <c r="A1113" i="15"/>
  <c r="A1421" i="17"/>
  <c r="A1244" i="17"/>
  <c r="A2213" i="14"/>
  <c r="A1419" i="17"/>
  <c r="A1418" i="17"/>
  <c r="A451" i="11"/>
  <c r="A1420" i="17"/>
  <c r="A2212" i="14"/>
  <c r="A1525" i="16"/>
  <c r="A2210" i="14"/>
  <c r="A1910" i="14"/>
  <c r="A1248" i="17"/>
  <c r="A1336" i="16"/>
  <c r="A1242" i="17"/>
  <c r="A1245" i="17"/>
  <c r="A1911" i="14"/>
  <c r="A1521" i="16"/>
  <c r="A1339" i="16"/>
  <c r="A1908" i="14"/>
  <c r="A1243" i="17"/>
  <c r="A1337" i="16"/>
  <c r="A1416" i="17"/>
  <c r="A1912" i="14"/>
  <c r="A1247" i="17"/>
  <c r="A965" i="15"/>
  <c r="A1250" i="17"/>
  <c r="A1246" i="17"/>
  <c r="A1111" i="15"/>
  <c r="A966" i="15"/>
  <c r="A1249" i="17"/>
  <c r="A1338" i="16"/>
  <c r="A389" i="11"/>
  <c r="A1909" i="14"/>
  <c r="A450" i="11"/>
  <c r="A1112" i="15"/>
  <c r="A1520" i="16"/>
  <c r="A449" i="11"/>
  <c r="A2208" i="14"/>
  <c r="A2205" i="14"/>
  <c r="A1417" i="17"/>
  <c r="A44" i="14"/>
  <c r="A2206" i="14"/>
  <c r="A2207" i="14"/>
  <c r="A1522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B9" i="83" s="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110" i="15"/>
  <c r="A2203" i="14"/>
  <c r="A2204" i="14"/>
  <c r="A2196" i="14"/>
  <c r="A1415" i="17"/>
  <c r="A2197" i="14"/>
  <c r="A324" i="17"/>
  <c r="A2198" i="14"/>
  <c r="A2201" i="14"/>
  <c r="A2202" i="14"/>
  <c r="A2199" i="14"/>
  <c r="A1519" i="16"/>
  <c r="A448" i="11"/>
  <c r="A2200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95" i="14"/>
  <c r="A1517" i="16"/>
  <c r="A2192" i="14"/>
  <c r="A2194" i="14"/>
  <c r="A1516" i="16"/>
  <c r="A1412" i="17"/>
  <c r="A1414" i="17"/>
  <c r="A2191" i="14"/>
  <c r="A1109" i="15"/>
  <c r="A1411" i="17"/>
  <c r="A2193" i="14"/>
  <c r="A447" i="11"/>
  <c r="A1108" i="15"/>
  <c r="A1410" i="17"/>
  <c r="A1413" i="17"/>
  <c r="A1518" i="16"/>
  <c r="A957" i="15"/>
  <c r="A1408" i="17"/>
  <c r="A1325" i="16"/>
  <c r="A1222" i="17"/>
  <c r="A383" i="11"/>
  <c r="A1327" i="16"/>
  <c r="A1326" i="16"/>
  <c r="A1877" i="14"/>
  <c r="A1875" i="14"/>
  <c r="A1328" i="16"/>
  <c r="A1879" i="14"/>
  <c r="A1878" i="14"/>
  <c r="A1324" i="16"/>
  <c r="A1106" i="15"/>
  <c r="A384" i="11"/>
  <c r="A1223" i="17"/>
  <c r="A1880" i="14"/>
  <c r="A958" i="15"/>
  <c r="A1876" i="14"/>
  <c r="A1224" i="17"/>
  <c r="A1512" i="16"/>
  <c r="A1407" i="17"/>
  <c r="A1107" i="15"/>
  <c r="A2186" i="14"/>
  <c r="A2189" i="14"/>
  <c r="A2190" i="14"/>
  <c r="A1409" i="17"/>
  <c r="A1515" i="16"/>
  <c r="A1514" i="16"/>
  <c r="A445" i="11"/>
  <c r="A2188" i="14"/>
  <c r="A1406" i="17"/>
  <c r="A1513" i="16"/>
  <c r="A1404" i="17"/>
  <c r="A2187" i="14"/>
  <c r="A446" i="11"/>
  <c r="A1105" i="15"/>
  <c r="A1401" i="17"/>
  <c r="A2182" i="14"/>
  <c r="A2181" i="14"/>
  <c r="A2184" i="14"/>
  <c r="A1403" i="17"/>
  <c r="A1509" i="16"/>
  <c r="A1405" i="17"/>
  <c r="A2185" i="14"/>
  <c r="A1400" i="17"/>
  <c r="A1402" i="17"/>
  <c r="A1510" i="16"/>
  <c r="A1104" i="15"/>
  <c r="A1511" i="16"/>
  <c r="A49" i="11"/>
  <c r="A2183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459" i="14"/>
  <c r="A271" i="17"/>
  <c r="A2176" i="14"/>
  <c r="A1397" i="17"/>
  <c r="A325" i="16"/>
  <c r="A2177" i="14"/>
  <c r="A1508" i="16"/>
  <c r="A1100" i="15"/>
  <c r="A1399" i="17"/>
  <c r="A1103" i="15"/>
  <c r="A1102" i="15"/>
  <c r="A2180" i="14"/>
  <c r="A444" i="11"/>
  <c r="B445" i="11" s="1"/>
  <c r="A1507" i="16"/>
  <c r="A182" i="18"/>
  <c r="A1398" i="17"/>
  <c r="A1101" i="15"/>
  <c r="A324" i="16"/>
  <c r="A2179" i="14"/>
  <c r="A2178" i="14"/>
  <c r="A275" i="15"/>
  <c r="A1099" i="15"/>
  <c r="A1098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52" i="14"/>
  <c r="A1008" i="15"/>
  <c r="A1012" i="15"/>
  <c r="A1014" i="15"/>
  <c r="B1015" i="15" s="1"/>
  <c r="B1016" i="15" s="1"/>
  <c r="B1017" i="15" s="1"/>
  <c r="B1018" i="15" s="1"/>
  <c r="B1019" i="15" s="1"/>
  <c r="B1020" i="15" s="1"/>
  <c r="B1021" i="15" s="1"/>
  <c r="A1011" i="15"/>
  <c r="A1353" i="16"/>
  <c r="B1354" i="16" s="1"/>
  <c r="B1355" i="16" s="1"/>
  <c r="A1951" i="14"/>
  <c r="A1955" i="14"/>
  <c r="B1956" i="14" s="1"/>
  <c r="B1957" i="14" s="1"/>
  <c r="B1958" i="14" s="1"/>
  <c r="B1959" i="14" s="1"/>
  <c r="B1960" i="14" s="1"/>
  <c r="B1961" i="14" s="1"/>
  <c r="B1962" i="14" s="1"/>
  <c r="A1270" i="17"/>
  <c r="A1271" i="17"/>
  <c r="A1007" i="15"/>
  <c r="A1013" i="15"/>
  <c r="A1950" i="14"/>
  <c r="A1953" i="14"/>
  <c r="A1010" i="15"/>
  <c r="A397" i="11"/>
  <c r="B398" i="11" s="1"/>
  <c r="B399" i="11" s="1"/>
  <c r="A1954" i="14"/>
  <c r="A1352" i="16"/>
  <c r="A1272" i="17"/>
  <c r="B1273" i="17" s="1"/>
  <c r="B1274" i="17" s="1"/>
  <c r="B1275" i="17" s="1"/>
  <c r="A1009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300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833" i="14"/>
  <c r="A1196" i="17"/>
  <c r="A1292" i="16"/>
  <c r="A943" i="15"/>
  <c r="A1830" i="14"/>
  <c r="A1296" i="16"/>
  <c r="A1295" i="16"/>
  <c r="A1832" i="14"/>
  <c r="A1293" i="16"/>
  <c r="A942" i="15"/>
  <c r="A1298" i="16"/>
  <c r="A376" i="11"/>
  <c r="A1299" i="16"/>
  <c r="A1831" i="14"/>
  <c r="A1291" i="16"/>
  <c r="A1194" i="17"/>
  <c r="A1294" i="16"/>
  <c r="A1297" i="16"/>
  <c r="A1195" i="17"/>
  <c r="A1829" i="14"/>
  <c r="A1147" i="16"/>
  <c r="A884" i="15"/>
  <c r="B885" i="15" s="1"/>
  <c r="B886" i="15" s="1"/>
  <c r="B887" i="15" s="1"/>
  <c r="B888" i="15" s="1"/>
  <c r="A1072" i="17"/>
  <c r="B1073" i="17" s="1"/>
  <c r="B1074" i="17" s="1"/>
  <c r="B1075" i="17" s="1"/>
  <c r="A1656" i="14"/>
  <c r="A1143" i="16"/>
  <c r="A1659" i="14"/>
  <c r="B1660" i="14" s="1"/>
  <c r="A1148" i="16"/>
  <c r="A883" i="15"/>
  <c r="A1145" i="16"/>
  <c r="A1657" i="14"/>
  <c r="A338" i="11"/>
  <c r="B339" i="11" s="1"/>
  <c r="A1654" i="14"/>
  <c r="A1146" i="16"/>
  <c r="A1149" i="16"/>
  <c r="A1070" i="17"/>
  <c r="A1144" i="16"/>
  <c r="A1655" i="14"/>
  <c r="A1658" i="14"/>
  <c r="A1071" i="17"/>
  <c r="A918" i="15"/>
  <c r="A1752" i="14"/>
  <c r="A361" i="11"/>
  <c r="A1152" i="17"/>
  <c r="A1756" i="14"/>
  <c r="A362" i="11"/>
  <c r="A1155" i="17"/>
  <c r="A1753" i="14"/>
  <c r="A1216" i="16"/>
  <c r="A1214" i="16"/>
  <c r="A1153" i="17"/>
  <c r="A1755" i="14"/>
  <c r="A1217" i="16"/>
  <c r="A919" i="15"/>
  <c r="A1754" i="14"/>
  <c r="A1757" i="14"/>
  <c r="A1218" i="16"/>
  <c r="A1154" i="17"/>
  <c r="A1215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339" i="14"/>
  <c r="A200" i="15"/>
  <c r="A560" i="18"/>
  <c r="A194" i="15"/>
  <c r="A198" i="15"/>
  <c r="A203" i="17"/>
  <c r="A571" i="14"/>
  <c r="A230" i="16"/>
  <c r="A227" i="16"/>
  <c r="A142" i="18"/>
  <c r="A337" i="14"/>
  <c r="A228" i="16"/>
  <c r="A199" i="15"/>
  <c r="A205" i="17"/>
  <c r="A197" i="15"/>
  <c r="A340" i="14"/>
  <c r="A341" i="14"/>
  <c r="A338" i="14"/>
  <c r="A201" i="15"/>
  <c r="A195" i="15"/>
  <c r="A202" i="17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11" i="17"/>
  <c r="A486" i="17"/>
  <c r="A555" i="16"/>
  <c r="A781" i="14"/>
  <c r="A779" i="14"/>
  <c r="A487" i="17"/>
  <c r="A556" i="16"/>
  <c r="A782" i="14"/>
  <c r="A485" i="17"/>
  <c r="A553" i="16"/>
  <c r="A409" i="15"/>
  <c r="A777" i="14"/>
  <c r="A1175" i="16"/>
  <c r="A146" i="11"/>
  <c r="A410" i="15"/>
  <c r="A898" i="15"/>
  <c r="A1176" i="16"/>
  <c r="A1108" i="17"/>
  <c r="A347" i="11"/>
  <c r="A899" i="15"/>
  <c r="B900" i="15" s="1"/>
  <c r="B901" i="15" s="1"/>
  <c r="A1112" i="17"/>
  <c r="A1688" i="14"/>
  <c r="A1106" i="17"/>
  <c r="A1109" i="17"/>
  <c r="A1691" i="14"/>
  <c r="A1174" i="16"/>
  <c r="A1177" i="16"/>
  <c r="A1110" i="17"/>
  <c r="A1173" i="16"/>
  <c r="A1690" i="14"/>
  <c r="A1113" i="17"/>
  <c r="B1114" i="17" s="1"/>
  <c r="B1115" i="17" s="1"/>
  <c r="A1107" i="17"/>
  <c r="A1689" i="14"/>
  <c r="A1692" i="14"/>
  <c r="B1693" i="14" s="1"/>
  <c r="B1694" i="14" s="1"/>
  <c r="B1695" i="14" s="1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64" i="14"/>
  <c r="A540" i="18"/>
  <c r="A1215" i="17"/>
  <c r="A1317" i="16"/>
  <c r="A1867" i="14"/>
  <c r="A1318" i="16"/>
  <c r="A1218" i="17"/>
  <c r="A1865" i="14"/>
  <c r="A1868" i="14"/>
  <c r="A953" i="15"/>
  <c r="A1216" i="17"/>
  <c r="A1316" i="16"/>
  <c r="A954" i="15"/>
  <c r="A1863" i="14"/>
  <c r="A1866" i="14"/>
  <c r="A1869" i="14"/>
  <c r="A1214" i="17"/>
  <c r="A1217" i="17"/>
  <c r="A381" i="11"/>
  <c r="A1862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23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B217" i="18" s="1"/>
  <c r="A401" i="16"/>
  <c r="A533" i="14"/>
  <c r="A404" i="16"/>
  <c r="A435" i="18"/>
  <c r="B436" i="18" s="1"/>
  <c r="A1124" i="14"/>
  <c r="A331" i="11"/>
  <c r="A733" i="17"/>
  <c r="A1116" i="16"/>
  <c r="B1117" i="16" s="1"/>
  <c r="B1118" i="16" s="1"/>
  <c r="B1119" i="16" s="1"/>
  <c r="B1120" i="16" s="1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62" i="15"/>
  <c r="A1618" i="14"/>
  <c r="A1621" i="14"/>
  <c r="A863" i="15"/>
  <c r="A1053" i="17"/>
  <c r="A1624" i="14"/>
  <c r="A864" i="15"/>
  <c r="B865" i="15" s="1"/>
  <c r="B866" i="15" s="1"/>
  <c r="B867" i="15" s="1"/>
  <c r="A1619" i="14"/>
  <c r="A1054" i="17"/>
  <c r="B1055" i="17" s="1"/>
  <c r="B1056" i="17" s="1"/>
  <c r="B1057" i="17" s="1"/>
  <c r="A861" i="15"/>
  <c r="A330" i="11"/>
  <c r="A1052" i="17"/>
  <c r="A1622" i="14"/>
  <c r="A1625" i="14"/>
  <c r="A1617" i="14"/>
  <c r="A1620" i="14"/>
  <c r="A1115" i="16"/>
  <c r="A329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B49" i="18" s="1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90" i="15"/>
  <c r="A565" i="18"/>
  <c r="A1055" i="16"/>
  <c r="A987" i="17"/>
  <c r="A793" i="15"/>
  <c r="A1492" i="14"/>
  <c r="A1495" i="14"/>
  <c r="B1496" i="14" s="1"/>
  <c r="A563" i="18"/>
  <c r="A566" i="18"/>
  <c r="A988" i="17"/>
  <c r="A788" i="15"/>
  <c r="A791" i="15"/>
  <c r="A794" i="15"/>
  <c r="A1493" i="14"/>
  <c r="A302" i="11"/>
  <c r="B303" i="11" s="1"/>
  <c r="A564" i="18"/>
  <c r="A986" i="17"/>
  <c r="A1054" i="16"/>
  <c r="A789" i="15"/>
  <c r="A792" i="15"/>
  <c r="A1491" i="14"/>
  <c r="A1494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356" i="11"/>
  <c r="A1138" i="17"/>
  <c r="A1727" i="14"/>
  <c r="A1729" i="14"/>
  <c r="A1732" i="14"/>
  <c r="B1733" i="14" s="1"/>
  <c r="A1728" i="14"/>
  <c r="A1139" i="17"/>
  <c r="A1730" i="14"/>
  <c r="A1136" i="17"/>
  <c r="A1731" i="14"/>
  <c r="A1197" i="16"/>
  <c r="A911" i="15"/>
  <c r="B912" i="15" s="1"/>
  <c r="A1198" i="16"/>
  <c r="A290" i="18"/>
  <c r="A1200" i="16"/>
  <c r="B1201" i="16" s="1"/>
  <c r="B1202" i="16" s="1"/>
  <c r="B1203" i="16" s="1"/>
  <c r="A1196" i="16"/>
  <c r="A790" i="14"/>
  <c r="A794" i="14"/>
  <c r="A1199" i="16"/>
  <c r="A1137" i="17"/>
  <c r="A291" i="18"/>
  <c r="A910" i="15"/>
  <c r="A793" i="14"/>
  <c r="A1426" i="16"/>
  <c r="A795" i="14"/>
  <c r="A313" i="18"/>
  <c r="A798" i="14"/>
  <c r="A489" i="17"/>
  <c r="A486" i="18"/>
  <c r="A796" i="14"/>
  <c r="A1427" i="16"/>
  <c r="A149" i="11"/>
  <c r="A799" i="14"/>
  <c r="A2058" i="14"/>
  <c r="A412" i="15"/>
  <c r="A797" i="14"/>
  <c r="A791" i="14"/>
  <c r="A558" i="16"/>
  <c r="A792" i="14"/>
  <c r="A312" i="18"/>
  <c r="A1425" i="16"/>
  <c r="A1340" i="17"/>
  <c r="A1334" i="17"/>
  <c r="A508" i="18"/>
  <c r="A524" i="18"/>
  <c r="A1339" i="17"/>
  <c r="A2056" i="14"/>
  <c r="A419" i="11"/>
  <c r="A1336" i="17"/>
  <c r="A91" i="16"/>
  <c r="B92" i="16" s="1"/>
  <c r="A1335" i="17"/>
  <c r="A2054" i="14"/>
  <c r="A1054" i="15"/>
  <c r="A87" i="15"/>
  <c r="A2059" i="14"/>
  <c r="A1338" i="17"/>
  <c r="A1055" i="15"/>
  <c r="A1337" i="17"/>
  <c r="A2055" i="14"/>
  <c r="A2057" i="14"/>
  <c r="A84" i="15"/>
  <c r="A81" i="15"/>
  <c r="A87" i="16"/>
  <c r="A93" i="14"/>
  <c r="A86" i="15"/>
  <c r="A94" i="14"/>
  <c r="A88" i="16"/>
  <c r="A76" i="17"/>
  <c r="A95" i="14"/>
  <c r="A90" i="16"/>
  <c r="A88" i="15"/>
  <c r="A343" i="18"/>
  <c r="A91" i="14"/>
  <c r="A85" i="15"/>
  <c r="A26" i="18"/>
  <c r="B27" i="18" s="1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B391" i="18" s="1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B182" i="18" s="1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B409" i="18" s="1"/>
  <c r="A1029" i="14"/>
  <c r="A655" i="17"/>
  <c r="A741" i="16"/>
  <c r="A1267" i="17"/>
  <c r="A1350" i="16"/>
  <c r="A1002" i="15"/>
  <c r="A68" i="18"/>
  <c r="A1944" i="14"/>
  <c r="A1947" i="14"/>
  <c r="A395" i="11"/>
  <c r="A67" i="18"/>
  <c r="A1268" i="17"/>
  <c r="A1351" i="16"/>
  <c r="A1003" i="15"/>
  <c r="A744" i="16"/>
  <c r="A1006" i="15"/>
  <c r="A1945" i="14"/>
  <c r="A1948" i="14"/>
  <c r="A396" i="11"/>
  <c r="A1269" i="17"/>
  <c r="A1001" i="15"/>
  <c r="A1004" i="15"/>
  <c r="A1943" i="14"/>
  <c r="A1946" i="14"/>
  <c r="A1949" i="14"/>
  <c r="A1005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594" i="18"/>
  <c r="A545" i="18"/>
  <c r="A539" i="18"/>
  <c r="A522" i="18"/>
  <c r="A45" i="18"/>
  <c r="A404" i="18"/>
  <c r="A917" i="16"/>
  <c r="A155" i="18"/>
  <c r="A163" i="18"/>
  <c r="A34" i="18"/>
  <c r="A444" i="18"/>
  <c r="A358" i="18"/>
  <c r="A543" i="18"/>
  <c r="A332" i="18"/>
  <c r="A100" i="18"/>
  <c r="A529" i="18"/>
  <c r="A335" i="18"/>
  <c r="A503" i="18"/>
  <c r="A532" i="18"/>
  <c r="A399" i="18"/>
  <c r="A64" i="18"/>
  <c r="A7" i="18"/>
  <c r="A523" i="18"/>
  <c r="A580" i="18"/>
  <c r="A699" i="15"/>
  <c r="A43" i="18"/>
  <c r="A964" i="16"/>
  <c r="A960" i="16"/>
  <c r="A251" i="18"/>
  <c r="A465" i="18"/>
  <c r="B466" i="18" s="1"/>
  <c r="A328" i="18"/>
  <c r="A454" i="18"/>
  <c r="A416" i="18"/>
  <c r="A378" i="18"/>
  <c r="A438" i="18"/>
  <c r="A238" i="18"/>
  <c r="A170" i="18"/>
  <c r="A188" i="18"/>
  <c r="A451" i="18"/>
  <c r="A158" i="18"/>
  <c r="A505" i="18"/>
  <c r="A341" i="18"/>
  <c r="A485" i="18"/>
  <c r="A875" i="17"/>
  <c r="A53" i="18"/>
  <c r="A240" i="18"/>
  <c r="A487" i="18"/>
  <c r="A1314" i="14"/>
  <c r="A354" i="18"/>
  <c r="A139" i="18"/>
  <c r="A398" i="18"/>
  <c r="A445" i="18"/>
  <c r="A147" i="18"/>
  <c r="A440" i="18"/>
  <c r="A120" i="18"/>
  <c r="A239" i="18"/>
  <c r="B240" i="18" s="1"/>
  <c r="A257" i="18"/>
  <c r="A414" i="18"/>
  <c r="A517" i="18"/>
  <c r="A521" i="18"/>
  <c r="A527" i="18"/>
  <c r="A14" i="18"/>
  <c r="A342" i="18"/>
  <c r="A593" i="18"/>
  <c r="B594" i="18" s="1"/>
  <c r="A537" i="18"/>
  <c r="A582" i="18"/>
  <c r="A581" i="18"/>
  <c r="B582" i="18" s="1"/>
  <c r="A546" i="18"/>
  <c r="A509" i="18"/>
  <c r="A494" i="18"/>
  <c r="A1354" i="14"/>
  <c r="A268" i="11"/>
  <c r="A228" i="18"/>
  <c r="B229" i="18" s="1"/>
  <c r="A107" i="18"/>
  <c r="A268" i="18"/>
  <c r="A489" i="18"/>
  <c r="B490" i="18" s="1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7" i="18"/>
  <c r="A406" i="18"/>
  <c r="A220" i="18"/>
  <c r="A298" i="18"/>
  <c r="A556" i="18"/>
  <c r="A520" i="18"/>
  <c r="A15" i="18"/>
  <c r="A506" i="18"/>
  <c r="A542" i="18"/>
  <c r="B543" i="18" s="1"/>
  <c r="A106" i="18"/>
  <c r="B107" i="18" s="1"/>
  <c r="A538" i="18"/>
  <c r="A585" i="18"/>
  <c r="A584" i="18"/>
  <c r="A104" i="18"/>
  <c r="A280" i="18"/>
  <c r="A363" i="18"/>
  <c r="A426" i="18"/>
  <c r="A346" i="18"/>
  <c r="A318" i="18"/>
  <c r="A44" i="18"/>
  <c r="A193" i="18"/>
  <c r="A13" i="18"/>
  <c r="B14" i="18" s="1"/>
  <c r="A353" i="18"/>
  <c r="B354" i="18" s="1"/>
  <c r="A52" i="18"/>
  <c r="A369" i="18"/>
  <c r="A395" i="18"/>
  <c r="A250" i="18"/>
  <c r="A77" i="18"/>
  <c r="A261" i="18"/>
  <c r="A263" i="18"/>
  <c r="A356" i="18"/>
  <c r="A446" i="18"/>
  <c r="A592" i="18"/>
  <c r="B593" i="18" s="1"/>
  <c r="A577" i="18"/>
  <c r="B578" i="18" s="1"/>
  <c r="A281" i="18"/>
  <c r="A420" i="18"/>
  <c r="A146" i="18"/>
  <c r="A160" i="18"/>
  <c r="A124" i="18"/>
  <c r="A101" i="18"/>
  <c r="A198" i="18"/>
  <c r="A244" i="18"/>
  <c r="B245" i="18" s="1"/>
  <c r="A357" i="18"/>
  <c r="B358" i="18" s="1"/>
  <c r="A530" i="18"/>
  <c r="A361" i="18"/>
  <c r="A127" i="18"/>
  <c r="A65" i="18"/>
  <c r="A274" i="18"/>
  <c r="A62" i="18"/>
  <c r="A174" i="18"/>
  <c r="A401" i="18"/>
  <c r="B402" i="18" s="1"/>
  <c r="A37" i="18"/>
  <c r="A21" i="18"/>
  <c r="A526" i="18"/>
  <c r="B527" i="18" s="1"/>
  <c r="A347" i="18"/>
  <c r="B348" i="18" s="1"/>
  <c r="A587" i="18"/>
  <c r="B588" i="18" s="1"/>
  <c r="A364" i="18"/>
  <c r="A549" i="18"/>
  <c r="B550" i="18" s="1"/>
  <c r="A492" i="18"/>
  <c r="A145" i="18"/>
  <c r="A190" i="18"/>
  <c r="A423" i="18"/>
  <c r="A157" i="18"/>
  <c r="A311" i="18"/>
  <c r="B312" i="18" s="1"/>
  <c r="A472" i="18"/>
  <c r="A169" i="18"/>
  <c r="B170" i="18" s="1"/>
  <c r="A110" i="18"/>
  <c r="A394" i="18"/>
  <c r="A322" i="18"/>
  <c r="B323" i="18" s="1"/>
  <c r="A531" i="18"/>
  <c r="A464" i="18"/>
  <c r="A20" i="18"/>
  <c r="A383" i="18"/>
  <c r="A254" i="18"/>
  <c r="A849" i="17"/>
  <c r="A258" i="18"/>
  <c r="A121" i="18"/>
  <c r="A57" i="18"/>
  <c r="A386" i="18"/>
  <c r="A502" i="18"/>
  <c r="A17" i="18"/>
  <c r="B18" i="18" s="1"/>
  <c r="A407" i="18"/>
  <c r="A149" i="18"/>
  <c r="B150" i="18" s="1"/>
  <c r="A197" i="18"/>
  <c r="A161" i="18"/>
  <c r="A501" i="18"/>
  <c r="A83" i="18"/>
  <c r="A518" i="18"/>
  <c r="A339" i="18"/>
  <c r="A360" i="18"/>
  <c r="A129" i="18"/>
  <c r="A590" i="18"/>
  <c r="A66" i="18"/>
  <c r="A177" i="18"/>
  <c r="A320" i="18"/>
  <c r="A275" i="18"/>
  <c r="A91" i="18"/>
  <c r="A963" i="16"/>
  <c r="A525" i="18"/>
  <c r="A961" i="16"/>
  <c r="A269" i="11"/>
  <c r="A176" i="18"/>
  <c r="A700" i="15"/>
  <c r="A447" i="18"/>
  <c r="A255" i="18"/>
  <c r="A98" i="18"/>
  <c r="A327" i="18"/>
  <c r="A153" i="18"/>
  <c r="A289" i="18"/>
  <c r="A469" i="18"/>
  <c r="B470" i="18" s="1"/>
  <c r="A491" i="18"/>
  <c r="B492" i="18" s="1"/>
  <c r="A293" i="18"/>
  <c r="A476" i="18"/>
  <c r="B477" i="18" s="1"/>
  <c r="A136" i="18"/>
  <c r="A456" i="18"/>
  <c r="A431" i="18"/>
  <c r="B432" i="18" s="1"/>
  <c r="A481" i="18"/>
  <c r="B482" i="18" s="1"/>
  <c r="A148" i="18"/>
  <c r="A554" i="18"/>
  <c r="A516" i="18"/>
  <c r="B517" i="18" s="1"/>
  <c r="A33" i="18"/>
  <c r="A572" i="18"/>
  <c r="A296" i="18"/>
  <c r="A413" i="18"/>
  <c r="A596" i="18"/>
  <c r="A171" i="18"/>
  <c r="A242" i="18"/>
  <c r="A371" i="18"/>
  <c r="A262" i="18"/>
  <c r="A214" i="18"/>
  <c r="B215" i="18" s="1"/>
  <c r="A38" i="18"/>
  <c r="A507" i="18"/>
  <c r="A105" i="18"/>
  <c r="A18" i="18"/>
  <c r="A265" i="18"/>
  <c r="A547" i="18"/>
  <c r="A130" i="18"/>
  <c r="A69" i="18"/>
  <c r="A178" i="18"/>
  <c r="A321" i="18"/>
  <c r="A510" i="18"/>
  <c r="A1357" i="14"/>
  <c r="A227" i="18"/>
  <c r="A1358" i="14"/>
  <c r="A478" i="18"/>
  <c r="A187" i="18"/>
  <c r="A12" i="18"/>
  <c r="A35" i="18"/>
  <c r="A113" i="18"/>
  <c r="A370" i="18"/>
  <c r="A474" i="18"/>
  <c r="A246" i="18"/>
  <c r="B247" i="18" s="1"/>
  <c r="A211" i="18"/>
  <c r="B212" i="18" s="1"/>
  <c r="A338" i="18"/>
  <c r="A558" i="18"/>
  <c r="A297" i="18"/>
  <c r="A115" i="18"/>
  <c r="A433" i="18"/>
  <c r="B434" i="18" s="1"/>
  <c r="A450" i="18"/>
  <c r="A196" i="18"/>
  <c r="A58" i="18"/>
  <c r="A555" i="18"/>
  <c r="B556" i="18" s="1"/>
  <c r="A126" i="18"/>
  <c r="A441" i="18"/>
  <c r="B442" i="18" s="1"/>
  <c r="A118" i="18"/>
  <c r="A559" i="18"/>
  <c r="A333" i="18"/>
  <c r="A138" i="18"/>
  <c r="B139" i="18" s="1"/>
  <c r="A195" i="18"/>
  <c r="A412" i="18"/>
  <c r="A102" i="18"/>
  <c r="A379" i="18"/>
  <c r="A78" i="18"/>
  <c r="A175" i="18"/>
  <c r="A583" i="18"/>
  <c r="A387" i="18"/>
  <c r="A561" i="18"/>
  <c r="A534" i="18"/>
  <c r="A573" i="18"/>
  <c r="A39" i="18"/>
  <c r="A222" i="18"/>
  <c r="A6" i="18"/>
  <c r="B7" i="18" s="1"/>
  <c r="A86" i="18"/>
  <c r="A60" i="18"/>
  <c r="A1355" i="14"/>
  <c r="A63" i="18"/>
  <c r="B64" i="18" s="1"/>
  <c r="A90" i="18"/>
  <c r="A282" i="18"/>
  <c r="A283" i="18"/>
  <c r="B284" i="18" s="1"/>
  <c r="A362" i="18"/>
  <c r="A89" i="18"/>
  <c r="A314" i="18"/>
  <c r="A443" i="18"/>
  <c r="B444" i="18" s="1"/>
  <c r="A480" i="18"/>
  <c r="A144" i="18"/>
  <c r="A430" i="18"/>
  <c r="A352" i="18"/>
  <c r="A32" i="18"/>
  <c r="A437" i="18"/>
  <c r="B438" i="18" s="1"/>
  <c r="A496" i="18"/>
  <c r="B497" i="18" s="1"/>
  <c r="A167" i="18"/>
  <c r="A392" i="18"/>
  <c r="A276" i="18"/>
  <c r="A131" i="18"/>
  <c r="A388" i="18"/>
  <c r="A372" i="18"/>
  <c r="A482" i="18"/>
  <c r="A562" i="18"/>
  <c r="A535" i="18"/>
  <c r="A574" i="18"/>
  <c r="A223" i="18"/>
  <c r="A179" i="18"/>
  <c r="B180" i="18" s="1"/>
  <c r="A226" i="18"/>
  <c r="A548" i="18"/>
  <c r="B549" i="18" s="1"/>
  <c r="A92" i="18"/>
  <c r="A336" i="18"/>
  <c r="A253" i="18"/>
  <c r="B254" i="18" s="1"/>
  <c r="A962" i="16"/>
  <c r="A249" i="18"/>
  <c r="A259" i="18"/>
  <c r="A473" i="18"/>
  <c r="A457" i="18"/>
  <c r="A267" i="18"/>
  <c r="A453" i="18"/>
  <c r="B454" i="18" s="1"/>
  <c r="A415" i="18"/>
  <c r="B416" i="18" s="1"/>
  <c r="A192" i="18"/>
  <c r="A458" i="18"/>
  <c r="A271" i="18"/>
  <c r="A134" i="18"/>
  <c r="A233" i="18"/>
  <c r="B234" i="18" s="1"/>
  <c r="A213" i="18"/>
  <c r="A80" i="18"/>
  <c r="B81" i="18" s="1"/>
  <c r="A109" i="18"/>
  <c r="A273" i="18"/>
  <c r="A334" i="18"/>
  <c r="A528" i="18"/>
  <c r="B529" i="18" s="1"/>
  <c r="A519" i="18"/>
  <c r="B520" i="18" s="1"/>
  <c r="A36" i="18"/>
  <c r="B37" i="18" s="1"/>
  <c r="A396" i="18"/>
  <c r="A319" i="18"/>
  <c r="B320" i="18" s="1"/>
  <c r="A194" i="18"/>
  <c r="A56" i="18"/>
  <c r="A405" i="18"/>
  <c r="B406" i="18" s="1"/>
  <c r="A330" i="18"/>
  <c r="A61" i="18"/>
  <c r="A87" i="18"/>
  <c r="A400" i="18"/>
  <c r="A132" i="18"/>
  <c r="A42" i="18"/>
  <c r="B43" i="18" s="1"/>
  <c r="A591" i="18"/>
  <c r="A140" i="18"/>
  <c r="A424" i="18"/>
  <c r="A200" i="18"/>
  <c r="A373" i="18"/>
  <c r="B374" i="18" s="1"/>
  <c r="A345" i="18"/>
  <c r="A84" i="18"/>
  <c r="B85" i="18" s="1"/>
  <c r="A326" i="18"/>
  <c r="B327" i="18" s="1"/>
  <c r="A1359" i="14"/>
  <c r="A512" i="18"/>
  <c r="B513" i="18" s="1"/>
  <c r="A1356" i="14"/>
  <c r="A471" i="18"/>
  <c r="B472" i="18" s="1"/>
  <c r="A168" i="18"/>
  <c r="B169" i="18" s="1"/>
  <c r="A307" i="18"/>
  <c r="B308" i="18" s="1"/>
  <c r="A377" i="18"/>
  <c r="A189" i="18"/>
  <c r="B190" i="18" s="1"/>
  <c r="A422" i="18"/>
  <c r="B423" i="18" s="1"/>
  <c r="A488" i="18"/>
  <c r="A218" i="18"/>
  <c r="B219" i="18" s="1"/>
  <c r="A329" i="18"/>
  <c r="A459" i="18"/>
  <c r="A417" i="18"/>
  <c r="A325" i="18"/>
  <c r="A260" i="18"/>
  <c r="A159" i="18"/>
  <c r="A173" i="18"/>
  <c r="B174" i="18" s="1"/>
  <c r="A82" i="18"/>
  <c r="A355" i="18"/>
  <c r="B356" i="18" s="1"/>
  <c r="A125" i="18"/>
  <c r="A16" i="18"/>
  <c r="A172" i="18"/>
  <c r="A103" i="18"/>
  <c r="B104" i="18" s="1"/>
  <c r="A461" i="18"/>
  <c r="A500" i="18"/>
  <c r="A162" i="18"/>
  <c r="B163" i="18" s="1"/>
  <c r="A317" i="18"/>
  <c r="A272" i="18"/>
  <c r="A331" i="18"/>
  <c r="A385" i="18"/>
  <c r="A595" i="18"/>
  <c r="A483" i="18"/>
  <c r="A462" i="18"/>
  <c r="A536" i="18"/>
  <c r="A575" i="18"/>
  <c r="A340" i="18"/>
  <c r="A586" i="18"/>
  <c r="A264" i="18"/>
  <c r="A19" i="18"/>
  <c r="A365" i="18"/>
  <c r="B366" i="18" s="1"/>
  <c r="A344" i="18"/>
  <c r="A427" i="18"/>
  <c r="A59" i="18"/>
  <c r="B60" i="18" s="1"/>
  <c r="A23" i="18"/>
  <c r="A511" i="18"/>
  <c r="A279" i="18"/>
  <c r="A308" i="18"/>
  <c r="A475" i="18"/>
  <c r="B476" i="18" s="1"/>
  <c r="A135" i="18"/>
  <c r="A393" i="18"/>
  <c r="A97" i="18"/>
  <c r="A324" i="18"/>
  <c r="A429" i="18"/>
  <c r="B430" i="18" s="1"/>
  <c r="A116" i="18"/>
  <c r="A152" i="18"/>
  <c r="A269" i="18"/>
  <c r="A557" i="18"/>
  <c r="B558" i="18" s="1"/>
  <c r="A256" i="18"/>
  <c r="A683" i="15"/>
  <c r="A439" i="18"/>
  <c r="B440" i="18" s="1"/>
  <c r="A419" i="18"/>
  <c r="A74" i="18"/>
  <c r="A315" i="18"/>
  <c r="B316" i="18" s="1"/>
  <c r="A210" i="18"/>
  <c r="A154" i="18"/>
  <c r="A479" i="18"/>
  <c r="A241" i="18"/>
  <c r="B242" i="18" s="1"/>
  <c r="A31" i="18"/>
  <c r="A54" i="18"/>
  <c r="A156" i="18"/>
  <c r="A544" i="18"/>
  <c r="B545" i="18" s="1"/>
  <c r="A397" i="18"/>
  <c r="A359" i="18"/>
  <c r="B360" i="18" s="1"/>
  <c r="A337" i="18"/>
  <c r="A380" i="18"/>
  <c r="B381" i="18" s="1"/>
  <c r="A460" i="18"/>
  <c r="A384" i="18"/>
  <c r="A137" i="18"/>
  <c r="A243" i="18"/>
  <c r="A199" i="18"/>
  <c r="A504" i="18"/>
  <c r="A316" i="18"/>
  <c r="A122" i="18"/>
  <c r="A589" i="18"/>
  <c r="A141" i="18"/>
  <c r="B142" i="18" s="1"/>
  <c r="A22" i="18"/>
  <c r="B23" i="18" s="1"/>
  <c r="A425" i="18"/>
  <c r="B426" i="18" s="1"/>
  <c r="A201" i="18"/>
  <c r="A579" i="18"/>
  <c r="B580" i="18" s="1"/>
  <c r="A301" i="18"/>
  <c r="A484" i="18"/>
  <c r="A463" i="18"/>
  <c r="A576" i="18"/>
  <c r="A252" i="18"/>
  <c r="A24" i="18"/>
  <c r="B25" i="18" s="1"/>
  <c r="A225" i="18"/>
  <c r="A493" i="18"/>
  <c r="A876" i="17"/>
  <c r="A874" i="17"/>
  <c r="A117" i="18"/>
  <c r="A292" i="18"/>
  <c r="A499" i="18"/>
  <c r="A55" i="18"/>
  <c r="B56" i="18" s="1"/>
  <c r="A455" i="18"/>
  <c r="B456" i="18" s="1"/>
  <c r="A11" i="18"/>
  <c r="B12" i="18" s="1"/>
  <c r="A266" i="18"/>
  <c r="A452" i="18"/>
  <c r="A270" i="18"/>
  <c r="A112" i="18"/>
  <c r="B113" i="18" s="1"/>
  <c r="A421" i="18"/>
  <c r="B422" i="18" s="1"/>
  <c r="A918" i="16"/>
  <c r="A850" i="17"/>
  <c r="A684" i="15"/>
  <c r="A920" i="16"/>
  <c r="A1069" i="17"/>
  <c r="A847" i="17"/>
  <c r="A1315" i="14"/>
  <c r="A1312" i="14"/>
  <c r="A430" i="11"/>
  <c r="A852" i="17"/>
  <c r="A851" i="17"/>
  <c r="A848" i="17"/>
  <c r="A919" i="16"/>
  <c r="A257" i="11"/>
  <c r="A1477" i="16"/>
  <c r="A1313" i="14"/>
  <c r="A1316" i="14"/>
  <c r="A2123" i="14"/>
  <c r="A1365" i="17"/>
  <c r="A1475" i="16"/>
  <c r="A2119" i="14"/>
  <c r="A2122" i="14"/>
  <c r="A1363" i="17"/>
  <c r="A1076" i="15"/>
  <c r="A1362" i="17"/>
  <c r="A2124" i="14"/>
  <c r="A1473" i="16"/>
  <c r="A1653" i="14"/>
  <c r="A1364" i="17"/>
  <c r="A1077" i="15"/>
  <c r="A1474" i="16"/>
  <c r="A2121" i="14"/>
  <c r="A2120" i="14"/>
  <c r="A2125" i="14"/>
  <c r="A1476" i="16"/>
  <c r="A1137" i="16"/>
  <c r="A1650" i="14"/>
  <c r="A37" i="17"/>
  <c r="A1067" i="17"/>
  <c r="A1138" i="16"/>
  <c r="A1135" i="16"/>
  <c r="A882" i="15"/>
  <c r="A1141" i="16"/>
  <c r="A337" i="11"/>
  <c r="A1651" i="14"/>
  <c r="A1068" i="17"/>
  <c r="A1139" i="16"/>
  <c r="A1136" i="16"/>
  <c r="A1649" i="14"/>
  <c r="A1142" i="16"/>
  <c r="A1140" i="16"/>
  <c r="A1652" i="14"/>
  <c r="A881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27" i="15"/>
  <c r="A1096" i="15"/>
  <c r="A925" i="15"/>
  <c r="A993" i="15"/>
  <c r="A1062" i="15"/>
  <c r="A750" i="15"/>
  <c r="A834" i="15"/>
  <c r="A989" i="15"/>
  <c r="A704" i="15"/>
  <c r="A812" i="15"/>
  <c r="A949" i="15"/>
  <c r="A1044" i="15"/>
  <c r="A771" i="15"/>
  <c r="A909" i="15"/>
  <c r="A996" i="15"/>
  <c r="A1086" i="15"/>
  <c r="A874" i="15"/>
  <c r="A586" i="15"/>
  <c r="A419" i="15"/>
  <c r="A872" i="15"/>
  <c r="A705" i="15"/>
  <c r="A529" i="15"/>
  <c r="A355" i="15"/>
  <c r="A542" i="15"/>
  <c r="A368" i="15"/>
  <c r="A784" i="15"/>
  <c r="A620" i="15"/>
  <c r="A452" i="15"/>
  <c r="A631" i="15"/>
  <c r="A451" i="15"/>
  <c r="A847" i="15"/>
  <c r="A670" i="15"/>
  <c r="A509" i="15"/>
  <c r="A340" i="15"/>
  <c r="A902" i="15"/>
  <c r="A696" i="15"/>
  <c r="A521" i="15"/>
  <c r="A350" i="15"/>
  <c r="A751" i="15"/>
  <c r="A591" i="15"/>
  <c r="A424" i="15"/>
  <c r="A667" i="15"/>
  <c r="A504" i="15"/>
  <c r="A338" i="15"/>
  <c r="A602" i="15"/>
  <c r="A422" i="15"/>
  <c r="A976" i="15"/>
  <c r="A777" i="15"/>
  <c r="A613" i="15"/>
  <c r="A445" i="15"/>
  <c r="A664" i="15"/>
  <c r="A501" i="15"/>
  <c r="A119" i="17"/>
  <c r="A982" i="15"/>
  <c r="A1085" i="15"/>
  <c r="A903" i="15"/>
  <c r="A955" i="15"/>
  <c r="A1049" i="15"/>
  <c r="A716" i="15"/>
  <c r="A815" i="15"/>
  <c r="A977" i="15"/>
  <c r="A1091" i="15"/>
  <c r="A775" i="15"/>
  <c r="A933" i="15"/>
  <c r="A1033" i="15"/>
  <c r="A738" i="15"/>
  <c r="A845" i="15"/>
  <c r="A984" i="15"/>
  <c r="A1078" i="15"/>
  <c r="A842" i="15"/>
  <c r="A573" i="15"/>
  <c r="A394" i="15"/>
  <c r="A851" i="15"/>
  <c r="A690" i="15"/>
  <c r="A515" i="15"/>
  <c r="A344" i="15"/>
  <c r="A528" i="15"/>
  <c r="A354" i="15"/>
  <c r="A772" i="15"/>
  <c r="A608" i="15"/>
  <c r="A440" i="15"/>
  <c r="A619" i="15"/>
  <c r="A439" i="15"/>
  <c r="A828" i="15"/>
  <c r="A658" i="15"/>
  <c r="A493" i="15"/>
  <c r="A330" i="15"/>
  <c r="A857" i="15"/>
  <c r="A681" i="15"/>
  <c r="A506" i="15"/>
  <c r="A329" i="15"/>
  <c r="A739" i="15"/>
  <c r="A578" i="15"/>
  <c r="A411" i="15"/>
  <c r="A655" i="15"/>
  <c r="A490" i="15"/>
  <c r="A749" i="15"/>
  <c r="A589" i="15"/>
  <c r="A407" i="15"/>
  <c r="A946" i="15"/>
  <c r="A760" i="15"/>
  <c r="A601" i="15"/>
  <c r="A433" i="15"/>
  <c r="A652" i="15"/>
  <c r="A487" i="15"/>
  <c r="A647" i="14"/>
  <c r="A457" i="16"/>
  <c r="A971" i="15"/>
  <c r="A1074" i="15"/>
  <c r="A871" i="15"/>
  <c r="A938" i="15"/>
  <c r="A1025" i="15"/>
  <c r="A1093" i="15"/>
  <c r="A778" i="15"/>
  <c r="A964" i="15"/>
  <c r="A1081" i="15"/>
  <c r="A744" i="15"/>
  <c r="A917" i="15"/>
  <c r="A999" i="15"/>
  <c r="A685" i="15"/>
  <c r="A825" i="15"/>
  <c r="A973" i="15"/>
  <c r="A1064" i="15"/>
  <c r="A822" i="15"/>
  <c r="A562" i="15"/>
  <c r="A382" i="15"/>
  <c r="A840" i="15"/>
  <c r="A674" i="15"/>
  <c r="A497" i="15"/>
  <c r="A689" i="15"/>
  <c r="A512" i="15"/>
  <c r="A343" i="15"/>
  <c r="A755" i="15"/>
  <c r="A594" i="15"/>
  <c r="A428" i="15"/>
  <c r="A607" i="15"/>
  <c r="A427" i="15"/>
  <c r="A818" i="15"/>
  <c r="A646" i="15"/>
  <c r="A474" i="15"/>
  <c r="A1051" i="15"/>
  <c r="A836" i="15"/>
  <c r="A669" i="15"/>
  <c r="A492" i="15"/>
  <c r="A915" i="15"/>
  <c r="A725" i="15"/>
  <c r="A567" i="15"/>
  <c r="A387" i="15"/>
  <c r="A639" i="15"/>
  <c r="A471" i="15"/>
  <c r="A737" i="15"/>
  <c r="A576" i="15"/>
  <c r="A385" i="15"/>
  <c r="A934" i="15"/>
  <c r="A748" i="15"/>
  <c r="A588" i="15"/>
  <c r="A421" i="15"/>
  <c r="A636" i="15"/>
  <c r="A468" i="15"/>
  <c r="A459" i="16"/>
  <c r="A642" i="14"/>
  <c r="A959" i="15"/>
  <c r="A1063" i="15"/>
  <c r="A839" i="15"/>
  <c r="A924" i="15"/>
  <c r="A992" i="15"/>
  <c r="A1083" i="15"/>
  <c r="A747" i="15"/>
  <c r="A950" i="15"/>
  <c r="A1058" i="15"/>
  <c r="A698" i="15"/>
  <c r="A890" i="15"/>
  <c r="A986" i="15"/>
  <c r="A1088" i="15"/>
  <c r="A805" i="15"/>
  <c r="A929" i="15"/>
  <c r="A1053" i="15"/>
  <c r="A802" i="15"/>
  <c r="A544" i="15"/>
  <c r="A370" i="15"/>
  <c r="A831" i="15"/>
  <c r="A662" i="15"/>
  <c r="A477" i="15"/>
  <c r="A673" i="15"/>
  <c r="A496" i="15"/>
  <c r="A333" i="15"/>
  <c r="A743" i="15"/>
  <c r="A582" i="15"/>
  <c r="A416" i="15"/>
  <c r="A593" i="15"/>
  <c r="A415" i="15"/>
  <c r="A808" i="15"/>
  <c r="A630" i="15"/>
  <c r="A462" i="15"/>
  <c r="A1032" i="15"/>
  <c r="A827" i="15"/>
  <c r="A657" i="15"/>
  <c r="A473" i="15"/>
  <c r="A897" i="15"/>
  <c r="A711" i="15"/>
  <c r="A555" i="15"/>
  <c r="A375" i="15"/>
  <c r="A627" i="15"/>
  <c r="A459" i="15"/>
  <c r="A723" i="15"/>
  <c r="A565" i="15"/>
  <c r="A373" i="15"/>
  <c r="A923" i="15"/>
  <c r="A736" i="15"/>
  <c r="A575" i="15"/>
  <c r="A406" i="15"/>
  <c r="A624" i="15"/>
  <c r="A456" i="15"/>
  <c r="A648" i="14"/>
  <c r="A646" i="14"/>
  <c r="A944" i="15"/>
  <c r="A1050" i="15"/>
  <c r="A820" i="15"/>
  <c r="A859" i="15"/>
  <c r="A979" i="15"/>
  <c r="A1061" i="15"/>
  <c r="B1062" i="15" s="1"/>
  <c r="A706" i="15"/>
  <c r="A935" i="15"/>
  <c r="A1046" i="15"/>
  <c r="A1090" i="15"/>
  <c r="A850" i="15"/>
  <c r="A974" i="15"/>
  <c r="A1079" i="15"/>
  <c r="A767" i="15"/>
  <c r="A907" i="15"/>
  <c r="A1042" i="15"/>
  <c r="A759" i="15"/>
  <c r="A530" i="15"/>
  <c r="A356" i="15"/>
  <c r="A821" i="15"/>
  <c r="A650" i="15"/>
  <c r="A466" i="15"/>
  <c r="A661" i="15"/>
  <c r="A476" i="15"/>
  <c r="A939" i="15"/>
  <c r="A731" i="15"/>
  <c r="A571" i="15"/>
  <c r="A391" i="15"/>
  <c r="A581" i="15"/>
  <c r="A390" i="15"/>
  <c r="A782" i="15"/>
  <c r="A618" i="15"/>
  <c r="A450" i="15"/>
  <c r="A1022" i="15"/>
  <c r="A817" i="15"/>
  <c r="A643" i="15"/>
  <c r="A461" i="15"/>
  <c r="A877" i="15"/>
  <c r="A695" i="15"/>
  <c r="A537" i="15"/>
  <c r="A363" i="15"/>
  <c r="A615" i="15"/>
  <c r="A447" i="15"/>
  <c r="A709" i="15"/>
  <c r="A553" i="15"/>
  <c r="A359" i="15"/>
  <c r="A908" i="15"/>
  <c r="A722" i="15"/>
  <c r="A564" i="15"/>
  <c r="A384" i="15"/>
  <c r="A612" i="15"/>
  <c r="A444" i="15"/>
  <c r="A460" i="16"/>
  <c r="A392" i="17"/>
  <c r="A926" i="15"/>
  <c r="A1040" i="15"/>
  <c r="A785" i="15"/>
  <c r="A837" i="15"/>
  <c r="A968" i="15"/>
  <c r="A1048" i="15"/>
  <c r="A1092" i="15"/>
  <c r="A921" i="15"/>
  <c r="A1035" i="15"/>
  <c r="A1080" i="15"/>
  <c r="A810" i="15"/>
  <c r="A962" i="15"/>
  <c r="A1068" i="15"/>
  <c r="A735" i="15"/>
  <c r="A876" i="15"/>
  <c r="A1029" i="15"/>
  <c r="A732" i="15"/>
  <c r="A516" i="15"/>
  <c r="A345" i="15"/>
  <c r="A811" i="15"/>
  <c r="A634" i="15"/>
  <c r="A454" i="15"/>
  <c r="A649" i="15"/>
  <c r="A465" i="15"/>
  <c r="A930" i="15"/>
  <c r="A717" i="15"/>
  <c r="A559" i="15"/>
  <c r="A379" i="15"/>
  <c r="A570" i="15"/>
  <c r="A378" i="15"/>
  <c r="A770" i="15"/>
  <c r="A606" i="15"/>
  <c r="A438" i="15"/>
  <c r="A990" i="15"/>
  <c r="A807" i="15"/>
  <c r="A629" i="15"/>
  <c r="A449" i="15"/>
  <c r="A856" i="15"/>
  <c r="A680" i="15"/>
  <c r="A520" i="15"/>
  <c r="A349" i="15"/>
  <c r="A603" i="15"/>
  <c r="A435" i="15"/>
  <c r="A693" i="15"/>
  <c r="A533" i="15"/>
  <c r="B534" i="15" s="1"/>
  <c r="A347" i="15"/>
  <c r="A894" i="15"/>
  <c r="A708" i="15"/>
  <c r="A552" i="15"/>
  <c r="A372" i="15"/>
  <c r="A600" i="15"/>
  <c r="A432" i="15"/>
  <c r="A123" i="11"/>
  <c r="A458" i="16"/>
  <c r="A904" i="15"/>
  <c r="A1026" i="15"/>
  <c r="A756" i="15"/>
  <c r="A783" i="15"/>
  <c r="A952" i="15"/>
  <c r="A1037" i="15"/>
  <c r="A1082" i="15"/>
  <c r="A893" i="15"/>
  <c r="A1023" i="15"/>
  <c r="A1070" i="15"/>
  <c r="A773" i="15"/>
  <c r="A948" i="15"/>
  <c r="A1031" i="15"/>
  <c r="A675" i="15"/>
  <c r="A844" i="15"/>
  <c r="A995" i="15"/>
  <c r="A663" i="15"/>
  <c r="A498" i="15"/>
  <c r="A334" i="15"/>
  <c r="A786" i="15"/>
  <c r="A622" i="15"/>
  <c r="A442" i="15"/>
  <c r="A633" i="15"/>
  <c r="A453" i="15"/>
  <c r="A880" i="15"/>
  <c r="B881" i="15" s="1"/>
  <c r="A703" i="15"/>
  <c r="A541" i="15"/>
  <c r="A367" i="15"/>
  <c r="A558" i="15"/>
  <c r="A366" i="15"/>
  <c r="A753" i="15"/>
  <c r="A592" i="15"/>
  <c r="A426" i="15"/>
  <c r="A980" i="15"/>
  <c r="A781" i="15"/>
  <c r="A617" i="15"/>
  <c r="A437" i="15"/>
  <c r="A846" i="15"/>
  <c r="A668" i="15"/>
  <c r="A505" i="15"/>
  <c r="A339" i="15"/>
  <c r="A590" i="15"/>
  <c r="A423" i="15"/>
  <c r="A678" i="15"/>
  <c r="A503" i="15"/>
  <c r="A337" i="15"/>
  <c r="A875" i="15"/>
  <c r="A692" i="15"/>
  <c r="A532" i="15"/>
  <c r="A358" i="15"/>
  <c r="A587" i="15"/>
  <c r="A420" i="15"/>
  <c r="A461" i="16"/>
  <c r="A644" i="14"/>
  <c r="A873" i="15"/>
  <c r="A994" i="15"/>
  <c r="A720" i="15"/>
  <c r="A754" i="15"/>
  <c r="A937" i="15"/>
  <c r="A991" i="15"/>
  <c r="A1071" i="15"/>
  <c r="A853" i="15"/>
  <c r="A975" i="15"/>
  <c r="A1045" i="15"/>
  <c r="A742" i="15"/>
  <c r="A914" i="15"/>
  <c r="A998" i="15"/>
  <c r="A1087" i="15"/>
  <c r="A824" i="15"/>
  <c r="A983" i="15"/>
  <c r="A651" i="15"/>
  <c r="A478" i="15"/>
  <c r="A951" i="15"/>
  <c r="A774" i="15"/>
  <c r="A610" i="15"/>
  <c r="A430" i="15"/>
  <c r="A621" i="15"/>
  <c r="A441" i="15"/>
  <c r="A860" i="15"/>
  <c r="A686" i="15"/>
  <c r="A527" i="15"/>
  <c r="A353" i="15"/>
  <c r="A540" i="15"/>
  <c r="A352" i="15"/>
  <c r="A741" i="15"/>
  <c r="A580" i="15"/>
  <c r="A414" i="15"/>
  <c r="A970" i="15"/>
  <c r="A769" i="15"/>
  <c r="A605" i="15"/>
  <c r="A425" i="15"/>
  <c r="A835" i="15"/>
  <c r="A656" i="15"/>
  <c r="A491" i="15"/>
  <c r="A328" i="15"/>
  <c r="A577" i="15"/>
  <c r="A408" i="15"/>
  <c r="A666" i="15"/>
  <c r="A489" i="15"/>
  <c r="A1059" i="15"/>
  <c r="A854" i="15"/>
  <c r="A677" i="15"/>
  <c r="A518" i="15"/>
  <c r="A346" i="15"/>
  <c r="A574" i="15"/>
  <c r="A405" i="15"/>
  <c r="A393" i="17"/>
  <c r="A1097" i="15"/>
  <c r="B1098" i="15" s="1"/>
  <c r="A841" i="15"/>
  <c r="A981" i="15"/>
  <c r="A643" i="14"/>
  <c r="A718" i="15"/>
  <c r="A896" i="15"/>
  <c r="A978" i="15"/>
  <c r="A1060" i="15"/>
  <c r="A833" i="15"/>
  <c r="A920" i="15"/>
  <c r="A1034" i="15"/>
  <c r="A691" i="15"/>
  <c r="A879" i="15"/>
  <c r="A985" i="15"/>
  <c r="A1065" i="15"/>
  <c r="A804" i="15"/>
  <c r="A972" i="15"/>
  <c r="A635" i="15"/>
  <c r="A467" i="15"/>
  <c r="A941" i="15"/>
  <c r="A757" i="15"/>
  <c r="A598" i="15"/>
  <c r="A418" i="15"/>
  <c r="A609" i="15"/>
  <c r="A429" i="15"/>
  <c r="A849" i="15"/>
  <c r="A672" i="15"/>
  <c r="A511" i="15"/>
  <c r="A342" i="15"/>
  <c r="A526" i="15"/>
  <c r="A341" i="15"/>
  <c r="A729" i="15"/>
  <c r="A569" i="15"/>
  <c r="A389" i="15"/>
  <c r="A960" i="15"/>
  <c r="A752" i="15"/>
  <c r="A579" i="15"/>
  <c r="A413" i="15"/>
  <c r="A826" i="15"/>
  <c r="A642" i="15"/>
  <c r="A472" i="15"/>
  <c r="A724" i="15"/>
  <c r="A566" i="15"/>
  <c r="A386" i="15"/>
  <c r="A654" i="15"/>
  <c r="A470" i="15"/>
  <c r="A1039" i="15"/>
  <c r="A843" i="15"/>
  <c r="A665" i="15"/>
  <c r="A502" i="15"/>
  <c r="A336" i="15"/>
  <c r="A563" i="15"/>
  <c r="A383" i="15"/>
  <c r="A1075" i="15"/>
  <c r="A787" i="15"/>
  <c r="A969" i="15"/>
  <c r="A1095" i="15"/>
  <c r="A1094" i="15"/>
  <c r="A855" i="15"/>
  <c r="A967" i="15"/>
  <c r="A1047" i="15"/>
  <c r="B1048" i="15" s="1"/>
  <c r="A813" i="15"/>
  <c r="A892" i="15"/>
  <c r="A1000" i="15"/>
  <c r="A1089" i="15"/>
  <c r="A848" i="15"/>
  <c r="A961" i="15"/>
  <c r="A1056" i="15"/>
  <c r="A766" i="15"/>
  <c r="A945" i="15"/>
  <c r="A623" i="15"/>
  <c r="A455" i="15"/>
  <c r="A932" i="15"/>
  <c r="A745" i="15"/>
  <c r="A572" i="15"/>
  <c r="A393" i="15"/>
  <c r="A597" i="15"/>
  <c r="A417" i="15"/>
  <c r="A838" i="15"/>
  <c r="A660" i="15"/>
  <c r="A495" i="15"/>
  <c r="A332" i="15"/>
  <c r="A510" i="15"/>
  <c r="A331" i="15"/>
  <c r="A713" i="15"/>
  <c r="A557" i="15"/>
  <c r="A377" i="15"/>
  <c r="A936" i="15"/>
  <c r="A740" i="15"/>
  <c r="A568" i="15"/>
  <c r="A388" i="15"/>
  <c r="A806" i="15"/>
  <c r="A628" i="15"/>
  <c r="A460" i="15"/>
  <c r="A710" i="15"/>
  <c r="A554" i="15"/>
  <c r="A374" i="15"/>
  <c r="A638" i="15"/>
  <c r="A458" i="15"/>
  <c r="A1028" i="15"/>
  <c r="A823" i="15"/>
  <c r="A653" i="15"/>
  <c r="A488" i="15"/>
  <c r="A721" i="15"/>
  <c r="A545" i="15"/>
  <c r="A371" i="15"/>
  <c r="A456" i="16"/>
  <c r="A1052" i="15"/>
  <c r="A758" i="15"/>
  <c r="A956" i="15"/>
  <c r="A1073" i="15"/>
  <c r="A1084" i="15"/>
  <c r="A816" i="15"/>
  <c r="A922" i="15"/>
  <c r="A1036" i="15"/>
  <c r="B1037" i="15" s="1"/>
  <c r="A776" i="15"/>
  <c r="A852" i="15"/>
  <c r="A988" i="15"/>
  <c r="A1069" i="15"/>
  <c r="B1070" i="15" s="1"/>
  <c r="A829" i="15"/>
  <c r="A947" i="15"/>
  <c r="B948" i="15" s="1"/>
  <c r="A1043" i="15"/>
  <c r="B1044" i="15" s="1"/>
  <c r="A734" i="15"/>
  <c r="A928" i="15"/>
  <c r="A611" i="15"/>
  <c r="A443" i="15"/>
  <c r="A905" i="15"/>
  <c r="A733" i="15"/>
  <c r="A561" i="15"/>
  <c r="A381" i="15"/>
  <c r="A585" i="15"/>
  <c r="A392" i="15"/>
  <c r="A830" i="15"/>
  <c r="A648" i="15"/>
  <c r="A475" i="15"/>
  <c r="A659" i="15"/>
  <c r="A494" i="15"/>
  <c r="A878" i="15"/>
  <c r="A697" i="15"/>
  <c r="A539" i="15"/>
  <c r="A365" i="15"/>
  <c r="A927" i="15"/>
  <c r="A728" i="15"/>
  <c r="A556" i="15"/>
  <c r="A376" i="15"/>
  <c r="A780" i="15"/>
  <c r="A616" i="15"/>
  <c r="A448" i="15"/>
  <c r="A694" i="15"/>
  <c r="A536" i="15"/>
  <c r="A362" i="15"/>
  <c r="A626" i="15"/>
  <c r="A446" i="15"/>
  <c r="A997" i="15"/>
  <c r="A814" i="15"/>
  <c r="A637" i="15"/>
  <c r="A469" i="15"/>
  <c r="A707" i="15"/>
  <c r="A531" i="15"/>
  <c r="A357" i="15"/>
  <c r="A1041" i="15"/>
  <c r="B1042" i="15" s="1"/>
  <c r="A730" i="15"/>
  <c r="A940" i="15"/>
  <c r="A1038" i="15"/>
  <c r="A1072" i="15"/>
  <c r="A779" i="15"/>
  <c r="A895" i="15"/>
  <c r="A1024" i="15"/>
  <c r="A746" i="15"/>
  <c r="A832" i="15"/>
  <c r="A963" i="15"/>
  <c r="A1057" i="15"/>
  <c r="B1058" i="15" s="1"/>
  <c r="A809" i="15"/>
  <c r="A931" i="15"/>
  <c r="A1030" i="15"/>
  <c r="A671" i="15"/>
  <c r="A906" i="15"/>
  <c r="A599" i="15"/>
  <c r="A431" i="15"/>
  <c r="A891" i="15"/>
  <c r="A719" i="15"/>
  <c r="A543" i="15"/>
  <c r="A369" i="15"/>
  <c r="A560" i="15"/>
  <c r="A380" i="15"/>
  <c r="A819" i="15"/>
  <c r="A632" i="15"/>
  <c r="A464" i="15"/>
  <c r="A647" i="15"/>
  <c r="A463" i="15"/>
  <c r="A858" i="15"/>
  <c r="A682" i="15"/>
  <c r="A522" i="15"/>
  <c r="A351" i="15"/>
  <c r="A916" i="15"/>
  <c r="A712" i="15"/>
  <c r="A538" i="15"/>
  <c r="A364" i="15"/>
  <c r="A768" i="15"/>
  <c r="A604" i="15"/>
  <c r="A436" i="15"/>
  <c r="A679" i="15"/>
  <c r="B680" i="15" s="1"/>
  <c r="A519" i="15"/>
  <c r="A348" i="15"/>
  <c r="A614" i="15"/>
  <c r="A434" i="15"/>
  <c r="B435" i="15" s="1"/>
  <c r="A987" i="15"/>
  <c r="A803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87" i="16"/>
  <c r="A564" i="14"/>
  <c r="A357" i="17"/>
  <c r="A563" i="14"/>
  <c r="A309" i="15"/>
  <c r="A569" i="14"/>
  <c r="A565" i="14"/>
  <c r="A566" i="14"/>
  <c r="A561" i="14"/>
  <c r="A562" i="14"/>
  <c r="A567" i="14"/>
  <c r="A1190" i="17"/>
  <c r="A1193" i="17"/>
  <c r="A1284" i="16"/>
  <c r="A1828" i="14"/>
  <c r="A1823" i="14"/>
  <c r="A1827" i="14"/>
  <c r="A140" i="15"/>
  <c r="A1826" i="14"/>
  <c r="A1286" i="16"/>
  <c r="A1289" i="16"/>
  <c r="A1824" i="14"/>
  <c r="A1283" i="16"/>
  <c r="A1288" i="16"/>
  <c r="A1285" i="16"/>
  <c r="A1191" i="17"/>
  <c r="A1825" i="14"/>
  <c r="A1192" i="17"/>
  <c r="A1290" i="16"/>
  <c r="A375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B1037" i="16" s="1"/>
  <c r="A866" i="14"/>
  <c r="A1045" i="16"/>
  <c r="A863" i="14"/>
  <c r="A605" i="16"/>
  <c r="B606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A905" i="14"/>
  <c r="A951" i="17"/>
  <c r="A1450" i="14"/>
  <c r="A1035" i="16"/>
  <c r="A952" i="17"/>
  <c r="A1448" i="14"/>
  <c r="A903" i="14"/>
  <c r="A1451" i="14"/>
  <c r="A640" i="16"/>
  <c r="B641" i="16" s="1"/>
  <c r="A953" i="17"/>
  <c r="B954" i="17" s="1"/>
  <c r="A1449" i="14"/>
  <c r="A636" i="16"/>
  <c r="A173" i="11"/>
  <c r="A635" i="16"/>
  <c r="A557" i="17"/>
  <c r="A558" i="17"/>
  <c r="A901" i="14"/>
  <c r="A639" i="16"/>
  <c r="A1889" i="14"/>
  <c r="A902" i="14"/>
  <c r="A637" i="16"/>
  <c r="A904" i="14"/>
  <c r="A559" i="17"/>
  <c r="A638" i="16"/>
  <c r="A560" i="17"/>
  <c r="A1683" i="14"/>
  <c r="A1890" i="14"/>
  <c r="A1891" i="14"/>
  <c r="A1892" i="14"/>
  <c r="A1893" i="14"/>
  <c r="A1100" i="17"/>
  <c r="A1169" i="16"/>
  <c r="A1105" i="17"/>
  <c r="B1106" i="17" s="1"/>
  <c r="A1896" i="14"/>
  <c r="A386" i="11"/>
  <c r="A1894" i="14"/>
  <c r="A1897" i="14"/>
  <c r="A1226" i="17"/>
  <c r="A1330" i="16"/>
  <c r="A1895" i="14"/>
  <c r="A1103" i="17"/>
  <c r="A1687" i="14"/>
  <c r="A1685" i="14"/>
  <c r="A1168" i="16"/>
  <c r="A1171" i="16"/>
  <c r="A345" i="11"/>
  <c r="A1104" i="17"/>
  <c r="A1101" i="17"/>
  <c r="A1172" i="16"/>
  <c r="A1858" i="14"/>
  <c r="A1170" i="16"/>
  <c r="A346" i="11"/>
  <c r="B347" i="11" s="1"/>
  <c r="A1686" i="14"/>
  <c r="A1099" i="17"/>
  <c r="A1102" i="17"/>
  <c r="A1684" i="14"/>
  <c r="A1612" i="14"/>
  <c r="A1855" i="14"/>
  <c r="A1211" i="17"/>
  <c r="A1113" i="16"/>
  <c r="A1859" i="14"/>
  <c r="A1313" i="16"/>
  <c r="A1213" i="17"/>
  <c r="A1860" i="14"/>
  <c r="A1857" i="14"/>
  <c r="A1856" i="14"/>
  <c r="A1314" i="16"/>
  <c r="A380" i="11"/>
  <c r="A1209" i="17"/>
  <c r="A1315" i="16"/>
  <c r="A1212" i="17"/>
  <c r="A328" i="11"/>
  <c r="A1861" i="14"/>
  <c r="A1210" i="17"/>
  <c r="A1449" i="16"/>
  <c r="A1615" i="14"/>
  <c r="A1451" i="16"/>
  <c r="A1051" i="17"/>
  <c r="A1049" i="17"/>
  <c r="A1613" i="14"/>
  <c r="A1616" i="14"/>
  <c r="A1114" i="16"/>
  <c r="A1611" i="14"/>
  <c r="A1050" i="17"/>
  <c r="A1614" i="14"/>
  <c r="A1348" i="17"/>
  <c r="A1415" i="16"/>
  <c r="A1448" i="16"/>
  <c r="A1452" i="16"/>
  <c r="A1446" i="16"/>
  <c r="A1447" i="16"/>
  <c r="A1349" i="17"/>
  <c r="A1453" i="16"/>
  <c r="A422" i="11"/>
  <c r="A2072" i="14"/>
  <c r="A2070" i="14"/>
  <c r="A160" i="15"/>
  <c r="A2073" i="14"/>
  <c r="A1450" i="16"/>
  <c r="A1347" i="17"/>
  <c r="A1445" i="16"/>
  <c r="A1319" i="17"/>
  <c r="A2074" i="14"/>
  <c r="A2071" i="14"/>
  <c r="A307" i="14"/>
  <c r="A2039" i="14"/>
  <c r="A1321" i="17"/>
  <c r="A1414" i="16"/>
  <c r="A1417" i="16"/>
  <c r="A2036" i="14"/>
  <c r="A2037" i="14"/>
  <c r="A2041" i="14"/>
  <c r="A1411" i="16"/>
  <c r="A1416" i="16"/>
  <c r="A2040" i="14"/>
  <c r="A2038" i="14"/>
  <c r="A1412" i="16"/>
  <c r="A161" i="15"/>
  <c r="A1418" i="16"/>
  <c r="A1320" i="17"/>
  <c r="A309" i="14"/>
  <c r="A1413" i="16"/>
  <c r="A416" i="11"/>
  <c r="A209" i="16"/>
  <c r="A202" i="16"/>
  <c r="A180" i="17"/>
  <c r="A203" i="16"/>
  <c r="A206" i="16"/>
  <c r="A201" i="16"/>
  <c r="A302" i="14"/>
  <c r="A207" i="16"/>
  <c r="A204" i="16"/>
  <c r="A210" i="16"/>
  <c r="A1033" i="17"/>
  <c r="A306" i="14"/>
  <c r="A1582" i="14"/>
  <c r="A181" i="17"/>
  <c r="A303" i="14"/>
  <c r="A60" i="11"/>
  <c r="A205" i="16"/>
  <c r="B206" i="16" s="1"/>
  <c r="A304" i="14"/>
  <c r="A305" i="14"/>
  <c r="A308" i="14"/>
  <c r="A208" i="16"/>
  <c r="A1032" i="17"/>
  <c r="A1581" i="14"/>
  <c r="A1035" i="17"/>
  <c r="A1101" i="16"/>
  <c r="A1132" i="17"/>
  <c r="A1102" i="16"/>
  <c r="A1034" i="17"/>
  <c r="A1578" i="14"/>
  <c r="A1103" i="16"/>
  <c r="A1579" i="14"/>
  <c r="A321" i="11"/>
  <c r="A1580" i="14"/>
  <c r="A1723" i="14"/>
  <c r="A1725" i="14"/>
  <c r="A1099" i="16"/>
  <c r="A1194" i="16"/>
  <c r="A1722" i="14"/>
  <c r="A1574" i="14"/>
  <c r="A1721" i="14"/>
  <c r="A1135" i="17"/>
  <c r="A1193" i="16"/>
  <c r="A1726" i="14"/>
  <c r="A1724" i="14"/>
  <c r="A1133" i="17"/>
  <c r="A355" i="11"/>
  <c r="B356" i="11" s="1"/>
  <c r="A1720" i="14"/>
  <c r="A1134" i="17"/>
  <c r="A1195" i="16"/>
  <c r="A1192" i="16"/>
  <c r="A320" i="11"/>
  <c r="A1100" i="16"/>
  <c r="A130" i="14"/>
  <c r="A1030" i="17"/>
  <c r="A237" i="16"/>
  <c r="A1575" i="14"/>
  <c r="A1029" i="17"/>
  <c r="A1097" i="16"/>
  <c r="A1031" i="17"/>
  <c r="A1576" i="14"/>
  <c r="A1573" i="14"/>
  <c r="A1098" i="16"/>
  <c r="A1577" i="14"/>
  <c r="A115" i="17"/>
  <c r="A118" i="16"/>
  <c r="A126" i="14"/>
  <c r="A110" i="15"/>
  <c r="A114" i="16"/>
  <c r="A127" i="14"/>
  <c r="A108" i="15"/>
  <c r="A112" i="17"/>
  <c r="A128" i="14"/>
  <c r="A28" i="11"/>
  <c r="A115" i="16"/>
  <c r="A1096" i="16"/>
  <c r="A113" i="17"/>
  <c r="A129" i="14"/>
  <c r="A1568" i="14"/>
  <c r="A116" i="16"/>
  <c r="A109" i="15"/>
  <c r="A114" i="17"/>
  <c r="A117" i="16"/>
  <c r="A1569" i="14"/>
  <c r="A1092" i="16"/>
  <c r="A1026" i="17"/>
  <c r="A1571" i="14"/>
  <c r="A318" i="11"/>
  <c r="A1028" i="17"/>
  <c r="A1570" i="14"/>
  <c r="A1572" i="14"/>
  <c r="A1095" i="16"/>
  <c r="A1027" i="17"/>
  <c r="A319" i="11"/>
  <c r="A175" i="14"/>
  <c r="A1025" i="17"/>
  <c r="A1022" i="17"/>
  <c r="A1567" i="14"/>
  <c r="A148" i="16"/>
  <c r="A1564" i="14"/>
  <c r="A1091" i="16"/>
  <c r="A1023" i="17"/>
  <c r="A1094" i="16"/>
  <c r="A173" i="14"/>
  <c r="A1565" i="14"/>
  <c r="A1562" i="14"/>
  <c r="A1024" i="17"/>
  <c r="A1093" i="16"/>
  <c r="A1563" i="14"/>
  <c r="A1566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60" i="14"/>
  <c r="A442" i="14"/>
  <c r="A258" i="15"/>
  <c r="A90" i="11"/>
  <c r="B91" i="11" s="1"/>
  <c r="A443" i="14"/>
  <c r="A265" i="17"/>
  <c r="A257" i="15"/>
  <c r="A444" i="14"/>
  <c r="A256" i="15"/>
  <c r="A266" i="17"/>
  <c r="A316" i="16"/>
  <c r="A1556" i="14"/>
  <c r="A317" i="16"/>
  <c r="A447" i="14"/>
  <c r="A261" i="15"/>
  <c r="A263" i="15"/>
  <c r="A259" i="15"/>
  <c r="A445" i="14"/>
  <c r="A1557" i="14"/>
  <c r="A1558" i="14"/>
  <c r="A1559" i="14"/>
  <c r="A1237" i="16"/>
  <c r="A1561" i="14"/>
  <c r="B1562" i="14" s="1"/>
  <c r="A1555" i="14"/>
  <c r="A317" i="11"/>
  <c r="A1233" i="16"/>
  <c r="A1021" i="17"/>
  <c r="A1090" i="16"/>
  <c r="A1173" i="17"/>
  <c r="A1235" i="16"/>
  <c r="A1793" i="14"/>
  <c r="A1791" i="14"/>
  <c r="A1796" i="14"/>
  <c r="A1174" i="17"/>
  <c r="A369" i="11"/>
  <c r="A1172" i="17"/>
  <c r="A1238" i="16"/>
  <c r="A1236" i="16"/>
  <c r="A1795" i="14"/>
  <c r="A1792" i="14"/>
  <c r="A1018" i="16"/>
  <c r="A1416" i="14"/>
  <c r="A1234" i="16"/>
  <c r="A1794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72" i="14"/>
  <c r="A1419" i="14"/>
  <c r="A1022" i="16"/>
  <c r="A333" i="14"/>
  <c r="A1157" i="17"/>
  <c r="A1773" i="14"/>
  <c r="A382" i="16"/>
  <c r="A1220" i="16"/>
  <c r="A188" i="15"/>
  <c r="A229" i="15"/>
  <c r="A222" i="16"/>
  <c r="A1774" i="14"/>
  <c r="A1768" i="14"/>
  <c r="A1767" i="14"/>
  <c r="A1769" i="14"/>
  <c r="A1770" i="14"/>
  <c r="A364" i="11"/>
  <c r="A1771" i="14"/>
  <c r="A1766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7" i="16"/>
  <c r="A1550" i="14"/>
  <c r="A69" i="17"/>
  <c r="A1085" i="16"/>
  <c r="A72" i="15"/>
  <c r="A1553" i="14"/>
  <c r="A1551" i="14"/>
  <c r="A80" i="14"/>
  <c r="A1019" i="17"/>
  <c r="A1552" i="14"/>
  <c r="A1554" i="14"/>
  <c r="A1020" i="17"/>
  <c r="A39" i="16"/>
  <c r="A1086" i="16"/>
  <c r="A316" i="11"/>
  <c r="A1088" i="16"/>
  <c r="A108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8" i="14"/>
  <c r="A1546" i="14"/>
  <c r="A28" i="14"/>
  <c r="A38" i="16"/>
  <c r="A1018" i="17"/>
  <c r="A1080" i="16"/>
  <c r="A315" i="11"/>
  <c r="A1547" i="14"/>
  <c r="A1081" i="16"/>
  <c r="A1016" i="17"/>
  <c r="A1079" i="16"/>
  <c r="A1549" i="14"/>
  <c r="A1082" i="16"/>
  <c r="A1545" i="14"/>
  <c r="A1084" i="16"/>
  <c r="A1083" i="16"/>
  <c r="A1017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B7" i="83" s="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6" i="16"/>
  <c r="A443" i="17"/>
  <c r="A516" i="16"/>
  <c r="A519" i="16"/>
  <c r="A717" i="14"/>
  <c r="A719" i="14"/>
  <c r="A722" i="14"/>
  <c r="A136" i="11"/>
  <c r="A444" i="17"/>
  <c r="A517" i="16"/>
  <c r="A720" i="14"/>
  <c r="A723" i="14"/>
  <c r="A1075" i="16"/>
  <c r="A718" i="14"/>
  <c r="A181" i="16"/>
  <c r="A1077" i="16"/>
  <c r="A1078" i="16"/>
  <c r="B1079" i="16" s="1"/>
  <c r="A151" i="15"/>
  <c r="A1540" i="14"/>
  <c r="A183" i="16"/>
  <c r="A1543" i="14"/>
  <c r="A1013" i="17"/>
  <c r="A1541" i="14"/>
  <c r="A1014" i="17"/>
  <c r="A1544" i="14"/>
  <c r="A314" i="11"/>
  <c r="A1542" i="14"/>
  <c r="A1015" i="17"/>
  <c r="B1016" i="17" s="1"/>
  <c r="A150" i="15"/>
  <c r="A182" i="16"/>
  <c r="A986" i="16"/>
  <c r="A54" i="11"/>
  <c r="A170" i="17"/>
  <c r="A266" i="14"/>
  <c r="A267" i="14"/>
  <c r="A268" i="14"/>
  <c r="A171" i="17"/>
  <c r="A184" i="16"/>
  <c r="A1009" i="17"/>
  <c r="A186" i="16"/>
  <c r="A265" i="14"/>
  <c r="A269" i="14"/>
  <c r="A185" i="16"/>
  <c r="A1072" i="16"/>
  <c r="A1386" i="14"/>
  <c r="A1073" i="16"/>
  <c r="A987" i="16"/>
  <c r="A1538" i="14"/>
  <c r="A1535" i="14"/>
  <c r="A1539" i="14"/>
  <c r="A985" i="16"/>
  <c r="A1074" i="16"/>
  <c r="A1007" i="17"/>
  <c r="A1010" i="17"/>
  <c r="A1536" i="14"/>
  <c r="A1011" i="17"/>
  <c r="A1008" i="17"/>
  <c r="A1012" i="17"/>
  <c r="A1537" i="14"/>
  <c r="A313" i="11"/>
  <c r="A908" i="17"/>
  <c r="A312" i="11"/>
  <c r="A1526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11" i="11"/>
  <c r="A1006" i="17"/>
  <c r="B1007" i="17" s="1"/>
  <c r="A1533" i="14"/>
  <c r="A1070" i="16"/>
  <c r="A1004" i="17"/>
  <c r="A1534" i="14"/>
  <c r="A1005" i="17"/>
  <c r="A1071" i="16"/>
  <c r="A1532" i="14"/>
  <c r="A1531" i="14"/>
  <c r="A1525" i="14"/>
  <c r="A1939" i="14"/>
  <c r="A1069" i="16"/>
  <c r="A1527" i="14"/>
  <c r="A1524" i="14"/>
  <c r="A1003" i="17"/>
  <c r="A1528" i="14"/>
  <c r="A1529" i="14"/>
  <c r="A1530" i="14"/>
  <c r="A1606" i="14"/>
  <c r="A1264" i="17"/>
  <c r="A1348" i="16"/>
  <c r="A394" i="11"/>
  <c r="A1938" i="14"/>
  <c r="A1349" i="16"/>
  <c r="A1266" i="17"/>
  <c r="A1941" i="14"/>
  <c r="A1132" i="16"/>
  <c r="A1265" i="17"/>
  <c r="A1642" i="14"/>
  <c r="A1937" i="14"/>
  <c r="A1940" i="14"/>
  <c r="A1643" i="14"/>
  <c r="A1942" i="14"/>
  <c r="A1048" i="17"/>
  <c r="B1049" i="17" s="1"/>
  <c r="A1609" i="14"/>
  <c r="A1111" i="16"/>
  <c r="A1045" i="17"/>
  <c r="A1046" i="17"/>
  <c r="A1604" i="14"/>
  <c r="A1648" i="14"/>
  <c r="A1065" i="17"/>
  <c r="A1608" i="14"/>
  <c r="A1607" i="14"/>
  <c r="A1131" i="16"/>
  <c r="A1610" i="14"/>
  <c r="A1645" i="14"/>
  <c r="A1133" i="16"/>
  <c r="A1134" i="16"/>
  <c r="A336" i="11"/>
  <c r="A1112" i="16"/>
  <c r="A1066" i="17"/>
  <c r="A1644" i="14"/>
  <c r="A704" i="16"/>
  <c r="A1646" i="14"/>
  <c r="A1647" i="14"/>
  <c r="A1605" i="14"/>
  <c r="A327" i="11"/>
  <c r="A1064" i="17"/>
  <c r="A1047" i="17"/>
  <c r="A1110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29" i="11"/>
  <c r="A2115" i="14"/>
  <c r="A1469" i="16"/>
  <c r="A2112" i="14"/>
  <c r="A439" i="11"/>
  <c r="A1359" i="17"/>
  <c r="A2116" i="14"/>
  <c r="A2113" i="14"/>
  <c r="A1360" i="17"/>
  <c r="A1470" i="16"/>
  <c r="A1472" i="16"/>
  <c r="A2114" i="14"/>
  <c r="A2117" i="14"/>
  <c r="A428" i="11"/>
  <c r="A1499" i="16"/>
  <c r="A1361" i="17"/>
  <c r="B1362" i="17" s="1"/>
  <c r="A1471" i="16"/>
  <c r="A2118" i="14"/>
  <c r="A2153" i="14"/>
  <c r="A1385" i="17"/>
  <c r="A2154" i="14"/>
  <c r="A1382" i="17"/>
  <c r="A440" i="11"/>
  <c r="A2155" i="14"/>
  <c r="A1498" i="16"/>
  <c r="A1384" i="17"/>
  <c r="A1383" i="17"/>
  <c r="A758" i="14"/>
  <c r="A142" i="11"/>
  <c r="A1500" i="16"/>
  <c r="A2156" i="14"/>
  <c r="A2157" i="14"/>
  <c r="A1386" i="17"/>
  <c r="A469" i="17"/>
  <c r="A755" i="14"/>
  <c r="A472" i="17"/>
  <c r="A756" i="14"/>
  <c r="A470" i="17"/>
  <c r="A1713" i="14"/>
  <c r="A759" i="14"/>
  <c r="B760" i="14" s="1"/>
  <c r="A473" i="17"/>
  <c r="A757" i="14"/>
  <c r="A471" i="17"/>
  <c r="A539" i="16"/>
  <c r="A474" i="16"/>
  <c r="A754" i="14"/>
  <c r="A540" i="16"/>
  <c r="A1718" i="14"/>
  <c r="A1719" i="14"/>
  <c r="A1717" i="14"/>
  <c r="A1130" i="17"/>
  <c r="A354" i="11"/>
  <c r="A126" i="15"/>
  <c r="A1190" i="16"/>
  <c r="A353" i="11"/>
  <c r="A1128" i="17"/>
  <c r="A1131" i="17"/>
  <c r="A1191" i="16"/>
  <c r="A1714" i="14"/>
  <c r="A1716" i="14"/>
  <c r="A1129" i="17"/>
  <c r="A1189" i="16"/>
  <c r="A1715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1002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21" i="14"/>
  <c r="A239" i="1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10" i="11"/>
  <c r="B311" i="11" s="1"/>
  <c r="A1067" i="16"/>
  <c r="A1068" i="16"/>
  <c r="A1485" i="14"/>
  <c r="A999" i="17"/>
  <c r="A1523" i="14"/>
  <c r="A1520" i="14"/>
  <c r="A1000" i="17"/>
  <c r="A309" i="11"/>
  <c r="A1522" i="14"/>
  <c r="A1001" i="17"/>
  <c r="A1519" i="14"/>
  <c r="A300" i="11"/>
  <c r="A983" i="17"/>
  <c r="A1053" i="16"/>
  <c r="A1487" i="14"/>
  <c r="A984" i="17"/>
  <c r="A301" i="11"/>
  <c r="A1488" i="14"/>
  <c r="A1052" i="16"/>
  <c r="A985" i="17"/>
  <c r="A1490" i="14"/>
  <c r="A1414" i="14"/>
  <c r="A1486" i="14"/>
  <c r="A1489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8" i="17"/>
  <c r="A1065" i="16"/>
  <c r="A1066" i="16"/>
  <c r="A1512" i="14"/>
  <c r="A308" i="11"/>
  <c r="A1518" i="14"/>
  <c r="A1062" i="16"/>
  <c r="A1515" i="14"/>
  <c r="A1517" i="14"/>
  <c r="A996" i="17"/>
  <c r="A1063" i="16"/>
  <c r="A1516" i="14"/>
  <c r="A1514" i="14"/>
  <c r="A997" i="17"/>
  <c r="A1064" i="16"/>
  <c r="A1059" i="16"/>
  <c r="A995" i="17"/>
  <c r="A1509" i="14"/>
  <c r="A1060" i="16"/>
  <c r="A307" i="11"/>
  <c r="A1061" i="16"/>
  <c r="A1510" i="14"/>
  <c r="A993" i="17"/>
  <c r="A635" i="17"/>
  <c r="A994" i="17"/>
  <c r="A1511" i="14"/>
  <c r="A1513" i="14"/>
  <c r="A306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A995" i="14"/>
  <c r="A998" i="14"/>
  <c r="A637" i="17"/>
  <c r="A632" i="17"/>
  <c r="A999" i="14"/>
  <c r="A264" i="11"/>
  <c r="A107" i="17"/>
  <c r="A105" i="17"/>
  <c r="A379" i="11"/>
  <c r="A132" i="11"/>
  <c r="A378" i="11"/>
  <c r="A131" i="11"/>
  <c r="A325" i="11"/>
  <c r="A95" i="11"/>
  <c r="A324" i="11"/>
  <c r="A94" i="11"/>
  <c r="A265" i="11"/>
  <c r="A57" i="11"/>
  <c r="A247" i="11"/>
  <c r="A35" i="11"/>
  <c r="A230" i="11"/>
  <c r="A436" i="11"/>
  <c r="A245" i="11"/>
  <c r="A33" i="11"/>
  <c r="A261" i="11"/>
  <c r="A52" i="11"/>
  <c r="A227" i="11"/>
  <c r="A366" i="11"/>
  <c r="A225" i="11"/>
  <c r="A114" i="11"/>
  <c r="A287" i="11"/>
  <c r="A68" i="11"/>
  <c r="A111" i="16"/>
  <c r="A363" i="11"/>
  <c r="A117" i="11"/>
  <c r="A360" i="11"/>
  <c r="A116" i="11"/>
  <c r="A289" i="11"/>
  <c r="A75" i="11"/>
  <c r="A288" i="11"/>
  <c r="A74" i="11"/>
  <c r="A248" i="11"/>
  <c r="A36" i="11"/>
  <c r="A231" i="11"/>
  <c r="A210" i="11"/>
  <c r="A217" i="11"/>
  <c r="A296" i="11"/>
  <c r="A229" i="11"/>
  <c r="A405" i="11"/>
  <c r="A244" i="11"/>
  <c r="A32" i="11"/>
  <c r="A211" i="11"/>
  <c r="A64" i="11"/>
  <c r="A209" i="11"/>
  <c r="A152" i="11"/>
  <c r="A56" i="11"/>
  <c r="A124" i="14"/>
  <c r="A122" i="14"/>
  <c r="A333" i="11"/>
  <c r="A97" i="11"/>
  <c r="A326" i="11"/>
  <c r="A96" i="11"/>
  <c r="A271" i="11"/>
  <c r="A59" i="11"/>
  <c r="A266" i="11"/>
  <c r="A58" i="11"/>
  <c r="A232" i="11"/>
  <c r="A119" i="11"/>
  <c r="A218" i="11"/>
  <c r="A442" i="11"/>
  <c r="A202" i="11"/>
  <c r="A134" i="11"/>
  <c r="A216" i="11"/>
  <c r="A256" i="11"/>
  <c r="A228" i="11"/>
  <c r="A437" i="11"/>
  <c r="A196" i="11"/>
  <c r="A435" i="11"/>
  <c r="A191" i="11"/>
  <c r="A34" i="11"/>
  <c r="A107" i="15"/>
  <c r="A112" i="16"/>
  <c r="A294" i="11"/>
  <c r="A77" i="11"/>
  <c r="A293" i="11"/>
  <c r="A76" i="11"/>
  <c r="A252" i="11"/>
  <c r="A43" i="11"/>
  <c r="A249" i="11"/>
  <c r="A37" i="11"/>
  <c r="A219" i="11"/>
  <c r="A443" i="11"/>
  <c r="B444" i="11" s="1"/>
  <c r="A203" i="11"/>
  <c r="A424" i="11"/>
  <c r="A181" i="11"/>
  <c r="A441" i="11"/>
  <c r="A201" i="11"/>
  <c r="A195" i="11"/>
  <c r="A215" i="11"/>
  <c r="A420" i="11"/>
  <c r="A175" i="11"/>
  <c r="A417" i="11"/>
  <c r="A171" i="11"/>
  <c r="A352" i="11"/>
  <c r="A53" i="11"/>
  <c r="A109" i="17"/>
  <c r="A106" i="17"/>
  <c r="A273" i="11"/>
  <c r="A62" i="11"/>
  <c r="A272" i="11"/>
  <c r="A61" i="11"/>
  <c r="A234" i="11"/>
  <c r="A385" i="11"/>
  <c r="B386" i="11" s="1"/>
  <c r="A233" i="11"/>
  <c r="A99" i="11"/>
  <c r="A204" i="11"/>
  <c r="A426" i="11"/>
  <c r="A182" i="11"/>
  <c r="A409" i="11"/>
  <c r="A161" i="11"/>
  <c r="A423" i="11"/>
  <c r="A180" i="11"/>
  <c r="A438" i="11"/>
  <c r="A197" i="11"/>
  <c r="A406" i="11"/>
  <c r="A158" i="11"/>
  <c r="A404" i="11"/>
  <c r="A156" i="11"/>
  <c r="A402" i="11"/>
  <c r="A50" i="11"/>
  <c r="A108" i="17"/>
  <c r="A113" i="16"/>
  <c r="A254" i="11"/>
  <c r="A45" i="11"/>
  <c r="A253" i="11"/>
  <c r="A44" i="11"/>
  <c r="A222" i="11"/>
  <c r="A241" i="11"/>
  <c r="A221" i="11"/>
  <c r="A427" i="11"/>
  <c r="A184" i="11"/>
  <c r="A410" i="11"/>
  <c r="A162" i="11"/>
  <c r="A391" i="11"/>
  <c r="A144" i="11"/>
  <c r="A408" i="11"/>
  <c r="A160" i="11"/>
  <c r="A421" i="11"/>
  <c r="B422" i="11" s="1"/>
  <c r="A176" i="11"/>
  <c r="A387" i="11"/>
  <c r="A139" i="11"/>
  <c r="A382" i="11"/>
  <c r="A133" i="11"/>
  <c r="A237" i="11"/>
  <c r="A27" i="11"/>
  <c r="A123" i="14"/>
  <c r="A236" i="11"/>
  <c r="A418" i="11"/>
  <c r="A235" i="11"/>
  <c r="A226" i="11"/>
  <c r="A206" i="11"/>
  <c r="A172" i="11"/>
  <c r="A205" i="11"/>
  <c r="A411" i="11"/>
  <c r="A163" i="11"/>
  <c r="A392" i="11"/>
  <c r="A145" i="11"/>
  <c r="A371" i="11"/>
  <c r="A125" i="11"/>
  <c r="A390" i="11"/>
  <c r="A141" i="11"/>
  <c r="A407" i="11"/>
  <c r="A159" i="11"/>
  <c r="A367" i="11"/>
  <c r="A120" i="11"/>
  <c r="A365" i="11"/>
  <c r="A118" i="11"/>
  <c r="A155" i="11"/>
  <c r="A279" i="11"/>
  <c r="A335" i="11"/>
  <c r="A224" i="11"/>
  <c r="A277" i="11"/>
  <c r="A223" i="11"/>
  <c r="A432" i="11"/>
  <c r="A186" i="11"/>
  <c r="A431" i="11"/>
  <c r="A185" i="11"/>
  <c r="A393" i="11"/>
  <c r="A148" i="11"/>
  <c r="A372" i="11"/>
  <c r="A126" i="11"/>
  <c r="A344" i="11"/>
  <c r="A108" i="11"/>
  <c r="A370" i="11"/>
  <c r="A124" i="11"/>
  <c r="A388" i="11"/>
  <c r="B389" i="11" s="1"/>
  <c r="A140" i="11"/>
  <c r="A341" i="11"/>
  <c r="A103" i="11"/>
  <c r="A334" i="11"/>
  <c r="A98" i="11"/>
  <c r="A403" i="11"/>
  <c r="A262" i="11"/>
  <c r="A125" i="14"/>
  <c r="A79" i="11"/>
  <c r="A208" i="11"/>
  <c r="A157" i="11"/>
  <c r="A207" i="11"/>
  <c r="A413" i="11"/>
  <c r="A168" i="11"/>
  <c r="A412" i="11"/>
  <c r="A167" i="11"/>
  <c r="A373" i="11"/>
  <c r="A127" i="11"/>
  <c r="A350" i="11"/>
  <c r="A109" i="11"/>
  <c r="A305" i="11"/>
  <c r="A85" i="11"/>
  <c r="A343" i="11"/>
  <c r="A105" i="11"/>
  <c r="A368" i="11"/>
  <c r="A122" i="11"/>
  <c r="A297" i="11"/>
  <c r="A80" i="11"/>
  <c r="A295" i="11"/>
  <c r="A78" i="11"/>
  <c r="A359" i="11"/>
  <c r="A73" i="11"/>
  <c r="A243" i="11"/>
  <c r="A110" i="17"/>
  <c r="A434" i="11"/>
  <c r="A190" i="11"/>
  <c r="A433" i="11"/>
  <c r="A189" i="11"/>
  <c r="A401" i="11"/>
  <c r="A151" i="11"/>
  <c r="A400" i="11"/>
  <c r="A150" i="11"/>
  <c r="A351" i="11"/>
  <c r="A110" i="11"/>
  <c r="A322" i="11"/>
  <c r="A86" i="11"/>
  <c r="A285" i="11"/>
  <c r="A70" i="11"/>
  <c r="A299" i="11"/>
  <c r="A84" i="11"/>
  <c r="A342" i="11"/>
  <c r="A104" i="11"/>
  <c r="A278" i="11"/>
  <c r="A65" i="11"/>
  <c r="A274" i="11"/>
  <c r="B275" i="11" s="1"/>
  <c r="A63" i="11"/>
  <c r="A111" i="17"/>
  <c r="A113" i="11"/>
  <c r="A106" i="15"/>
  <c r="A121" i="14"/>
  <c r="A415" i="11"/>
  <c r="A170" i="11"/>
  <c r="A414" i="11"/>
  <c r="A169" i="11"/>
  <c r="A377" i="11"/>
  <c r="A129" i="11"/>
  <c r="A374" i="11"/>
  <c r="A128" i="11"/>
  <c r="A323" i="11"/>
  <c r="A87" i="11"/>
  <c r="A286" i="11"/>
  <c r="A71" i="11"/>
  <c r="A263" i="11"/>
  <c r="A55" i="11"/>
  <c r="A280" i="11"/>
  <c r="A69" i="11"/>
  <c r="A298" i="11"/>
  <c r="A83" i="11"/>
  <c r="A258" i="11"/>
  <c r="A51" i="11"/>
  <c r="A255" i="11"/>
  <c r="A1408" i="16"/>
  <c r="A2033" i="14"/>
  <c r="A1407" i="16"/>
  <c r="A2029" i="14"/>
  <c r="A1317" i="17"/>
  <c r="A2030" i="14"/>
  <c r="A1406" i="16"/>
  <c r="A1405" i="16"/>
  <c r="A1315" i="17"/>
  <c r="A1316" i="17"/>
  <c r="A2032" i="14"/>
  <c r="A2035" i="14"/>
  <c r="A2034" i="14"/>
  <c r="A1410" i="16"/>
  <c r="A1409" i="16"/>
  <c r="A2031" i="14"/>
  <c r="A1318" i="17"/>
  <c r="A1282" i="17"/>
  <c r="A856" i="14"/>
  <c r="A1974" i="14"/>
  <c r="A1971" i="14"/>
  <c r="A1361" i="16"/>
  <c r="A1280" i="17"/>
  <c r="A1975" i="14"/>
  <c r="A1972" i="14"/>
  <c r="A1969" i="14"/>
  <c r="A1360" i="16"/>
  <c r="A1283" i="17"/>
  <c r="A1281" i="17"/>
  <c r="A1359" i="16"/>
  <c r="A1973" i="14"/>
  <c r="A1970" i="14"/>
  <c r="A528" i="17"/>
  <c r="A597" i="16"/>
  <c r="A1097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63" i="16"/>
  <c r="A1093" i="17"/>
  <c r="A1096" i="17"/>
  <c r="A1166" i="16"/>
  <c r="A1680" i="14"/>
  <c r="A1091" i="17"/>
  <c r="A1094" i="17"/>
  <c r="A553" i="14"/>
  <c r="A1164" i="16"/>
  <c r="A1167" i="16"/>
  <c r="A1678" i="14"/>
  <c r="A1681" i="14"/>
  <c r="A1092" i="17"/>
  <c r="A1095" i="17"/>
  <c r="A1098" i="17"/>
  <c r="A1165" i="16"/>
  <c r="A1679" i="14"/>
  <c r="A1682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818" i="14"/>
  <c r="A1280" i="16"/>
  <c r="A1277" i="16"/>
  <c r="A1278" i="16"/>
  <c r="A1817" i="14"/>
  <c r="A1275" i="16"/>
  <c r="A1819" i="14"/>
  <c r="A1189" i="17"/>
  <c r="A419" i="17"/>
  <c r="A1282" i="16"/>
  <c r="A1279" i="16"/>
  <c r="A1822" i="14"/>
  <c r="A1276" i="16"/>
  <c r="A1281" i="16"/>
  <c r="A1820" i="14"/>
  <c r="A1821" i="14"/>
  <c r="A1188" i="17"/>
  <c r="A1187" i="17"/>
  <c r="A2086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90" i="14"/>
  <c r="A1351" i="17"/>
  <c r="B1352" i="17" s="1"/>
  <c r="A1455" i="16"/>
  <c r="B1456" i="16" s="1"/>
  <c r="A2084" i="14"/>
  <c r="A2085" i="14"/>
  <c r="A2087" i="14"/>
  <c r="A2083" i="14"/>
  <c r="A2089" i="14"/>
  <c r="A2088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54" i="14"/>
  <c r="A1232" i="16"/>
  <c r="A1205" i="17"/>
  <c r="A1312" i="16"/>
  <c r="A1851" i="14"/>
  <c r="A1849" i="14"/>
  <c r="A1852" i="14"/>
  <c r="A1847" i="14"/>
  <c r="A1208" i="17"/>
  <c r="A1310" i="16"/>
  <c r="A1206" i="17"/>
  <c r="A1853" i="14"/>
  <c r="A1850" i="14"/>
  <c r="A1311" i="16"/>
  <c r="A1848" i="14"/>
  <c r="A1207" i="17"/>
  <c r="A1228" i="16"/>
  <c r="A1229" i="16"/>
  <c r="A1170" i="17"/>
  <c r="A1786" i="14"/>
  <c r="A1788" i="14"/>
  <c r="A1230" i="16"/>
  <c r="A1171" i="17"/>
  <c r="A1169" i="17"/>
  <c r="A1789" i="14"/>
  <c r="A1231" i="16"/>
  <c r="A1227" i="16"/>
  <c r="A1787" i="14"/>
  <c r="A1790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933" i="14"/>
  <c r="A1487" i="16"/>
  <c r="A2136" i="14"/>
  <c r="A1347" i="16"/>
  <c r="A1263" i="17"/>
  <c r="A1936" i="14"/>
  <c r="A1934" i="14"/>
  <c r="A1261" i="17"/>
  <c r="A1346" i="16"/>
  <c r="A1260" i="17"/>
  <c r="A1932" i="14"/>
  <c r="A1935" i="14"/>
  <c r="A1931" i="14"/>
  <c r="A1262" i="17"/>
  <c r="A1372" i="17"/>
  <c r="A2141" i="14"/>
  <c r="A1491" i="16"/>
  <c r="A1489" i="16"/>
  <c r="A2138" i="14"/>
  <c r="A1373" i="17"/>
  <c r="A2139" i="14"/>
  <c r="A588" i="14"/>
  <c r="A1486" i="16"/>
  <c r="A2137" i="14"/>
  <c r="A586" i="14"/>
  <c r="A2140" i="14"/>
  <c r="A1490" i="16"/>
  <c r="A1488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2001" i="14"/>
  <c r="A1143" i="14"/>
  <c r="A817" i="16"/>
  <c r="A2000" i="14"/>
  <c r="A1374" i="16"/>
  <c r="A1298" i="17"/>
  <c r="A1375" i="16"/>
  <c r="A1300" i="17"/>
  <c r="A2003" i="14"/>
  <c r="A1995" i="14"/>
  <c r="A1301" i="17"/>
  <c r="A1299" i="17"/>
  <c r="A1376" i="16"/>
  <c r="A2004" i="14"/>
  <c r="A2002" i="14"/>
  <c r="A1373" i="16"/>
  <c r="A1377" i="16"/>
  <c r="A1046" i="16"/>
  <c r="A1371" i="16"/>
  <c r="A1295" i="17"/>
  <c r="A1367" i="16"/>
  <c r="A1369" i="16"/>
  <c r="A1296" i="17"/>
  <c r="A1994" i="14"/>
  <c r="A1999" i="14"/>
  <c r="A1997" i="14"/>
  <c r="A1297" i="17"/>
  <c r="A1368" i="16"/>
  <c r="A1370" i="16"/>
  <c r="A1372" i="16"/>
  <c r="A1996" i="14"/>
  <c r="A1998" i="14"/>
  <c r="A971" i="17"/>
  <c r="A975" i="17"/>
  <c r="A968" i="17"/>
  <c r="A1470" i="14"/>
  <c r="A1471" i="14"/>
  <c r="A522" i="14"/>
  <c r="A973" i="17"/>
  <c r="A976" i="17"/>
  <c r="A972" i="17"/>
  <c r="A1047" i="16"/>
  <c r="A1473" i="14"/>
  <c r="A969" i="17"/>
  <c r="A391" i="16"/>
  <c r="A974" i="17"/>
  <c r="A970" i="17"/>
  <c r="A523" i="14"/>
  <c r="A1472" i="14"/>
  <c r="A1474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86" i="14"/>
  <c r="A1992" i="14"/>
  <c r="A1289" i="17"/>
  <c r="A1993" i="14"/>
  <c r="A1987" i="14"/>
  <c r="A1989" i="14"/>
  <c r="A1990" i="14"/>
  <c r="A1294" i="17"/>
  <c r="A1366" i="16"/>
  <c r="A1988" i="14"/>
  <c r="A1991" i="14"/>
  <c r="A1980" i="14"/>
  <c r="A1288" i="17"/>
  <c r="A1977" i="14"/>
  <c r="A1978" i="14"/>
  <c r="A1286" i="17"/>
  <c r="A1976" i="14"/>
  <c r="A1363" i="16"/>
  <c r="A1979" i="14"/>
  <c r="A1290" i="17"/>
  <c r="A440" i="17"/>
  <c r="A1287" i="17"/>
  <c r="A1284" i="17"/>
  <c r="A1285" i="17"/>
  <c r="A1362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56" i="16"/>
  <c r="A851" i="14"/>
  <c r="A848" i="14"/>
  <c r="A524" i="17"/>
  <c r="A595" i="16"/>
  <c r="A592" i="16"/>
  <c r="A525" i="17"/>
  <c r="A593" i="16"/>
  <c r="A1965" i="14"/>
  <c r="A1358" i="16"/>
  <c r="A1357" i="16"/>
  <c r="A1276" i="17"/>
  <c r="A1278" i="17"/>
  <c r="A1966" i="14"/>
  <c r="A1968" i="14"/>
  <c r="A1963" i="14"/>
  <c r="A1277" i="17"/>
  <c r="A1279" i="17"/>
  <c r="A1964" i="14"/>
  <c r="A1967" i="14"/>
  <c r="A1383" i="16"/>
  <c r="A2009" i="14"/>
  <c r="A1379" i="16"/>
  <c r="A1304" i="17"/>
  <c r="A1302" i="17"/>
  <c r="A2007" i="14"/>
  <c r="A1380" i="16"/>
  <c r="A1305" i="17"/>
  <c r="A2005" i="14"/>
  <c r="A1381" i="16"/>
  <c r="A2008" i="14"/>
  <c r="A1303" i="17"/>
  <c r="A1384" i="16"/>
  <c r="A1382" i="16"/>
  <c r="A1378" i="16"/>
  <c r="A2006" i="14"/>
  <c r="A1365" i="16"/>
  <c r="A1981" i="14"/>
  <c r="A1983" i="14"/>
  <c r="A1984" i="14"/>
  <c r="A1291" i="17"/>
  <c r="A1293" i="17"/>
  <c r="A1982" i="14"/>
  <c r="A1364" i="16"/>
  <c r="A1292" i="17"/>
  <c r="A1985" i="14"/>
  <c r="B1986" i="14" s="1"/>
  <c r="A1639" i="14"/>
  <c r="A1128" i="16"/>
  <c r="A1061" i="17"/>
  <c r="A1638" i="14"/>
  <c r="A1062" i="17"/>
  <c r="A1063" i="17"/>
  <c r="A1129" i="16"/>
  <c r="A1641" i="14"/>
  <c r="A1640" i="14"/>
  <c r="A1637" i="14"/>
  <c r="A1130" i="16"/>
  <c r="A1127" i="16"/>
  <c r="A179" i="16"/>
  <c r="A1042" i="17"/>
  <c r="A1600" i="14"/>
  <c r="A1599" i="14"/>
  <c r="A1598" i="14"/>
  <c r="A1601" i="14"/>
  <c r="A1108" i="16"/>
  <c r="A1044" i="17"/>
  <c r="A1043" i="17"/>
  <c r="A1597" i="14"/>
  <c r="A1603" i="14"/>
  <c r="A1596" i="14"/>
  <c r="A1109" i="16"/>
  <c r="A160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43" i="16"/>
  <c r="A1436" i="16"/>
  <c r="A1442" i="16"/>
  <c r="A2069" i="14"/>
  <c r="B2070" i="14" s="1"/>
  <c r="A1441" i="16"/>
  <c r="A1346" i="17"/>
  <c r="A1440" i="16"/>
  <c r="A1345" i="17"/>
  <c r="A2065" i="14"/>
  <c r="A1439" i="16"/>
  <c r="A1344" i="17"/>
  <c r="A2066" i="14"/>
  <c r="A1444" i="16"/>
  <c r="A1438" i="16"/>
  <c r="A2067" i="14"/>
  <c r="A1437" i="16"/>
  <c r="A2068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400" i="16"/>
  <c r="A1313" i="17"/>
  <c r="A2024" i="14"/>
  <c r="A2027" i="14"/>
  <c r="A1404" i="16"/>
  <c r="A1314" i="17"/>
  <c r="A1401" i="16"/>
  <c r="A2022" i="14"/>
  <c r="A2025" i="14"/>
  <c r="A2028" i="14"/>
  <c r="A1312" i="17"/>
  <c r="A1399" i="16"/>
  <c r="A1402" i="16"/>
  <c r="A2023" i="14"/>
  <c r="A2026" i="14"/>
  <c r="A1403" i="16"/>
  <c r="A1088" i="17"/>
  <c r="A1675" i="14"/>
  <c r="A1086" i="17"/>
  <c r="A1162" i="16"/>
  <c r="A1159" i="16"/>
  <c r="A1089" i="17"/>
  <c r="A1673" i="14"/>
  <c r="A1084" i="17"/>
  <c r="A1676" i="14"/>
  <c r="A1160" i="16"/>
  <c r="A1087" i="17"/>
  <c r="A1090" i="17"/>
  <c r="A1158" i="16"/>
  <c r="A1674" i="14"/>
  <c r="A1085" i="17"/>
  <c r="A1161" i="16"/>
  <c r="A1677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925" i="14"/>
  <c r="A1344" i="16"/>
  <c r="A1926" i="14"/>
  <c r="A1930" i="14"/>
  <c r="A1345" i="16"/>
  <c r="A1927" i="14"/>
  <c r="A1928" i="14"/>
  <c r="A1257" i="17"/>
  <c r="A1929" i="14"/>
  <c r="A1259" i="17"/>
  <c r="A1258" i="17"/>
  <c r="A1815" i="14"/>
  <c r="A1813" i="14"/>
  <c r="A1267" i="16"/>
  <c r="A1814" i="14"/>
  <c r="A1274" i="16"/>
  <c r="A1812" i="14"/>
  <c r="A1269" i="16"/>
  <c r="A1272" i="16"/>
  <c r="A1186" i="17"/>
  <c r="B1187" i="17" s="1"/>
  <c r="A1273" i="16"/>
  <c r="A1268" i="16"/>
  <c r="A1816" i="14"/>
  <c r="A1266" i="16"/>
  <c r="A1271" i="16"/>
  <c r="A1185" i="17"/>
  <c r="A1184" i="17"/>
  <c r="A1270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82" i="17"/>
  <c r="B983" i="17" s="1"/>
  <c r="A1482" i="14"/>
  <c r="A1050" i="16"/>
  <c r="A981" i="17"/>
  <c r="A1484" i="14"/>
  <c r="A1481" i="14"/>
  <c r="A980" i="17"/>
  <c r="A1483" i="14"/>
  <c r="A1480" i="14"/>
  <c r="A1051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46" i="14"/>
  <c r="A1211" i="16"/>
  <c r="A1747" i="14"/>
  <c r="A1213" i="16"/>
  <c r="B1214" i="16" s="1"/>
  <c r="A1748" i="14"/>
  <c r="A1150" i="17"/>
  <c r="A1148" i="17"/>
  <c r="A1749" i="14"/>
  <c r="A1151" i="17"/>
  <c r="A1212" i="16"/>
  <c r="A1751" i="14"/>
  <c r="A1210" i="16"/>
  <c r="A1149" i="17"/>
  <c r="A1209" i="16"/>
  <c r="A1750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65" i="16"/>
  <c r="A622" i="16"/>
  <c r="A885" i="14"/>
  <c r="A1466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111" i="14"/>
  <c r="A1358" i="17"/>
  <c r="A1339" i="14"/>
  <c r="A941" i="16"/>
  <c r="A2107" i="14"/>
  <c r="A1356" i="17"/>
  <c r="A1464" i="16"/>
  <c r="A1462" i="16"/>
  <c r="A1467" i="16"/>
  <c r="A2110" i="14"/>
  <c r="A2108" i="14"/>
  <c r="A1357" i="17"/>
  <c r="A1468" i="16"/>
  <c r="A2109" i="14"/>
  <c r="A2106" i="14"/>
  <c r="A1463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87" i="16"/>
  <c r="A65" i="14"/>
  <c r="A204" i="14"/>
  <c r="A1188" i="16"/>
  <c r="A1125" i="17"/>
  <c r="A1709" i="14"/>
  <c r="A1126" i="17"/>
  <c r="A1127" i="17"/>
  <c r="A1710" i="14"/>
  <c r="A1706" i="14"/>
  <c r="A1124" i="17"/>
  <c r="A1186" i="16"/>
  <c r="A1711" i="14"/>
  <c r="A1712" i="14"/>
  <c r="A1708" i="14"/>
  <c r="A1707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59" i="16"/>
  <c r="A1424" i="16"/>
  <c r="A1265" i="16"/>
  <c r="A1810" i="14"/>
  <c r="A1182" i="17"/>
  <c r="A1262" i="16"/>
  <c r="A2050" i="14"/>
  <c r="A1257" i="16"/>
  <c r="A1260" i="16"/>
  <c r="A1263" i="16"/>
  <c r="A1183" i="17"/>
  <c r="A1808" i="14"/>
  <c r="A1811" i="14"/>
  <c r="A1258" i="16"/>
  <c r="A1261" i="16"/>
  <c r="A1181" i="17"/>
  <c r="A1807" i="14"/>
  <c r="A1809" i="14"/>
  <c r="A1264" i="16"/>
  <c r="A1331" i="17"/>
  <c r="A2048" i="14"/>
  <c r="A1329" i="17"/>
  <c r="A1423" i="16"/>
  <c r="A2051" i="14"/>
  <c r="A2049" i="14"/>
  <c r="A2052" i="14"/>
  <c r="A1330" i="17"/>
  <c r="A2053" i="14"/>
  <c r="A1333" i="17"/>
  <c r="A1332" i="17"/>
  <c r="A1328" i="17"/>
  <c r="A1422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95" i="16"/>
  <c r="A1377" i="14"/>
  <c r="A1398" i="16"/>
  <c r="A1379" i="14"/>
  <c r="B1380" i="14" s="1"/>
  <c r="A979" i="16"/>
  <c r="A898" i="17"/>
  <c r="A893" i="17"/>
  <c r="A1397" i="16"/>
  <c r="A1376" i="14"/>
  <c r="A899" i="17"/>
  <c r="A1375" i="14"/>
  <c r="A2042" i="14"/>
  <c r="A896" i="17"/>
  <c r="A1378" i="14"/>
  <c r="A897" i="17"/>
  <c r="A900" i="17"/>
  <c r="A1393" i="16"/>
  <c r="A2019" i="14"/>
  <c r="A2020" i="14"/>
  <c r="A1310" i="17"/>
  <c r="A1394" i="16"/>
  <c r="A1396" i="16"/>
  <c r="A2021" i="14"/>
  <c r="A2017" i="14"/>
  <c r="A2043" i="14"/>
  <c r="A99" i="15"/>
  <c r="A1311" i="17"/>
  <c r="B1312" i="17" s="1"/>
  <c r="A38" i="15"/>
  <c r="A1392" i="16"/>
  <c r="A2016" i="14"/>
  <c r="A2018" i="14"/>
  <c r="A1309" i="17"/>
  <c r="A157" i="15"/>
  <c r="A1106" i="16"/>
  <c r="A286" i="14"/>
  <c r="A193" i="16"/>
  <c r="A176" i="17"/>
  <c r="A1590" i="14"/>
  <c r="A194" i="16"/>
  <c r="A1593" i="14"/>
  <c r="A288" i="14"/>
  <c r="A1594" i="14"/>
  <c r="A291" i="14"/>
  <c r="A1595" i="14"/>
  <c r="A289" i="14"/>
  <c r="A177" i="17"/>
  <c r="A287" i="14"/>
  <c r="A292" i="14"/>
  <c r="A195" i="16"/>
  <c r="A1039" i="17"/>
  <c r="A1040" i="17"/>
  <c r="A196" i="16"/>
  <c r="A1107" i="16"/>
  <c r="A197" i="16"/>
  <c r="A156" i="15"/>
  <c r="A1589" i="14"/>
  <c r="A290" i="14"/>
  <c r="A1591" i="14"/>
  <c r="A1592" i="14"/>
  <c r="A1041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50" i="14"/>
  <c r="A1485" i="16"/>
  <c r="A2172" i="14"/>
  <c r="A1505" i="16"/>
  <c r="A2131" i="14"/>
  <c r="A1381" i="17"/>
  <c r="A1371" i="17"/>
  <c r="A1492" i="16"/>
  <c r="A1393" i="17"/>
  <c r="A1376" i="17"/>
  <c r="A1503" i="16"/>
  <c r="A1390" i="17"/>
  <c r="A1388" i="17"/>
  <c r="A1389" i="17"/>
  <c r="A2161" i="14"/>
  <c r="A2147" i="14"/>
  <c r="A2169" i="14"/>
  <c r="A2144" i="14"/>
  <c r="A2162" i="14"/>
  <c r="A2151" i="14"/>
  <c r="A2171" i="14"/>
  <c r="A1480" i="16"/>
  <c r="A1481" i="16"/>
  <c r="A2152" i="14"/>
  <c r="A1501" i="16"/>
  <c r="A2134" i="14"/>
  <c r="A2145" i="14"/>
  <c r="A2164" i="14"/>
  <c r="A1497" i="16"/>
  <c r="A1506" i="16"/>
  <c r="A2158" i="14"/>
  <c r="A1494" i="16"/>
  <c r="A1374" i="17"/>
  <c r="A2135" i="14"/>
  <c r="A1394" i="17"/>
  <c r="A2149" i="14"/>
  <c r="A2166" i="14"/>
  <c r="A2174" i="14"/>
  <c r="A2159" i="14"/>
  <c r="A1495" i="16"/>
  <c r="A1504" i="16"/>
  <c r="A2142" i="14"/>
  <c r="A2170" i="14"/>
  <c r="A1370" i="17"/>
  <c r="A1387" i="17"/>
  <c r="A2173" i="14"/>
  <c r="A1379" i="17"/>
  <c r="A1496" i="16"/>
  <c r="A1396" i="17"/>
  <c r="A2143" i="14"/>
  <c r="A1378" i="17"/>
  <c r="A1377" i="17"/>
  <c r="A1391" i="17"/>
  <c r="A2168" i="14"/>
  <c r="A2167" i="14"/>
  <c r="A1482" i="16"/>
  <c r="A1493" i="16"/>
  <c r="A2165" i="14"/>
  <c r="A2132" i="14"/>
  <c r="A2175" i="14"/>
  <c r="A1392" i="17"/>
  <c r="A1502" i="16"/>
  <c r="A1483" i="16"/>
  <c r="A2146" i="14"/>
  <c r="A2163" i="14"/>
  <c r="A2160" i="14"/>
  <c r="A1375" i="17"/>
  <c r="A1484" i="16"/>
  <c r="A1395" i="17"/>
  <c r="A2148" i="14"/>
  <c r="A2133" i="14"/>
  <c r="A1380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82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50" i="16"/>
  <c r="A2046" i="14"/>
  <c r="A1254" i="16"/>
  <c r="A1918" i="14"/>
  <c r="A1429" i="16"/>
  <c r="A1886" i="14"/>
  <c r="A1342" i="16"/>
  <c r="A2128" i="14"/>
  <c r="A1385" i="16"/>
  <c r="A1461" i="16"/>
  <c r="A1253" i="16"/>
  <c r="A2077" i="14"/>
  <c r="A1355" i="17"/>
  <c r="A1256" i="17"/>
  <c r="B1257" i="17" s="1"/>
  <c r="A2100" i="14"/>
  <c r="A1806" i="14"/>
  <c r="A1386" i="16"/>
  <c r="A1885" i="14"/>
  <c r="A1888" i="14"/>
  <c r="A1366" i="17"/>
  <c r="A1323" i="17"/>
  <c r="A1902" i="14"/>
  <c r="A1458" i="16"/>
  <c r="A1233" i="17"/>
  <c r="A1836" i="14"/>
  <c r="A1389" i="16"/>
  <c r="A190" i="14"/>
  <c r="A1478" i="16"/>
  <c r="A1238" i="17"/>
  <c r="A1368" i="17"/>
  <c r="A1431" i="16"/>
  <c r="A1420" i="16"/>
  <c r="A1342" i="17"/>
  <c r="A1249" i="16"/>
  <c r="A1235" i="17"/>
  <c r="A1198" i="17"/>
  <c r="A2129" i="14"/>
  <c r="A1341" i="16"/>
  <c r="A1904" i="14"/>
  <c r="A1200" i="17"/>
  <c r="A1307" i="17"/>
  <c r="A1387" i="16"/>
  <c r="A1322" i="17"/>
  <c r="A1234" i="17"/>
  <c r="A1220" i="17"/>
  <c r="A2044" i="14"/>
  <c r="A1881" i="14"/>
  <c r="A1219" i="17"/>
  <c r="A1308" i="17"/>
  <c r="A2130" i="14"/>
  <c r="A1388" i="16"/>
  <c r="A2012" i="14"/>
  <c r="A1882" i="14"/>
  <c r="A2014" i="14"/>
  <c r="A1901" i="14"/>
  <c r="A1179" i="17"/>
  <c r="A2015" i="14"/>
  <c r="A1923" i="14"/>
  <c r="A1341" i="17"/>
  <c r="A2102" i="14"/>
  <c r="A1180" i="17"/>
  <c r="A1913" i="14"/>
  <c r="A2104" i="14"/>
  <c r="A1237" i="17"/>
  <c r="A2062" i="14"/>
  <c r="A1239" i="17"/>
  <c r="A1369" i="17"/>
  <c r="A1303" i="16"/>
  <c r="A1197" i="17"/>
  <c r="A1887" i="14"/>
  <c r="A1254" i="17"/>
  <c r="A1883" i="14"/>
  <c r="A1842" i="14"/>
  <c r="A1343" i="16"/>
  <c r="A2047" i="14"/>
  <c r="A1320" i="16"/>
  <c r="A1920" i="14"/>
  <c r="A1844" i="14"/>
  <c r="A1319" i="16"/>
  <c r="A2045" i="14"/>
  <c r="A1922" i="14"/>
  <c r="A1221" i="17"/>
  <c r="A1845" i="14"/>
  <c r="A1230" i="17"/>
  <c r="A1454" i="16"/>
  <c r="A1225" i="17"/>
  <c r="A1333" i="16"/>
  <c r="A1322" i="16"/>
  <c r="A1325" i="17"/>
  <c r="A1846" i="14"/>
  <c r="A2063" i="14"/>
  <c r="A2010" i="14"/>
  <c r="A1256" i="16"/>
  <c r="A1327" i="17"/>
  <c r="A2101" i="14"/>
  <c r="A1915" i="14"/>
  <c r="A1326" i="17"/>
  <c r="A1232" i="17"/>
  <c r="A1332" i="16"/>
  <c r="B1333" i="16" s="1"/>
  <c r="A2105" i="14"/>
  <c r="A1838" i="14"/>
  <c r="A1805" i="14"/>
  <c r="A1229" i="17"/>
  <c r="A1367" i="17"/>
  <c r="A1870" i="14"/>
  <c r="A1340" i="16"/>
  <c r="A1430" i="16"/>
  <c r="A1199" i="17"/>
  <c r="A1917" i="14"/>
  <c r="A1872" i="14"/>
  <c r="A1428" i="16"/>
  <c r="A1871" i="14"/>
  <c r="A1919" i="14"/>
  <c r="A2127" i="14"/>
  <c r="A1434" i="16"/>
  <c r="A1321" i="16"/>
  <c r="A1255" i="16"/>
  <c r="A2013" i="14"/>
  <c r="A1302" i="16"/>
  <c r="A1898" i="14"/>
  <c r="A1175" i="17"/>
  <c r="A1435" i="16"/>
  <c r="B1436" i="16" s="1"/>
  <c r="A1874" i="14"/>
  <c r="A2076" i="14"/>
  <c r="A1884" i="14"/>
  <c r="A1231" i="17"/>
  <c r="A2103" i="14"/>
  <c r="A1834" i="14"/>
  <c r="A2064" i="14"/>
  <c r="B2065" i="14" s="1"/>
  <c r="A1924" i="14"/>
  <c r="A1390" i="16"/>
  <c r="A2075" i="14"/>
  <c r="A1899" i="14"/>
  <c r="A1178" i="17"/>
  <c r="A1460" i="16"/>
  <c r="A1916" i="14"/>
  <c r="A1176" i="17"/>
  <c r="A2078" i="14"/>
  <c r="A1391" i="16"/>
  <c r="A1873" i="14"/>
  <c r="A1837" i="14"/>
  <c r="A1343" i="17"/>
  <c r="A198" i="14"/>
  <c r="A1240" i="17"/>
  <c r="A1304" i="16"/>
  <c r="A1419" i="16"/>
  <c r="A1841" i="14"/>
  <c r="A1248" i="16"/>
  <c r="A1432" i="16"/>
  <c r="A1840" i="14"/>
  <c r="A1421" i="16"/>
  <c r="A1354" i="17"/>
  <c r="A2060" i="14"/>
  <c r="A1433" i="16"/>
  <c r="A1903" i="14"/>
  <c r="A1252" i="16"/>
  <c r="A1251" i="16"/>
  <c r="A2079" i="14"/>
  <c r="A1843" i="14"/>
  <c r="A1255" i="17"/>
  <c r="A1900" i="14"/>
  <c r="A1177" i="17"/>
  <c r="A1324" i="17"/>
  <c r="A1306" i="17"/>
  <c r="A2011" i="14"/>
  <c r="A1227" i="17"/>
  <c r="A2080" i="14"/>
  <c r="A2081" i="14"/>
  <c r="A1253" i="17"/>
  <c r="A1835" i="14"/>
  <c r="A1921" i="14"/>
  <c r="A1459" i="16"/>
  <c r="A1228" i="17"/>
  <c r="A2126" i="14"/>
  <c r="A2061" i="14"/>
  <c r="A1301" i="16"/>
  <c r="A1914" i="14"/>
  <c r="A1839" i="14"/>
  <c r="A1236" i="17"/>
  <c r="A1479" i="16"/>
  <c r="A106" i="14"/>
  <c r="A1046" i="14"/>
  <c r="A670" i="14"/>
  <c r="A153" i="14"/>
  <c r="A1671" i="14"/>
  <c r="A7" i="14"/>
  <c r="A933" i="14"/>
  <c r="A9" i="14"/>
  <c r="A1758" i="14"/>
  <c r="A537" i="14"/>
  <c r="A1047" i="14"/>
  <c r="A1248" i="14"/>
  <c r="A787" i="14"/>
  <c r="A1007" i="14"/>
  <c r="A770" i="14"/>
  <c r="A1478" i="14"/>
  <c r="A425" i="14"/>
  <c r="A829" i="14"/>
  <c r="A1173" i="14"/>
  <c r="A473" i="14"/>
  <c r="A1778" i="14"/>
  <c r="A625" i="14"/>
  <c r="A194" i="14"/>
  <c r="A367" i="14"/>
  <c r="A11" i="14"/>
  <c r="A374" i="14"/>
  <c r="A476" i="14"/>
  <c r="A665" i="14"/>
  <c r="A373" i="14"/>
  <c r="A10" i="14"/>
  <c r="A1126" i="14"/>
  <c r="A1465" i="14"/>
  <c r="A311" i="14"/>
  <c r="A1051" i="14"/>
  <c r="A1368" i="14"/>
  <c r="A1329" i="14"/>
  <c r="A736" i="14"/>
  <c r="A1502" i="14"/>
  <c r="A1366" i="14"/>
  <c r="A278" i="14"/>
  <c r="A654" i="14"/>
  <c r="A1241" i="14"/>
  <c r="A1179" i="14"/>
  <c r="A1670" i="14"/>
  <c r="A1505" i="14"/>
  <c r="A1144" i="17"/>
  <c r="A1479" i="14"/>
  <c r="A609" i="14"/>
  <c r="A1049" i="14"/>
  <c r="A696" i="14"/>
  <c r="A1585" i="14"/>
  <c r="A1296" i="14"/>
  <c r="A510" i="14"/>
  <c r="A1131" i="14"/>
  <c r="A1100" i="14"/>
  <c r="A1290" i="14"/>
  <c r="A1702" i="14"/>
  <c r="A935" i="14"/>
  <c r="A1803" i="14"/>
  <c r="A1010" i="14"/>
  <c r="A1775" i="14"/>
  <c r="A185" i="14"/>
  <c r="A1133" i="14"/>
  <c r="A428" i="14"/>
  <c r="A375" i="14"/>
  <c r="A701" i="14"/>
  <c r="A414" i="14"/>
  <c r="A477" i="14"/>
  <c r="A275" i="14"/>
  <c r="A1779" i="14"/>
  <c r="A877" i="14"/>
  <c r="A702" i="14"/>
  <c r="A1120" i="17"/>
  <c r="A1703" i="14"/>
  <c r="A1374" i="14"/>
  <c r="A1431" i="14"/>
  <c r="A1276" i="14"/>
  <c r="A1277" i="14"/>
  <c r="A1333" i="14"/>
  <c r="A1244" i="14"/>
  <c r="A512" i="14"/>
  <c r="A1271" i="14"/>
  <c r="A1240" i="14"/>
  <c r="A1252" i="17"/>
  <c r="A1166" i="14"/>
  <c r="A1059" i="14"/>
  <c r="A1129" i="14"/>
  <c r="A1251" i="17"/>
  <c r="A1186" i="14"/>
  <c r="A1159" i="17"/>
  <c r="A1260" i="14"/>
  <c r="A1110" i="14"/>
  <c r="A1668" i="14"/>
  <c r="A189" i="14"/>
  <c r="A1146" i="14"/>
  <c r="A1204" i="17"/>
  <c r="A1334" i="16"/>
  <c r="A1255" i="14"/>
  <c r="A669" i="14"/>
  <c r="A690" i="14"/>
  <c r="A1101" i="14"/>
  <c r="A155" i="14"/>
  <c r="A57" i="14"/>
  <c r="A1147" i="17"/>
  <c r="A52" i="14"/>
  <c r="A1741" i="14"/>
  <c r="A1432" i="14"/>
  <c r="A1336" i="14"/>
  <c r="A1370" i="14"/>
  <c r="A418" i="14"/>
  <c r="A1272" i="14"/>
  <c r="A1242" i="14"/>
  <c r="A472" i="14"/>
  <c r="A1115" i="14"/>
  <c r="A514" i="14"/>
  <c r="A1146" i="17"/>
  <c r="A982" i="14"/>
  <c r="A1081" i="14"/>
  <c r="A1700" i="14"/>
  <c r="A873" i="14"/>
  <c r="A1068" i="14"/>
  <c r="A1669" i="14"/>
  <c r="A246" i="14"/>
  <c r="A147" i="14"/>
  <c r="A53" i="14"/>
  <c r="A651" i="14"/>
  <c r="A1305" i="16"/>
  <c r="A800" i="14"/>
  <c r="A148" i="14"/>
  <c r="A827" i="14"/>
  <c r="A1175" i="14"/>
  <c r="A1783" i="14"/>
  <c r="A1588" i="14"/>
  <c r="A109" i="14"/>
  <c r="A1168" i="14"/>
  <c r="A985" i="14"/>
  <c r="A1050" i="14"/>
  <c r="A351" i="14"/>
  <c r="A1322" i="14"/>
  <c r="A913" i="14"/>
  <c r="A1288" i="14"/>
  <c r="A1297" i="14"/>
  <c r="A1292" i="14"/>
  <c r="A1338" i="14"/>
  <c r="A1460" i="14"/>
  <c r="A1149" i="14"/>
  <c r="A105" i="14"/>
  <c r="A471" i="14"/>
  <c r="A1632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41" i="17"/>
  <c r="A663" i="14"/>
  <c r="A707" i="14"/>
  <c r="A1635" i="14"/>
  <c r="A1701" i="14"/>
  <c r="A1301" i="14"/>
  <c r="A1161" i="17"/>
  <c r="A1433" i="14"/>
  <c r="A1634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56" i="17"/>
  <c r="B1157" i="17" s="1"/>
  <c r="A1117" i="14"/>
  <c r="A104" i="14"/>
  <c r="A1335" i="14"/>
  <c r="A1066" i="14"/>
  <c r="A1055" i="14"/>
  <c r="A413" i="14"/>
  <c r="A992" i="17"/>
  <c r="A983" i="14"/>
  <c r="A538" i="14"/>
  <c r="A1310" i="14"/>
  <c r="A1781" i="14"/>
  <c r="A541" i="14"/>
  <c r="A1078" i="14"/>
  <c r="A535" i="14"/>
  <c r="A1365" i="14"/>
  <c r="A1332" i="14"/>
  <c r="A1302" i="14"/>
  <c r="A1081" i="17"/>
  <c r="A1584" i="14"/>
  <c r="A695" i="14"/>
  <c r="B696" i="14" s="1"/>
  <c r="A1259" i="14"/>
  <c r="A1256" i="14"/>
  <c r="A362" i="14"/>
  <c r="A1258" i="14"/>
  <c r="A475" i="14"/>
  <c r="A1106" i="14"/>
  <c r="A581" i="14"/>
  <c r="A1188" i="14"/>
  <c r="A1078" i="17"/>
  <c r="A1299" i="14"/>
  <c r="A1289" i="14"/>
  <c r="A1166" i="17"/>
  <c r="A825" i="14"/>
  <c r="A191" i="14"/>
  <c r="A672" i="14"/>
  <c r="A1132" i="14"/>
  <c r="A271" i="14"/>
  <c r="A709" i="14"/>
  <c r="A1228" i="14"/>
  <c r="A703" i="14"/>
  <c r="A1307" i="14"/>
  <c r="A1744" i="14"/>
  <c r="A880" i="14"/>
  <c r="A1308" i="16"/>
  <c r="A469" i="14"/>
  <c r="A1300" i="14"/>
  <c r="A1200" i="14"/>
  <c r="A1195" i="14"/>
  <c r="A1103" i="14"/>
  <c r="A674" i="14"/>
  <c r="A149" i="14"/>
  <c r="A1182" i="14"/>
  <c r="A312" i="14"/>
  <c r="A1245" i="14"/>
  <c r="A1082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8" i="17"/>
  <c r="A1435" i="14"/>
  <c r="A1464" i="14"/>
  <c r="A1167" i="17"/>
  <c r="A363" i="14"/>
  <c r="A366" i="14"/>
  <c r="A766" i="14"/>
  <c r="A666" i="14"/>
  <c r="A1061" i="14"/>
  <c r="A1162" i="17"/>
  <c r="A987" i="14"/>
  <c r="A200" i="14"/>
  <c r="A186" i="14"/>
  <c r="A156" i="14"/>
  <c r="A1201" i="14"/>
  <c r="A694" i="14"/>
  <c r="A1036" i="17"/>
  <c r="A150" i="14"/>
  <c r="A1053" i="14"/>
  <c r="A1229" i="14"/>
  <c r="A1765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99" i="14"/>
  <c r="A314" i="14"/>
  <c r="A826" i="14"/>
  <c r="A980" i="14"/>
  <c r="A349" i="14"/>
  <c r="A1054" i="14"/>
  <c r="A370" i="14"/>
  <c r="A1118" i="14"/>
  <c r="A878" i="14"/>
  <c r="A1399" i="14"/>
  <c r="A1804" i="14"/>
  <c r="A107" i="14"/>
  <c r="A13" i="14"/>
  <c r="A423" i="14"/>
  <c r="A1171" i="14"/>
  <c r="A649" i="14"/>
  <c r="A1079" i="17"/>
  <c r="A1145" i="17"/>
  <c r="A1785" i="14"/>
  <c r="A1331" i="14"/>
  <c r="A934" i="14"/>
  <c r="A1148" i="14"/>
  <c r="A1058" i="17"/>
  <c r="A662" i="14"/>
  <c r="A978" i="14"/>
  <c r="A283" i="14"/>
  <c r="A536" i="14"/>
  <c r="A102" i="14"/>
  <c r="A62" i="14"/>
  <c r="A704" i="14"/>
  <c r="A285" i="14"/>
  <c r="A1306" i="16"/>
  <c r="A513" i="14"/>
  <c r="A598" i="14"/>
  <c r="A597" i="14"/>
  <c r="A1780" i="14"/>
  <c r="A347" i="14"/>
  <c r="A371" i="14"/>
  <c r="A247" i="14"/>
  <c r="A1170" i="14"/>
  <c r="A1777" i="14"/>
  <c r="A1782" i="14"/>
  <c r="A409" i="14"/>
  <c r="A984" i="14"/>
  <c r="A951" i="14"/>
  <c r="A1335" i="16"/>
  <c r="A1204" i="14"/>
  <c r="A16" i="14"/>
  <c r="A1080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22" i="17"/>
  <c r="A1763" i="14"/>
  <c r="A1295" i="14"/>
  <c r="A1462" i="14"/>
  <c r="A1077" i="17"/>
  <c r="A1467" i="14"/>
  <c r="A50" i="14"/>
  <c r="A1501" i="14"/>
  <c r="A1076" i="17"/>
  <c r="A1459" i="14"/>
  <c r="A1303" i="14"/>
  <c r="A1160" i="17"/>
  <c r="A1037" i="17"/>
  <c r="A1906" i="14"/>
  <c r="A789" i="14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53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A421" i="14"/>
  <c r="A1184" i="14"/>
  <c r="A1116" i="14"/>
  <c r="A705" i="14"/>
  <c r="A652" i="14"/>
  <c r="A691" i="14"/>
  <c r="A1633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76" i="14"/>
  <c r="A1307" i="16"/>
  <c r="A1797" i="14"/>
  <c r="A1251" i="14"/>
  <c r="A1172" i="14"/>
  <c r="A1319" i="14"/>
  <c r="A1096" i="14"/>
  <c r="A875" i="14"/>
  <c r="A420" i="14"/>
  <c r="A981" i="14"/>
  <c r="A1907" i="14"/>
  <c r="A1062" i="14"/>
  <c r="A1201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98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905" i="14"/>
  <c r="A244" i="14"/>
  <c r="A410" i="14"/>
  <c r="A1253" i="14"/>
  <c r="A776" i="14"/>
  <c r="A1169" i="14"/>
  <c r="A1130" i="14"/>
  <c r="A397" i="14"/>
  <c r="A1059" i="17"/>
  <c r="A1468" i="14"/>
  <c r="A1083" i="17"/>
  <c r="A1274" i="14"/>
  <c r="A1461" i="14"/>
  <c r="A1285" i="14"/>
  <c r="A1475" i="14"/>
  <c r="A61" i="14"/>
  <c r="A1506" i="14"/>
  <c r="A1373" i="14"/>
  <c r="A14" i="14"/>
  <c r="A1278" i="14"/>
  <c r="A1504" i="14"/>
  <c r="A1742" i="14"/>
  <c r="A1337" i="14"/>
  <c r="A915" i="14"/>
  <c r="A1247" i="14"/>
  <c r="A667" i="14"/>
  <c r="A412" i="14"/>
  <c r="A742" i="14"/>
  <c r="A344" i="14"/>
  <c r="A675" i="14"/>
  <c r="A1099" i="14"/>
  <c r="A1168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A1127" i="14"/>
  <c r="A1350" i="17"/>
  <c r="A411" i="14"/>
  <c r="A517" i="14"/>
  <c r="A1760" i="14"/>
  <c r="A12" i="14"/>
  <c r="A1764" i="14"/>
  <c r="A1334" i="14"/>
  <c r="A1163" i="17"/>
  <c r="A60" i="14"/>
  <c r="A1275" i="14"/>
  <c r="A1367" i="14"/>
  <c r="A1060" i="17"/>
  <c r="A1761" i="14"/>
  <c r="A54" i="14"/>
  <c r="A1121" i="17"/>
  <c r="A1477" i="14"/>
  <c r="A1165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802" i="14"/>
  <c r="A310" i="14"/>
  <c r="A1203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63" i="14"/>
  <c r="A1298" i="14"/>
  <c r="A1503" i="14"/>
  <c r="A1759" i="14"/>
  <c r="A1398" i="14"/>
  <c r="A1273" i="14"/>
  <c r="A1293" i="14"/>
  <c r="A1428" i="14"/>
  <c r="A1305" i="14"/>
  <c r="A1583" i="14"/>
  <c r="A1123" i="17"/>
  <c r="B1124" i="17" s="1"/>
  <c r="A832" i="14"/>
  <c r="A377" i="14"/>
  <c r="A1202" i="14"/>
  <c r="A396" i="14"/>
  <c r="A1065" i="14"/>
  <c r="A1800" i="14"/>
  <c r="A1164" i="14"/>
  <c r="A668" i="14"/>
  <c r="A474" i="14"/>
  <c r="A1457" i="16"/>
  <c r="A580" i="14"/>
  <c r="A830" i="14"/>
  <c r="A660" i="14"/>
  <c r="A1202" i="17"/>
  <c r="A281" i="14"/>
  <c r="A637" i="14"/>
  <c r="A640" i="14"/>
  <c r="A419" i="14"/>
  <c r="A1113" i="14"/>
  <c r="A835" i="14"/>
  <c r="A1159" i="14"/>
  <c r="A1587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7" i="14"/>
  <c r="A1164" i="17"/>
  <c r="A1469" i="14"/>
  <c r="A101" i="14"/>
  <c r="A1743" i="14"/>
  <c r="A1427" i="14"/>
  <c r="A1286" i="14"/>
  <c r="A1294" i="14"/>
  <c r="A1705" i="14"/>
  <c r="A1762" i="14"/>
  <c r="A15" i="14"/>
  <c r="A1158" i="17"/>
  <c r="A1429" i="14"/>
  <c r="A1745" i="14"/>
  <c r="A698" i="14"/>
  <c r="A1801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84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309" i="16"/>
  <c r="A677" i="14"/>
  <c r="A744" i="14"/>
  <c r="A1261" i="14"/>
  <c r="A740" i="14"/>
  <c r="A407" i="14"/>
  <c r="A1508" i="14"/>
  <c r="A63" i="14"/>
  <c r="A1636" i="14"/>
  <c r="A1436" i="14"/>
  <c r="A49" i="14"/>
  <c r="A59" i="14"/>
  <c r="A8" i="14"/>
  <c r="A55" i="14"/>
  <c r="A1291" i="14"/>
  <c r="A1466" i="14"/>
  <c r="A1586" i="14"/>
  <c r="A1476" i="14"/>
  <c r="A1672" i="14"/>
  <c r="A1704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60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5" i="16"/>
  <c r="A1049" i="16"/>
  <c r="B1050" i="16" s="1"/>
  <c r="A975" i="16"/>
  <c r="A882" i="17"/>
  <c r="A933" i="16"/>
  <c r="A1029" i="16"/>
  <c r="A996" i="16"/>
  <c r="A1104" i="16"/>
  <c r="A863" i="17"/>
  <c r="A974" i="16"/>
  <c r="A939" i="16"/>
  <c r="A935" i="16"/>
  <c r="A888" i="17"/>
  <c r="A1030" i="16"/>
  <c r="A860" i="17"/>
  <c r="A1044" i="16"/>
  <c r="A978" i="16"/>
  <c r="A992" i="16"/>
  <c r="A931" i="16"/>
  <c r="A887" i="17"/>
  <c r="A994" i="16"/>
  <c r="A934" i="16"/>
  <c r="A881" i="17"/>
  <c r="A973" i="16"/>
  <c r="A859" i="17"/>
  <c r="A937" i="16"/>
  <c r="A864" i="17"/>
  <c r="A1058" i="16"/>
  <c r="A1028" i="16"/>
  <c r="A1042" i="16"/>
  <c r="A1039" i="16"/>
  <c r="A1027" i="16"/>
  <c r="A1041" i="16"/>
  <c r="A976" i="16"/>
  <c r="A972" i="16"/>
  <c r="A1048" i="16"/>
  <c r="A1043" i="16"/>
  <c r="A932" i="16"/>
  <c r="A886" i="17"/>
  <c r="A995" i="16"/>
  <c r="A993" i="16"/>
  <c r="A1040" i="16"/>
  <c r="A862" i="17"/>
  <c r="A962" i="17"/>
  <c r="A1124" i="16"/>
  <c r="A1155" i="16"/>
  <c r="A1224" i="16"/>
  <c r="A1242" i="16"/>
  <c r="A920" i="17"/>
  <c r="A1245" i="16"/>
  <c r="A965" i="17"/>
  <c r="A1125" i="16"/>
  <c r="A1239" i="16"/>
  <c r="A1244" i="16"/>
  <c r="A1205" i="16"/>
  <c r="A944" i="17"/>
  <c r="A1156" i="16"/>
  <c r="A939" i="17"/>
  <c r="A1185" i="16"/>
  <c r="A967" i="17"/>
  <c r="B968" i="17" s="1"/>
  <c r="A941" i="17"/>
  <c r="A958" i="17"/>
  <c r="A892" i="17"/>
  <c r="A977" i="17"/>
  <c r="A1241" i="16"/>
  <c r="A1219" i="16"/>
  <c r="A963" i="17"/>
  <c r="A1206" i="16"/>
  <c r="A940" i="17"/>
  <c r="A1207" i="16"/>
  <c r="A1208" i="16"/>
  <c r="A890" i="17"/>
  <c r="A1226" i="16"/>
  <c r="A1157" i="16"/>
  <c r="A1123" i="16"/>
  <c r="A1182" i="16"/>
  <c r="A922" i="17"/>
  <c r="A979" i="17"/>
  <c r="B980" i="17" s="1"/>
  <c r="A1240" i="16"/>
  <c r="A1246" i="16"/>
  <c r="A964" i="17"/>
  <c r="A821" i="17"/>
  <c r="A1247" i="16"/>
  <c r="A957" i="17"/>
  <c r="A1184" i="16"/>
  <c r="A1222" i="16"/>
  <c r="A817" i="17"/>
  <c r="A959" i="17"/>
  <c r="A1154" i="16"/>
  <c r="A942" i="17"/>
  <c r="A961" i="17"/>
  <c r="A921" i="17"/>
  <c r="A1183" i="16"/>
  <c r="A1243" i="16"/>
  <c r="A1204" i="16"/>
  <c r="A1223" i="16"/>
  <c r="A820" i="17"/>
  <c r="A1225" i="16"/>
  <c r="A966" i="17"/>
  <c r="A819" i="17"/>
  <c r="A1221" i="16"/>
  <c r="A978" i="17"/>
  <c r="A891" i="17"/>
  <c r="A1126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23" i="16"/>
  <c r="A814" i="17"/>
  <c r="A793" i="17"/>
  <c r="A1331" i="16"/>
  <c r="A877" i="16"/>
  <c r="A818" i="17"/>
  <c r="A1329" i="16"/>
  <c r="A884" i="16"/>
  <c r="A853" i="16"/>
  <c r="A891" i="16"/>
  <c r="A804" i="17"/>
  <c r="A1122" i="16"/>
  <c r="A851" i="16"/>
  <c r="A852" i="16"/>
  <c r="A811" i="17"/>
  <c r="A878" i="16"/>
  <c r="A816" i="17"/>
  <c r="A883" i="16"/>
  <c r="A808" i="17"/>
  <c r="A809" i="17"/>
  <c r="A791" i="17"/>
  <c r="A792" i="17"/>
  <c r="A803" i="17"/>
  <c r="A1121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B5" i="18" s="1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B1150" i="16" l="1"/>
  <c r="B309" i="18"/>
  <c r="B330" i="18"/>
  <c r="B4" i="18"/>
  <c r="B537" i="18"/>
  <c r="B9" i="18"/>
  <c r="B214" i="18"/>
  <c r="B13" i="18"/>
  <c r="B251" i="18"/>
  <c r="B8" i="18"/>
  <c r="B206" i="18"/>
  <c r="B701" i="18"/>
  <c r="B270" i="18"/>
  <c r="B413" i="18"/>
  <c r="B573" i="18"/>
  <c r="B502" i="18"/>
  <c r="B258" i="18"/>
  <c r="B164" i="18"/>
  <c r="B238" i="18"/>
  <c r="B311" i="18"/>
  <c r="B135" i="18"/>
  <c r="B196" i="18"/>
  <c r="B147" i="18"/>
  <c r="B567" i="18"/>
  <c r="B404" i="18"/>
  <c r="B690" i="18"/>
  <c r="B777" i="18"/>
  <c r="B500" i="18"/>
  <c r="B272" i="18"/>
  <c r="B337" i="18"/>
  <c r="B154" i="18"/>
  <c r="B534" i="18"/>
  <c r="B100" i="18"/>
  <c r="B232" i="18"/>
  <c r="B143" i="18"/>
  <c r="B803" i="18"/>
  <c r="B760" i="18"/>
  <c r="B93" i="18"/>
  <c r="B783" i="18"/>
  <c r="B98" i="18"/>
  <c r="B168" i="18"/>
  <c r="B256" i="18"/>
  <c r="B362" i="18"/>
  <c r="B288" i="18"/>
  <c r="B604" i="18"/>
  <c r="B708" i="18"/>
  <c r="B626" i="18"/>
  <c r="B540" i="18"/>
  <c r="B418" i="18"/>
  <c r="B268" i="18"/>
  <c r="B127" i="18"/>
  <c r="B590" i="18"/>
  <c r="B70" i="18"/>
  <c r="B489" i="18"/>
  <c r="B145" i="18"/>
  <c r="B266" i="18"/>
  <c r="B221" i="18"/>
  <c r="B495" i="18"/>
  <c r="B415" i="18"/>
  <c r="B379" i="18"/>
  <c r="B35" i="18"/>
  <c r="B6" i="18"/>
  <c r="B167" i="18"/>
  <c r="B152" i="18"/>
  <c r="B658" i="18"/>
  <c r="B640" i="18"/>
  <c r="B670" i="18"/>
  <c r="B200" i="18"/>
  <c r="B424" i="18"/>
  <c r="B161" i="18"/>
  <c r="B396" i="18"/>
  <c r="B433" i="18"/>
  <c r="B510" i="18"/>
  <c r="B54" i="18"/>
  <c r="B417" i="18"/>
  <c r="B499" i="18"/>
  <c r="B187" i="18"/>
  <c r="B665" i="18"/>
  <c r="B758" i="18"/>
  <c r="B689" i="18"/>
  <c r="B629" i="18"/>
  <c r="B659" i="18"/>
  <c r="B479" i="18"/>
  <c r="B384" i="18"/>
  <c r="B585" i="18"/>
  <c r="B455" i="18"/>
  <c r="B156" i="18"/>
  <c r="B314" i="18"/>
  <c r="B677" i="18"/>
  <c r="B737" i="18"/>
  <c r="B383" i="18"/>
  <c r="B52" i="18"/>
  <c r="B805" i="18"/>
  <c r="B697" i="18"/>
  <c r="B642" i="18"/>
  <c r="B680" i="18"/>
  <c r="B385" i="18"/>
  <c r="B459" i="18"/>
  <c r="B555" i="18"/>
  <c r="B493" i="18"/>
  <c r="B192" i="18"/>
  <c r="B583" i="18"/>
  <c r="B504" i="18"/>
  <c r="B405" i="18"/>
  <c r="B344" i="18"/>
  <c r="B134" i="18"/>
  <c r="B225" i="18"/>
  <c r="B571" i="18"/>
  <c r="B663" i="18"/>
  <c r="B683" i="18"/>
  <c r="B727" i="18"/>
  <c r="B661" i="18"/>
  <c r="B789" i="18"/>
  <c r="B763" i="18"/>
  <c r="B118" i="18"/>
  <c r="B211" i="18"/>
  <c r="B592" i="18"/>
  <c r="B393" i="18"/>
  <c r="B408" i="18"/>
  <c r="B233" i="18"/>
  <c r="B46" i="18"/>
  <c r="B377" i="18"/>
  <c r="B390" i="18"/>
  <c r="B11" i="18"/>
  <c r="B515" i="18"/>
  <c r="B668" i="18"/>
  <c r="B617" i="18"/>
  <c r="B648" i="18"/>
  <c r="B779" i="18"/>
  <c r="B809" i="18"/>
  <c r="B194" i="18"/>
  <c r="B429" i="18"/>
  <c r="B159" i="18"/>
  <c r="B469" i="18"/>
  <c r="B471" i="18"/>
  <c r="B542" i="18"/>
  <c r="B352" i="18"/>
  <c r="B210" i="18"/>
  <c r="B636" i="18"/>
  <c r="B765" i="18"/>
  <c r="B795" i="18"/>
  <c r="B699" i="18"/>
  <c r="B644" i="18"/>
  <c r="B322" i="18"/>
  <c r="B372" i="18"/>
  <c r="B591" i="18"/>
  <c r="B531" i="18"/>
  <c r="B447" i="18"/>
  <c r="B507" i="18"/>
  <c r="B203" i="18"/>
  <c r="B399" i="18"/>
  <c r="B452" i="18"/>
  <c r="B525" i="18"/>
  <c r="B292" i="18"/>
  <c r="B296" i="18"/>
  <c r="B304" i="18"/>
  <c r="B412" i="18"/>
  <c r="B554" i="18"/>
  <c r="B691" i="18"/>
  <c r="B685" i="18"/>
  <c r="B729" i="18"/>
  <c r="B633" i="18"/>
  <c r="B791" i="18"/>
  <c r="B675" i="18"/>
  <c r="B420" i="18"/>
  <c r="B584" i="18"/>
  <c r="B475" i="18"/>
  <c r="B457" i="18"/>
  <c r="B387" i="18"/>
  <c r="B319" i="18"/>
  <c r="B16" i="18"/>
  <c r="B140" i="18"/>
  <c r="B333" i="18"/>
  <c r="B546" i="18"/>
  <c r="B31" i="18"/>
  <c r="B810" i="18"/>
  <c r="B714" i="18"/>
  <c r="B619" i="18"/>
  <c r="B650" i="18"/>
  <c r="B781" i="18"/>
  <c r="B462" i="18"/>
  <c r="B460" i="18"/>
  <c r="B274" i="18"/>
  <c r="B575" i="18"/>
  <c r="B33" i="18"/>
  <c r="B371" i="18"/>
  <c r="B137" i="18"/>
  <c r="B177" i="18"/>
  <c r="B264" i="18"/>
  <c r="B171" i="18"/>
  <c r="B595" i="18"/>
  <c r="B89" i="18"/>
  <c r="B369" i="18"/>
  <c r="B307" i="18"/>
  <c r="B732" i="18"/>
  <c r="B608" i="18"/>
  <c r="B711" i="18"/>
  <c r="B718" i="18"/>
  <c r="B453" i="18"/>
  <c r="B576" i="18"/>
  <c r="B597" i="18"/>
  <c r="B340" i="18"/>
  <c r="B122" i="18"/>
  <c r="B473" i="18"/>
  <c r="B22" i="18"/>
  <c r="B262" i="18"/>
  <c r="B557" i="18"/>
  <c r="B449" i="18"/>
  <c r="B522" i="18"/>
  <c r="B239" i="18"/>
  <c r="B279" i="18"/>
  <c r="B561" i="18"/>
  <c r="B41" i="18"/>
  <c r="B249" i="18"/>
  <c r="B704" i="18"/>
  <c r="B756" i="18"/>
  <c r="B774" i="18"/>
  <c r="B815" i="18"/>
  <c r="B260" i="18"/>
  <c r="B563" i="18"/>
  <c r="B431" i="18"/>
  <c r="B36" i="18"/>
  <c r="B259" i="18"/>
  <c r="B102" i="18"/>
  <c r="B78" i="18"/>
  <c r="B518" i="18"/>
  <c r="B488" i="18"/>
  <c r="B487" i="18"/>
  <c r="B301" i="18"/>
  <c r="B74" i="18"/>
  <c r="B97" i="18"/>
  <c r="B712" i="18"/>
  <c r="B706" i="18"/>
  <c r="AC639" i="18"/>
  <c r="AC764" i="18"/>
  <c r="C764" i="18" s="1"/>
  <c r="AC610" i="18"/>
  <c r="C610" i="18" s="1"/>
  <c r="AC759" i="18"/>
  <c r="C759" i="18" s="1"/>
  <c r="AC628" i="18"/>
  <c r="C628" i="18" s="1"/>
  <c r="AC682" i="18"/>
  <c r="AC788" i="18"/>
  <c r="C788" i="18" s="1"/>
  <c r="AC678" i="18"/>
  <c r="C678" i="18" s="1"/>
  <c r="AC806" i="18"/>
  <c r="C806" i="18" s="1"/>
  <c r="AC717" i="18"/>
  <c r="AC814" i="18"/>
  <c r="C814" i="18" s="1"/>
  <c r="AC635" i="18"/>
  <c r="C635" i="18" s="1"/>
  <c r="AC641" i="18"/>
  <c r="C641" i="18" s="1"/>
  <c r="AC149" i="18"/>
  <c r="C149" i="18" s="1"/>
  <c r="AC277" i="18"/>
  <c r="AC753" i="18"/>
  <c r="C753" i="18" s="1"/>
  <c r="AC630" i="18"/>
  <c r="C630" i="18" s="1"/>
  <c r="AC660" i="18"/>
  <c r="C660" i="18" s="1"/>
  <c r="AC766" i="18"/>
  <c r="C766" i="18" s="1"/>
  <c r="AC804" i="18"/>
  <c r="C804" i="18" s="1"/>
  <c r="AC684" i="18"/>
  <c r="C684" i="18" s="1"/>
  <c r="AC713" i="18"/>
  <c r="C713" i="18" s="1"/>
  <c r="AC637" i="18"/>
  <c r="C637" i="18" s="1"/>
  <c r="AC618" i="18"/>
  <c r="C618" i="18" s="1"/>
  <c r="AC649" i="18"/>
  <c r="C649" i="18" s="1"/>
  <c r="AC643" i="18"/>
  <c r="C643" i="18" s="1"/>
  <c r="AC632" i="18"/>
  <c r="AC790" i="18"/>
  <c r="C790" i="18" s="1"/>
  <c r="AC651" i="18"/>
  <c r="C651" i="18" s="1"/>
  <c r="AC679" i="18"/>
  <c r="C679" i="18" s="1"/>
  <c r="AC698" i="18"/>
  <c r="C698" i="18" s="1"/>
  <c r="AC715" i="18"/>
  <c r="C715" i="18" s="1"/>
  <c r="AC780" i="18"/>
  <c r="C780" i="18" s="1"/>
  <c r="AC721" i="18"/>
  <c r="C721" i="18" s="1"/>
  <c r="AC674" i="18"/>
  <c r="C674" i="18" s="1"/>
  <c r="AC645" i="18"/>
  <c r="C645" i="18" s="1"/>
  <c r="AC792" i="18"/>
  <c r="C792" i="18" s="1"/>
  <c r="AC802" i="18"/>
  <c r="AC676" i="18"/>
  <c r="C676" i="18" s="1"/>
  <c r="AC811" i="18"/>
  <c r="AC606" i="18"/>
  <c r="C606" i="18" s="1"/>
  <c r="AC808" i="18"/>
  <c r="B1943" i="14"/>
  <c r="B1452" i="14"/>
  <c r="AC655" i="18"/>
  <c r="C655" i="18" s="1"/>
  <c r="AC40" i="18"/>
  <c r="C40" i="18" s="1"/>
  <c r="AC770" i="18"/>
  <c r="AC703" i="18"/>
  <c r="C703" i="18" s="1"/>
  <c r="AC723" i="18"/>
  <c r="C723" i="18" s="1"/>
  <c r="AC620" i="18"/>
  <c r="C620" i="18" s="1"/>
  <c r="B955" i="17"/>
  <c r="B1140" i="17"/>
  <c r="B1141" i="17" s="1"/>
  <c r="B868" i="15"/>
  <c r="B869" i="15" s="1"/>
  <c r="B870" i="15" s="1"/>
  <c r="B1696" i="14"/>
  <c r="B570" i="14"/>
  <c r="B332" i="11"/>
  <c r="B340" i="11"/>
  <c r="B291" i="11"/>
  <c r="B240" i="11"/>
  <c r="AC662" i="18"/>
  <c r="B662" i="18" s="1"/>
  <c r="AC686" i="18"/>
  <c r="C686" i="18" s="1"/>
  <c r="AC773" i="18"/>
  <c r="AC700" i="18"/>
  <c r="B700" i="18" s="1"/>
  <c r="AC647" i="18"/>
  <c r="AC616" i="18"/>
  <c r="AC778" i="18"/>
  <c r="C778" i="18" s="1"/>
  <c r="B1520" i="16"/>
  <c r="B1521" i="16" s="1"/>
  <c r="B1522" i="16" s="1"/>
  <c r="B1523" i="16" s="1"/>
  <c r="AC750" i="18"/>
  <c r="C750" i="18" s="1"/>
  <c r="AC801" i="18"/>
  <c r="C801" i="18" s="1"/>
  <c r="AC625" i="18"/>
  <c r="C625" i="18" s="1"/>
  <c r="AC748" i="18"/>
  <c r="C748" i="18" s="1"/>
  <c r="AC787" i="18"/>
  <c r="C787" i="18" s="1"/>
  <c r="AC665" i="18"/>
  <c r="C665" i="18" s="1"/>
  <c r="AC758" i="18"/>
  <c r="C758" i="18" s="1"/>
  <c r="AC689" i="18"/>
  <c r="C689" i="18" s="1"/>
  <c r="AC771" i="18"/>
  <c r="C771" i="18" s="1"/>
  <c r="AC706" i="18"/>
  <c r="C706" i="18" s="1"/>
  <c r="AC692" i="18"/>
  <c r="C692" i="18" s="1"/>
  <c r="AC690" i="18"/>
  <c r="C690" i="18" s="1"/>
  <c r="AC776" i="18"/>
  <c r="C776" i="18" s="1"/>
  <c r="AC751" i="18"/>
  <c r="C751" i="18" s="1"/>
  <c r="AC677" i="18"/>
  <c r="C677" i="18" s="1"/>
  <c r="AC733" i="18"/>
  <c r="C733" i="18" s="1"/>
  <c r="AC611" i="18"/>
  <c r="C611" i="18" s="1"/>
  <c r="AC695" i="18"/>
  <c r="C695" i="18" s="1"/>
  <c r="AC739" i="18"/>
  <c r="C739" i="18" s="1"/>
  <c r="AC640" i="18"/>
  <c r="C640" i="18" s="1"/>
  <c r="AC670" i="18"/>
  <c r="C670" i="18" s="1"/>
  <c r="AC720" i="18"/>
  <c r="C720" i="18" s="1"/>
  <c r="AC624" i="18"/>
  <c r="C624" i="18" s="1"/>
  <c r="AC696" i="18"/>
  <c r="C696" i="18" s="1"/>
  <c r="AC740" i="18"/>
  <c r="C740" i="18" s="1"/>
  <c r="AC681" i="18"/>
  <c r="C681" i="18" s="1"/>
  <c r="C682" i="18" s="1"/>
  <c r="AC736" i="18"/>
  <c r="C736" i="18" s="1"/>
  <c r="AC803" i="18"/>
  <c r="C803" i="18" s="1"/>
  <c r="AC747" i="18"/>
  <c r="C747" i="18" s="1"/>
  <c r="AC805" i="18"/>
  <c r="C805" i="18" s="1"/>
  <c r="AC760" i="18"/>
  <c r="C760" i="18" s="1"/>
  <c r="AC629" i="18"/>
  <c r="C629" i="18" s="1"/>
  <c r="AC659" i="18"/>
  <c r="C659" i="18" s="1"/>
  <c r="AC656" i="18"/>
  <c r="AC743" i="18"/>
  <c r="C743" i="18" s="1"/>
  <c r="AC783" i="18"/>
  <c r="C783" i="18" s="1"/>
  <c r="AC794" i="18"/>
  <c r="C794" i="18" s="1"/>
  <c r="AC657" i="18"/>
  <c r="C657" i="18" s="1"/>
  <c r="AC735" i="18"/>
  <c r="B735" i="18" s="1"/>
  <c r="AC667" i="18"/>
  <c r="C667" i="18" s="1"/>
  <c r="AC663" i="18"/>
  <c r="C663" i="18" s="1"/>
  <c r="AC749" i="18"/>
  <c r="C749" i="18" s="1"/>
  <c r="AC683" i="18"/>
  <c r="C683" i="18" s="1"/>
  <c r="AC728" i="18"/>
  <c r="C728" i="18" s="1"/>
  <c r="AC777" i="18"/>
  <c r="C777" i="18" s="1"/>
  <c r="AC807" i="18"/>
  <c r="C807" i="18" s="1"/>
  <c r="C808" i="18" s="1"/>
  <c r="AC707" i="18"/>
  <c r="C707" i="18" s="1"/>
  <c r="AC752" i="18"/>
  <c r="C752" i="18" s="1"/>
  <c r="AC737" i="18"/>
  <c r="C737" i="18" s="1"/>
  <c r="B1626" i="14"/>
  <c r="B1627" i="14" s="1"/>
  <c r="B1628" i="14" s="1"/>
  <c r="B1629" i="14" s="1"/>
  <c r="B1630" i="14" s="1"/>
  <c r="B1631" i="14" s="1"/>
  <c r="B1104" i="15"/>
  <c r="B1105" i="15" s="1"/>
  <c r="AC673" i="18"/>
  <c r="C673" i="18" s="1"/>
  <c r="AC719" i="18"/>
  <c r="C719" i="18" s="1"/>
  <c r="AC742" i="18"/>
  <c r="C742" i="18" s="1"/>
  <c r="AC668" i="18"/>
  <c r="C668" i="18" s="1"/>
  <c r="AC672" i="18"/>
  <c r="C672" i="18" s="1"/>
  <c r="AC702" i="18"/>
  <c r="AC617" i="18"/>
  <c r="C617" i="18" s="1"/>
  <c r="AC648" i="18"/>
  <c r="C648" i="18" s="1"/>
  <c r="AC697" i="18"/>
  <c r="C697" i="18" s="1"/>
  <c r="AC741" i="18"/>
  <c r="C741" i="18" s="1"/>
  <c r="AC642" i="18"/>
  <c r="C642" i="18" s="1"/>
  <c r="AC671" i="18"/>
  <c r="C671" i="18" s="1"/>
  <c r="AC680" i="18"/>
  <c r="C680" i="18" s="1"/>
  <c r="AC604" i="18"/>
  <c r="C604" i="18" s="1"/>
  <c r="AC708" i="18"/>
  <c r="C708" i="18" s="1"/>
  <c r="AC730" i="18"/>
  <c r="C730" i="18" s="1"/>
  <c r="AC727" i="18"/>
  <c r="C727" i="18" s="1"/>
  <c r="AC626" i="18"/>
  <c r="C626" i="18" s="1"/>
  <c r="AC738" i="18"/>
  <c r="C738" i="18" s="1"/>
  <c r="AC603" i="18"/>
  <c r="AC636" i="18"/>
  <c r="C636" i="18" s="1"/>
  <c r="AC765" i="18"/>
  <c r="C765" i="18" s="1"/>
  <c r="AC795" i="18"/>
  <c r="C795" i="18" s="1"/>
  <c r="AC631" i="18"/>
  <c r="C631" i="18" s="1"/>
  <c r="AC661" i="18"/>
  <c r="C661" i="18" s="1"/>
  <c r="AC789" i="18"/>
  <c r="C789" i="18" s="1"/>
  <c r="AC763" i="18"/>
  <c r="C763" i="18" s="1"/>
  <c r="AC395" i="18"/>
  <c r="C395" i="18" s="1"/>
  <c r="B1661" i="14"/>
  <c r="B1662" i="14" s="1"/>
  <c r="B1663" i="14" s="1"/>
  <c r="B1664" i="14" s="1"/>
  <c r="B1665" i="14" s="1"/>
  <c r="B1666" i="14" s="1"/>
  <c r="B1667" i="14" s="1"/>
  <c r="AC745" i="18"/>
  <c r="C745" i="18" s="1"/>
  <c r="AC785" i="18"/>
  <c r="C785" i="18" s="1"/>
  <c r="AC755" i="18"/>
  <c r="C755" i="18" s="1"/>
  <c r="AC796" i="18"/>
  <c r="C796" i="18" s="1"/>
  <c r="AC691" i="18"/>
  <c r="C691" i="18" s="1"/>
  <c r="AC754" i="18"/>
  <c r="AC784" i="18"/>
  <c r="C784" i="18" s="1"/>
  <c r="AC685" i="18"/>
  <c r="C685" i="18" s="1"/>
  <c r="AC729" i="18"/>
  <c r="C729" i="18" s="1"/>
  <c r="AC779" i="18"/>
  <c r="C779" i="18" s="1"/>
  <c r="AC809" i="18"/>
  <c r="C809" i="18" s="1"/>
  <c r="AC709" i="18"/>
  <c r="C709" i="18" s="1"/>
  <c r="AC607" i="18"/>
  <c r="C607" i="18" s="1"/>
  <c r="AC705" i="18"/>
  <c r="C705" i="18" s="1"/>
  <c r="AC798" i="18"/>
  <c r="C798" i="18" s="1"/>
  <c r="AC613" i="18"/>
  <c r="C613" i="18" s="1"/>
  <c r="AC810" i="18"/>
  <c r="C810" i="18" s="1"/>
  <c r="AC714" i="18"/>
  <c r="C714" i="18" s="1"/>
  <c r="AC619" i="18"/>
  <c r="C619" i="18" s="1"/>
  <c r="AC650" i="18"/>
  <c r="C650" i="18" s="1"/>
  <c r="AC699" i="18"/>
  <c r="C699" i="18" s="1"/>
  <c r="C700" i="18" s="1"/>
  <c r="AC644" i="18"/>
  <c r="C644" i="18" s="1"/>
  <c r="AC716" i="18"/>
  <c r="C716" i="18" s="1"/>
  <c r="AC609" i="18"/>
  <c r="C609" i="18" s="1"/>
  <c r="AC710" i="18"/>
  <c r="C710" i="18" s="1"/>
  <c r="AC732" i="18"/>
  <c r="C732" i="18" s="1"/>
  <c r="AC762" i="18"/>
  <c r="C762" i="18" s="1"/>
  <c r="AC744" i="18"/>
  <c r="C744" i="18" s="1"/>
  <c r="AC608" i="18"/>
  <c r="C608" i="18" s="1"/>
  <c r="AC638" i="18"/>
  <c r="C638" i="18" s="1"/>
  <c r="C639" i="18" s="1"/>
  <c r="AC767" i="18"/>
  <c r="AC797" i="18"/>
  <c r="B797" i="18" s="1"/>
  <c r="AC633" i="18"/>
  <c r="C633" i="18" s="1"/>
  <c r="AC761" i="18"/>
  <c r="C761" i="18" s="1"/>
  <c r="AC791" i="18"/>
  <c r="C791" i="18" s="1"/>
  <c r="AC652" i="18"/>
  <c r="C652" i="18" s="1"/>
  <c r="AC675" i="18"/>
  <c r="C675" i="18" s="1"/>
  <c r="AC757" i="18"/>
  <c r="C757" i="18" s="1"/>
  <c r="AC768" i="18"/>
  <c r="C768" i="18" s="1"/>
  <c r="AC634" i="18"/>
  <c r="C634" i="18" s="1"/>
  <c r="AC653" i="18"/>
  <c r="C653" i="18" s="1"/>
  <c r="AC693" i="18"/>
  <c r="C693" i="18" s="1"/>
  <c r="AC664" i="18"/>
  <c r="B664" i="18" s="1"/>
  <c r="AC704" i="18"/>
  <c r="C704" i="18" s="1"/>
  <c r="AC756" i="18"/>
  <c r="C756" i="18" s="1"/>
  <c r="AC786" i="18"/>
  <c r="C786" i="18" s="1"/>
  <c r="AC687" i="18"/>
  <c r="C687" i="18" s="1"/>
  <c r="C688" i="18" s="1"/>
  <c r="AC781" i="18"/>
  <c r="C781" i="18" s="1"/>
  <c r="AC813" i="18"/>
  <c r="C813" i="18" s="1"/>
  <c r="AC722" i="18"/>
  <c r="AC799" i="18"/>
  <c r="C799" i="18" s="1"/>
  <c r="AC772" i="18"/>
  <c r="C772" i="18" s="1"/>
  <c r="C773" i="18" s="1"/>
  <c r="AC688" i="18"/>
  <c r="AC782" i="18"/>
  <c r="C782" i="18" s="1"/>
  <c r="AC694" i="18"/>
  <c r="C694" i="18" s="1"/>
  <c r="AC712" i="18"/>
  <c r="C712" i="18" s="1"/>
  <c r="AC800" i="18"/>
  <c r="C800" i="18" s="1"/>
  <c r="AC615" i="18"/>
  <c r="C615" i="18" s="1"/>
  <c r="C616" i="18" s="1"/>
  <c r="AC812" i="18"/>
  <c r="C812" i="18" s="1"/>
  <c r="AC627" i="18"/>
  <c r="C627" i="18" s="1"/>
  <c r="AC621" i="18"/>
  <c r="C621" i="18" s="1"/>
  <c r="AC614" i="18"/>
  <c r="C614" i="18" s="1"/>
  <c r="AC711" i="18"/>
  <c r="C711" i="18" s="1"/>
  <c r="AC612" i="18"/>
  <c r="C612" i="18" s="1"/>
  <c r="AC646" i="18"/>
  <c r="C646" i="18" s="1"/>
  <c r="C647" i="18" s="1"/>
  <c r="AC718" i="18"/>
  <c r="C718" i="18" s="1"/>
  <c r="AC605" i="18"/>
  <c r="C605" i="18" s="1"/>
  <c r="AC666" i="18"/>
  <c r="C666" i="18" s="1"/>
  <c r="AC622" i="18"/>
  <c r="C622" i="18" s="1"/>
  <c r="AC731" i="18"/>
  <c r="C731" i="18" s="1"/>
  <c r="AC701" i="18"/>
  <c r="C701" i="18" s="1"/>
  <c r="AC669" i="18"/>
  <c r="C669" i="18" s="1"/>
  <c r="AC734" i="18"/>
  <c r="C734" i="18" s="1"/>
  <c r="AC746" i="18"/>
  <c r="C746" i="18" s="1"/>
  <c r="AC775" i="18"/>
  <c r="C775" i="18" s="1"/>
  <c r="AC658" i="18"/>
  <c r="C658" i="18" s="1"/>
  <c r="AC769" i="18"/>
  <c r="C769" i="18" s="1"/>
  <c r="AC623" i="18"/>
  <c r="C623" i="18" s="1"/>
  <c r="AC774" i="18"/>
  <c r="C774" i="18" s="1"/>
  <c r="AC793" i="18"/>
  <c r="C793" i="18" s="1"/>
  <c r="AC654" i="18"/>
  <c r="C654" i="18" s="1"/>
  <c r="AC602" i="18"/>
  <c r="C602" i="18" s="1"/>
  <c r="C603" i="18" s="1"/>
  <c r="B1151" i="16"/>
  <c r="B1152" i="16" s="1"/>
  <c r="B1153" i="16" s="1"/>
  <c r="B790" i="14"/>
  <c r="B791" i="14" s="1"/>
  <c r="B792" i="14" s="1"/>
  <c r="B793" i="14" s="1"/>
  <c r="B794" i="14" s="1"/>
  <c r="B795" i="14" s="1"/>
  <c r="B796" i="14" s="1"/>
  <c r="B797" i="14" s="1"/>
  <c r="B798" i="14" s="1"/>
  <c r="B799" i="14" s="1"/>
  <c r="B89" i="15"/>
  <c r="B90" i="15" s="1"/>
  <c r="B91" i="15" s="1"/>
  <c r="B92" i="15" s="1"/>
  <c r="B93" i="15" s="1"/>
  <c r="B94" i="15" s="1"/>
  <c r="B95" i="15" s="1"/>
  <c r="B96" i="15" s="1"/>
  <c r="B97" i="15" s="1"/>
  <c r="B2054" i="14"/>
  <c r="B2055" i="14" s="1"/>
  <c r="B2056" i="14" s="1"/>
  <c r="B2057" i="14" s="1"/>
  <c r="B2058" i="14" s="1"/>
  <c r="B2059" i="14" s="1"/>
  <c r="B409" i="15"/>
  <c r="B1425" i="16"/>
  <c r="B1426" i="16" s="1"/>
  <c r="B1427" i="16" s="1"/>
  <c r="B1420" i="14"/>
  <c r="B1421" i="14" s="1"/>
  <c r="B1422" i="14" s="1"/>
  <c r="B1423" i="14" s="1"/>
  <c r="B1424" i="14" s="1"/>
  <c r="B1425" i="14" s="1"/>
  <c r="B1426" i="14" s="1"/>
  <c r="B607" i="16"/>
  <c r="B608" i="16" s="1"/>
  <c r="B609" i="16" s="1"/>
  <c r="B400" i="14"/>
  <c r="B401" i="14" s="1"/>
  <c r="B402" i="14" s="1"/>
  <c r="B403" i="14" s="1"/>
  <c r="B404" i="14" s="1"/>
  <c r="B405" i="14" s="1"/>
  <c r="B406" i="14" s="1"/>
  <c r="B1222" i="17"/>
  <c r="B1223" i="17" s="1"/>
  <c r="B1224" i="17" s="1"/>
  <c r="B720" i="16"/>
  <c r="B721" i="16" s="1"/>
  <c r="B722" i="16" s="1"/>
  <c r="B723" i="16" s="1"/>
  <c r="B701" i="15"/>
  <c r="B702" i="15" s="1"/>
  <c r="B889" i="15"/>
  <c r="B956" i="17"/>
  <c r="B1734" i="14"/>
  <c r="B1735" i="14" s="1"/>
  <c r="B1737" i="14" s="1"/>
  <c r="B1738" i="14" s="1"/>
  <c r="B1739" i="14" s="1"/>
  <c r="B1740" i="14" s="1"/>
  <c r="B1116" i="17"/>
  <c r="B1117" i="17" s="1"/>
  <c r="B1118" i="17" s="1"/>
  <c r="B1119" i="17" s="1"/>
  <c r="B761" i="15"/>
  <c r="B762" i="15" s="1"/>
  <c r="B763" i="15" s="1"/>
  <c r="B764" i="15" s="1"/>
  <c r="B765" i="15" s="1"/>
  <c r="B1178" i="16"/>
  <c r="B1179" i="16" s="1"/>
  <c r="B1180" i="16" s="1"/>
  <c r="B1181" i="16" s="1"/>
  <c r="B1697" i="14"/>
  <c r="B1698" i="14" s="1"/>
  <c r="B1699" i="14" s="1"/>
  <c r="B348" i="11"/>
  <c r="B349" i="11" s="1"/>
  <c r="AC552" i="18"/>
  <c r="C552" i="18" s="1"/>
  <c r="B913" i="15"/>
  <c r="B1453" i="14"/>
  <c r="B1454" i="14" s="1"/>
  <c r="B1455" i="14" s="1"/>
  <c r="B1456" i="14" s="1"/>
  <c r="B1457" i="14" s="1"/>
  <c r="B1458" i="14" s="1"/>
  <c r="B357" i="11"/>
  <c r="B358" i="11" s="1"/>
  <c r="B185" i="14"/>
  <c r="B186" i="14" s="1"/>
  <c r="B187" i="14" s="1"/>
  <c r="B188" i="14" s="1"/>
  <c r="B189" i="14" s="1"/>
  <c r="B190" i="14" s="1"/>
  <c r="B191" i="14" s="1"/>
  <c r="B192" i="14" s="1"/>
  <c r="B1038" i="16"/>
  <c r="B292" i="11"/>
  <c r="B1142" i="17"/>
  <c r="B1143" i="17" s="1"/>
  <c r="B80" i="17"/>
  <c r="B828" i="16"/>
  <c r="AC553" i="18"/>
  <c r="B2091" i="14"/>
  <c r="B2092" i="14" s="1"/>
  <c r="B2093" i="14" s="1"/>
  <c r="B2094" i="14" s="1"/>
  <c r="B2095" i="14" s="1"/>
  <c r="B2096" i="14" s="1"/>
  <c r="B2097" i="14" s="1"/>
  <c r="B2098" i="14" s="1"/>
  <c r="B2099" i="14" s="1"/>
  <c r="B989" i="17"/>
  <c r="B990" i="17" s="1"/>
  <c r="B991" i="17" s="1"/>
  <c r="AC551" i="18"/>
  <c r="C551" i="18" s="1"/>
  <c r="AC568" i="18"/>
  <c r="C568" i="18" s="1"/>
  <c r="B1323" i="14"/>
  <c r="B1324" i="14" s="1"/>
  <c r="B1325" i="14" s="1"/>
  <c r="B1326" i="14" s="1"/>
  <c r="B1327" i="14" s="1"/>
  <c r="B1328" i="14" s="1"/>
  <c r="AC30" i="18"/>
  <c r="C30" i="18" s="1"/>
  <c r="AC550" i="18"/>
  <c r="C550" i="18" s="1"/>
  <c r="B1336" i="16"/>
  <c r="B1337" i="16" s="1"/>
  <c r="B1338" i="16" s="1"/>
  <c r="B1339" i="16" s="1"/>
  <c r="B558" i="16"/>
  <c r="B117" i="15"/>
  <c r="B1120" i="14"/>
  <c r="B1121" i="14" s="1"/>
  <c r="B1122" i="14" s="1"/>
  <c r="B1123" i="14" s="1"/>
  <c r="B1124" i="14" s="1"/>
  <c r="B96" i="14"/>
  <c r="B97" i="14" s="1"/>
  <c r="B98" i="14" s="1"/>
  <c r="B99" i="14" s="1"/>
  <c r="B100" i="14" s="1"/>
  <c r="B93" i="16"/>
  <c r="B94" i="16" s="1"/>
  <c r="B95" i="16" s="1"/>
  <c r="B304" i="11"/>
  <c r="AC570" i="18"/>
  <c r="C570" i="18" s="1"/>
  <c r="AC29" i="18"/>
  <c r="AC28" i="18"/>
  <c r="C28" i="18" s="1"/>
  <c r="B1066" i="15"/>
  <c r="B1067" i="15" s="1"/>
  <c r="B9" i="11"/>
  <c r="B8" i="83"/>
  <c r="B250" i="11"/>
  <c r="B251" i="11" s="1"/>
  <c r="AC27" i="18"/>
  <c r="C27" i="18" s="1"/>
  <c r="B1908" i="14"/>
  <c r="B1909" i="14" s="1"/>
  <c r="B1910" i="14" s="1"/>
  <c r="B1911" i="14" s="1"/>
  <c r="B1912" i="14" s="1"/>
  <c r="B291" i="15"/>
  <c r="B292" i="15" s="1"/>
  <c r="B1056" i="16"/>
  <c r="B1057" i="16" s="1"/>
  <c r="B640" i="15"/>
  <c r="B641" i="15" s="1"/>
  <c r="B795" i="15"/>
  <c r="B796" i="15" s="1"/>
  <c r="B797" i="15" s="1"/>
  <c r="B798" i="15" s="1"/>
  <c r="B799" i="15" s="1"/>
  <c r="B800" i="15" s="1"/>
  <c r="B801" i="15" s="1"/>
  <c r="B1497" i="14"/>
  <c r="B1498" i="14" s="1"/>
  <c r="B1499" i="14" s="1"/>
  <c r="B1500" i="14" s="1"/>
  <c r="AC569" i="18"/>
  <c r="B425" i="11"/>
  <c r="AC567" i="18"/>
  <c r="C567" i="18" s="1"/>
  <c r="B2209" i="14"/>
  <c r="B2210" i="14" s="1"/>
  <c r="B2211" i="14" s="1"/>
  <c r="B2212" i="14" s="1"/>
  <c r="B2213" i="14" s="1"/>
  <c r="B1418" i="17"/>
  <c r="B1419" i="17" s="1"/>
  <c r="B1420" i="17" s="1"/>
  <c r="B1421" i="17" s="1"/>
  <c r="B1111" i="15"/>
  <c r="B1112" i="15" s="1"/>
  <c r="B270" i="11"/>
  <c r="B41" i="14"/>
  <c r="B42" i="14" s="1"/>
  <c r="B43" i="14" s="1"/>
  <c r="B44" i="14" s="1"/>
  <c r="B45" i="14" s="1"/>
  <c r="B46" i="14" s="1"/>
  <c r="B47" i="14" s="1"/>
  <c r="B48" i="14" s="1"/>
  <c r="B371" i="16"/>
  <c r="B372" i="16" s="1"/>
  <c r="B373" i="16" s="1"/>
  <c r="B374" i="16" s="1"/>
  <c r="B375" i="16" s="1"/>
  <c r="B376" i="16" s="1"/>
  <c r="B377" i="16" s="1"/>
  <c r="B378" i="16" s="1"/>
  <c r="B319" i="17"/>
  <c r="B320" i="17" s="1"/>
  <c r="B321" i="17" s="1"/>
  <c r="B322" i="17" s="1"/>
  <c r="B323" i="17" s="1"/>
  <c r="B324" i="17" s="1"/>
  <c r="B325" i="17" s="1"/>
  <c r="B451" i="11"/>
  <c r="B877" i="17"/>
  <c r="B878" i="17" s="1"/>
  <c r="B879" i="17" s="1"/>
  <c r="B880" i="17" s="1"/>
  <c r="B965" i="16"/>
  <c r="B966" i="16" s="1"/>
  <c r="B967" i="16" s="1"/>
  <c r="B968" i="16" s="1"/>
  <c r="B969" i="16" s="1"/>
  <c r="B970" i="16" s="1"/>
  <c r="B971" i="16" s="1"/>
  <c r="AC588" i="18"/>
  <c r="C588" i="18" s="1"/>
  <c r="AC578" i="18"/>
  <c r="C578" i="18" s="1"/>
  <c r="AC571" i="18"/>
  <c r="C571" i="18" s="1"/>
  <c r="AC490" i="18"/>
  <c r="C490" i="18" s="1"/>
  <c r="AC477" i="18"/>
  <c r="C477" i="18" s="1"/>
  <c r="AC449" i="18"/>
  <c r="C449" i="18" s="1"/>
  <c r="AC436" i="18"/>
  <c r="C436" i="18" s="1"/>
  <c r="AC418" i="18"/>
  <c r="C418" i="18" s="1"/>
  <c r="AC391" i="18"/>
  <c r="C391" i="18" s="1"/>
  <c r="AC245" i="18"/>
  <c r="C245" i="18" s="1"/>
  <c r="AC481" i="18"/>
  <c r="C481" i="18" s="1"/>
  <c r="B3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24" i="16"/>
  <c r="B1325" i="16" s="1"/>
  <c r="B1326" i="16" s="1"/>
  <c r="B1327" i="16" s="1"/>
  <c r="B1328" i="16" s="1"/>
  <c r="B554" i="16"/>
  <c r="B555" i="16" s="1"/>
  <c r="B556" i="16" s="1"/>
  <c r="B1360" i="14"/>
  <c r="B1361" i="14" s="1"/>
  <c r="B1362" i="14" s="1"/>
  <c r="B1363" i="14" s="1"/>
  <c r="B1364" i="14" s="1"/>
  <c r="B1889" i="14"/>
  <c r="B1890" i="14" s="1"/>
  <c r="B1891" i="14" s="1"/>
  <c r="B1892" i="14" s="1"/>
  <c r="B1893" i="14" s="1"/>
  <c r="B1894" i="14" s="1"/>
  <c r="B1895" i="14" s="1"/>
  <c r="B1896" i="14" s="1"/>
  <c r="B1897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513" i="18"/>
  <c r="C513" i="18" s="1"/>
  <c r="B208" i="15"/>
  <c r="B209" i="15" s="1"/>
  <c r="B1242" i="17"/>
  <c r="B1243" i="17" s="1"/>
  <c r="B1244" i="17" s="1"/>
  <c r="B1245" i="17" s="1"/>
  <c r="B1246" i="17" s="1"/>
  <c r="B1247" i="17" s="1"/>
  <c r="B1248" i="17" s="1"/>
  <c r="B1249" i="17" s="1"/>
  <c r="B1250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90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51" i="17"/>
  <c r="B1348" i="16"/>
  <c r="B1349" i="16" s="1"/>
  <c r="B1455" i="16"/>
  <c r="B1498" i="16"/>
  <c r="B1499" i="16" s="1"/>
  <c r="B1500" i="16" s="1"/>
  <c r="B528" i="15"/>
  <c r="B529" i="15" s="1"/>
  <c r="B681" i="15"/>
  <c r="B682" i="15" s="1"/>
  <c r="B899" i="16"/>
  <c r="B900" i="16" s="1"/>
  <c r="B901" i="16" s="1"/>
  <c r="B902" i="16" s="1"/>
  <c r="B449" i="11"/>
  <c r="B450" i="11" s="1"/>
  <c r="B1127" i="16"/>
  <c r="B1128" i="16" s="1"/>
  <c r="B1129" i="16" s="1"/>
  <c r="B1130" i="16" s="1"/>
  <c r="B1786" i="14"/>
  <c r="B1787" i="14" s="1"/>
  <c r="B1788" i="14" s="1"/>
  <c r="B1789" i="14" s="1"/>
  <c r="B1790" i="14" s="1"/>
  <c r="B1486" i="16"/>
  <c r="B1487" i="16" s="1"/>
  <c r="B1488" i="16" s="1"/>
  <c r="B1489" i="16" s="1"/>
  <c r="B1490" i="16" s="1"/>
  <c r="B1491" i="16" s="1"/>
  <c r="B111" i="11"/>
  <c r="B430" i="11"/>
  <c r="B499" i="15"/>
  <c r="B500" i="15" s="1"/>
  <c r="B1410" i="14"/>
  <c r="B1411" i="14" s="1"/>
  <c r="B1412" i="14" s="1"/>
  <c r="B1413" i="14" s="1"/>
  <c r="B1414" i="14" s="1"/>
  <c r="B1257" i="16"/>
  <c r="B1258" i="16" s="1"/>
  <c r="B1259" i="16" s="1"/>
  <c r="B1260" i="16" s="1"/>
  <c r="B1261" i="16" s="1"/>
  <c r="B1262" i="16" s="1"/>
  <c r="B1263" i="16" s="1"/>
  <c r="B1264" i="16" s="1"/>
  <c r="B1265" i="16" s="1"/>
  <c r="B749" i="14"/>
  <c r="B750" i="14" s="1"/>
  <c r="B751" i="14" s="1"/>
  <c r="B752" i="14" s="1"/>
  <c r="B753" i="14" s="1"/>
  <c r="B1422" i="16"/>
  <c r="B1423" i="16" s="1"/>
  <c r="B1424" i="16" s="1"/>
  <c r="B498" i="14"/>
  <c r="B499" i="14" s="1"/>
  <c r="B500" i="14" s="1"/>
  <c r="B501" i="14" s="1"/>
  <c r="B502" i="14" s="1"/>
  <c r="B503" i="14" s="1"/>
  <c r="B1001" i="15"/>
  <c r="B1002" i="15" s="1"/>
  <c r="B1003" i="15" s="1"/>
  <c r="B1004" i="15" s="1"/>
  <c r="B1005" i="15" s="1"/>
  <c r="B1006" i="15" s="1"/>
  <c r="B535" i="15"/>
  <c r="B1113" i="15"/>
  <c r="B621" i="16"/>
  <c r="B622" i="16" s="1"/>
  <c r="B623" i="16" s="1"/>
  <c r="B624" i="16" s="1"/>
  <c r="B1847" i="14"/>
  <c r="B1848" i="14" s="1"/>
  <c r="B1849" i="14" s="1"/>
  <c r="B1850" i="14" s="1"/>
  <c r="B1851" i="14" s="1"/>
  <c r="B1852" i="14" s="1"/>
  <c r="B1853" i="14" s="1"/>
  <c r="B1854" i="14" s="1"/>
  <c r="B957" i="15"/>
  <c r="B958" i="15" s="1"/>
  <c r="B523" i="15"/>
  <c r="B524" i="15" s="1"/>
  <c r="B525" i="15" s="1"/>
  <c r="B1264" i="17"/>
  <c r="B1265" i="17" s="1"/>
  <c r="B1266" i="17" s="1"/>
  <c r="B2119" i="14"/>
  <c r="B2120" i="14" s="1"/>
  <c r="B2121" i="14" s="1"/>
  <c r="B2122" i="14" s="1"/>
  <c r="B2123" i="14" s="1"/>
  <c r="B2124" i="14" s="1"/>
  <c r="B2125" i="14" s="1"/>
  <c r="B536" i="16"/>
  <c r="B537" i="16" s="1"/>
  <c r="B538" i="16" s="1"/>
  <c r="B106" i="11"/>
  <c r="B1509" i="14"/>
  <c r="B1510" i="14" s="1"/>
  <c r="B1511" i="14" s="1"/>
  <c r="B1512" i="14" s="1"/>
  <c r="B1513" i="14" s="1"/>
  <c r="B1445" i="16"/>
  <c r="B1446" i="16" s="1"/>
  <c r="B1447" i="16" s="1"/>
  <c r="B1448" i="16" s="1"/>
  <c r="B1449" i="16" s="1"/>
  <c r="B1450" i="16" s="1"/>
  <c r="B1451" i="16" s="1"/>
  <c r="B1452" i="16" s="1"/>
  <c r="B1453" i="16" s="1"/>
  <c r="B1411" i="16"/>
  <c r="B1412" i="16" s="1"/>
  <c r="B1413" i="16" s="1"/>
  <c r="B1414" i="16" s="1"/>
  <c r="B1415" i="16" s="1"/>
  <c r="B1416" i="16" s="1"/>
  <c r="B1417" i="16" s="1"/>
  <c r="B1418" i="16" s="1"/>
  <c r="B311" i="15"/>
  <c r="B312" i="15" s="1"/>
  <c r="B396" i="17"/>
  <c r="B397" i="17" s="1"/>
  <c r="B398" i="17" s="1"/>
  <c r="B1405" i="14"/>
  <c r="B1406" i="14" s="1"/>
  <c r="B1407" i="14" s="1"/>
  <c r="B1408" i="14" s="1"/>
  <c r="B1409" i="14" s="1"/>
  <c r="B965" i="15"/>
  <c r="B966" i="15" s="1"/>
  <c r="B1950" i="14"/>
  <c r="B1951" i="14" s="1"/>
  <c r="B1952" i="14" s="1"/>
  <c r="B1953" i="14" s="1"/>
  <c r="B1954" i="14" s="1"/>
  <c r="B1955" i="14" s="1"/>
  <c r="B1110" i="15"/>
  <c r="B1524" i="16"/>
  <c r="B1525" i="16" s="1"/>
  <c r="B1526" i="16" s="1"/>
  <c r="B1527" i="16" s="1"/>
  <c r="B1415" i="17"/>
  <c r="B1416" i="17"/>
  <c r="B1417" i="17" s="1"/>
  <c r="B2205" i="14"/>
  <c r="B2206" i="14" s="1"/>
  <c r="B2207" i="14" s="1"/>
  <c r="B2208" i="14" s="1"/>
  <c r="B17" i="15"/>
  <c r="B18" i="15" s="1"/>
  <c r="B2048" i="14"/>
  <c r="B2049" i="14" s="1"/>
  <c r="B2050" i="14" s="1"/>
  <c r="B2051" i="14" s="1"/>
  <c r="B2052" i="14" s="1"/>
  <c r="B2053" i="14" s="1"/>
  <c r="B981" i="16"/>
  <c r="B982" i="16" s="1"/>
  <c r="B983" i="16" s="1"/>
  <c r="B46" i="16"/>
  <c r="B47" i="16" s="1"/>
  <c r="B48" i="16" s="1"/>
  <c r="B49" i="16" s="1"/>
  <c r="B50" i="16" s="1"/>
  <c r="B51" i="16" s="1"/>
  <c r="B2176" i="14"/>
  <c r="B2177" i="14" s="1"/>
  <c r="B2178" i="14" s="1"/>
  <c r="B2179" i="14" s="1"/>
  <c r="B2180" i="14" s="1"/>
  <c r="B2181" i="14" s="1"/>
  <c r="B1507" i="16"/>
  <c r="B1508" i="16" s="1"/>
  <c r="B811" i="16"/>
  <c r="B812" i="16" s="1"/>
  <c r="B813" i="16" s="1"/>
  <c r="B1330" i="16"/>
  <c r="B2196" i="14"/>
  <c r="B2197" i="14" s="1"/>
  <c r="B2198" i="14" s="1"/>
  <c r="B2199" i="14" s="1"/>
  <c r="B2200" i="14" s="1"/>
  <c r="B2201" i="14" s="1"/>
  <c r="B2202" i="14" s="1"/>
  <c r="B2203" i="14" s="1"/>
  <c r="B2204" i="14" s="1"/>
  <c r="B102" i="11"/>
  <c r="B1340" i="16"/>
  <c r="B1341" i="16" s="1"/>
  <c r="AC10" i="18"/>
  <c r="C10" i="18" s="1"/>
  <c r="B973" i="15"/>
  <c r="B974" i="15" s="1"/>
  <c r="B975" i="15" s="1"/>
  <c r="B976" i="15" s="1"/>
  <c r="B977" i="15" s="1"/>
  <c r="B978" i="15" s="1"/>
  <c r="B979" i="15" s="1"/>
  <c r="AC9" i="18"/>
  <c r="C9" i="18" s="1"/>
  <c r="B504" i="14"/>
  <c r="B505" i="14" s="1"/>
  <c r="B506" i="14" s="1"/>
  <c r="B507" i="14" s="1"/>
  <c r="B508" i="14" s="1"/>
  <c r="B509" i="14" s="1"/>
  <c r="B448" i="11"/>
  <c r="B1410" i="17"/>
  <c r="B1411" i="17" s="1"/>
  <c r="B1412" i="17" s="1"/>
  <c r="B1413" i="17" s="1"/>
  <c r="B1414" i="17" s="1"/>
  <c r="B1108" i="15"/>
  <c r="B1109" i="15" s="1"/>
  <c r="B1519" i="16"/>
  <c r="B1194" i="17"/>
  <c r="B1195" i="17" s="1"/>
  <c r="B1196" i="17" s="1"/>
  <c r="B969" i="17"/>
  <c r="B970" i="17" s="1"/>
  <c r="B971" i="17" s="1"/>
  <c r="B972" i="17" s="1"/>
  <c r="B973" i="17" s="1"/>
  <c r="B974" i="17" s="1"/>
  <c r="B975" i="17" s="1"/>
  <c r="B976" i="17" s="1"/>
  <c r="B1363" i="17"/>
  <c r="B1364" i="17" s="1"/>
  <c r="B1365" i="17" s="1"/>
  <c r="B160" i="17"/>
  <c r="B1516" i="16"/>
  <c r="B1517" i="16" s="1"/>
  <c r="B1518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69" i="16"/>
  <c r="B1470" i="16" s="1"/>
  <c r="B1471" i="16" s="1"/>
  <c r="B1472" i="16" s="1"/>
  <c r="B2191" i="14"/>
  <c r="B2192" i="14" s="1"/>
  <c r="B2193" i="14" s="1"/>
  <c r="B2194" i="14" s="1"/>
  <c r="B2195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76" i="15"/>
  <c r="B1077" i="15" s="1"/>
  <c r="B2153" i="14"/>
  <c r="B2154" i="14" s="1"/>
  <c r="B2155" i="14" s="1"/>
  <c r="B2156" i="14" s="1"/>
  <c r="B2157" i="14" s="1"/>
  <c r="B306" i="16"/>
  <c r="B307" i="16" s="1"/>
  <c r="B308" i="16" s="1"/>
  <c r="B309" i="16" s="1"/>
  <c r="B397" i="11"/>
  <c r="AC209" i="18"/>
  <c r="C209" i="18" s="1"/>
  <c r="B1054" i="15"/>
  <c r="B1055" i="15" s="1"/>
  <c r="AC207" i="18"/>
  <c r="C207" i="18" s="1"/>
  <c r="B1280" i="17"/>
  <c r="B1281" i="17" s="1"/>
  <c r="B1282" i="17" s="1"/>
  <c r="B1283" i="17" s="1"/>
  <c r="B1319" i="17"/>
  <c r="B1320" i="17" s="1"/>
  <c r="B1321" i="17" s="1"/>
  <c r="B825" i="17"/>
  <c r="B826" i="17" s="1"/>
  <c r="B827" i="17" s="1"/>
  <c r="B1334" i="17"/>
  <c r="B1335" i="17" s="1"/>
  <c r="B1336" i="17" s="1"/>
  <c r="B1337" i="17" s="1"/>
  <c r="B1338" i="17" s="1"/>
  <c r="B1339" i="17" s="1"/>
  <c r="B1340" i="17" s="1"/>
  <c r="B1372" i="17"/>
  <c r="B1373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64" i="17"/>
  <c r="B1065" i="17" s="1"/>
  <c r="B1066" i="17" s="1"/>
  <c r="AC206" i="18"/>
  <c r="C206" i="18" s="1"/>
  <c r="B1267" i="17"/>
  <c r="B1268" i="17" s="1"/>
  <c r="B1269" i="17" s="1"/>
  <c r="B1042" i="17"/>
  <c r="B1043" i="17" s="1"/>
  <c r="B1044" i="17" s="1"/>
  <c r="B383" i="11"/>
  <c r="B384" i="11" s="1"/>
  <c r="B302" i="11"/>
  <c r="B1046" i="15"/>
  <c r="B1047" i="15" s="1"/>
  <c r="B988" i="15"/>
  <c r="B989" i="15" s="1"/>
  <c r="B990" i="15" s="1"/>
  <c r="B991" i="15" s="1"/>
  <c r="B992" i="15" s="1"/>
  <c r="B993" i="15" s="1"/>
  <c r="B238" i="11"/>
  <c r="B239" i="11" s="1"/>
  <c r="B2112" i="14"/>
  <c r="B2113" i="14" s="1"/>
  <c r="B2114" i="14" s="1"/>
  <c r="B2115" i="14" s="1"/>
  <c r="B2116" i="14" s="1"/>
  <c r="B2117" i="14" s="1"/>
  <c r="B2118" i="14" s="1"/>
  <c r="B2136" i="14"/>
  <c r="B2137" i="14" s="1"/>
  <c r="B2138" i="14" s="1"/>
  <c r="B2139" i="14" s="1"/>
  <c r="B2140" i="14" s="1"/>
  <c r="B2141" i="14" s="1"/>
  <c r="B456" i="16"/>
  <c r="B457" i="16" s="1"/>
  <c r="B458" i="16" s="1"/>
  <c r="B459" i="16" s="1"/>
  <c r="B460" i="16" s="1"/>
  <c r="B461" i="16" s="1"/>
  <c r="B1913" i="14"/>
  <c r="B1914" i="14" s="1"/>
  <c r="B1915" i="14" s="1"/>
  <c r="B1916" i="14" s="1"/>
  <c r="B1917" i="14" s="1"/>
  <c r="B1918" i="14" s="1"/>
  <c r="B1752" i="14"/>
  <c r="B1753" i="14" s="1"/>
  <c r="B1754" i="14" s="1"/>
  <c r="B1755" i="14" s="1"/>
  <c r="B1756" i="14" s="1"/>
  <c r="B1757" i="14" s="1"/>
  <c r="B1000" i="14"/>
  <c r="B1001" i="14" s="1"/>
  <c r="B1002" i="14" s="1"/>
  <c r="B1003" i="14" s="1"/>
  <c r="B1004" i="14" s="1"/>
  <c r="B1054" i="16"/>
  <c r="B1055" i="16" s="1"/>
  <c r="B277" i="16"/>
  <c r="B278" i="16" s="1"/>
  <c r="B279" i="16" s="1"/>
  <c r="B280" i="16" s="1"/>
  <c r="B439" i="11"/>
  <c r="B440" i="11" s="1"/>
  <c r="B1350" i="16"/>
  <c r="B1351" i="16" s="1"/>
  <c r="B447" i="11"/>
  <c r="B1339" i="14"/>
  <c r="B1340" i="14" s="1"/>
  <c r="B1341" i="14" s="1"/>
  <c r="B1342" i="14" s="1"/>
  <c r="B1343" i="14" s="1"/>
  <c r="B1136" i="17"/>
  <c r="B1137" i="17" s="1"/>
  <c r="B1138" i="17" s="1"/>
  <c r="B1139" i="17" s="1"/>
  <c r="B687" i="15"/>
  <c r="B688" i="15" s="1"/>
  <c r="B873" i="16"/>
  <c r="B874" i="16" s="1"/>
  <c r="B875" i="16" s="1"/>
  <c r="B876" i="16" s="1"/>
  <c r="B1313" i="17"/>
  <c r="B1314" i="17" s="1"/>
  <c r="B1352" i="16"/>
  <c r="B1353" i="16" s="1"/>
  <c r="B345" i="11"/>
  <c r="B346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90" i="15"/>
  <c r="B1091" i="15" s="1"/>
  <c r="B1092" i="15" s="1"/>
  <c r="B1093" i="15" s="1"/>
  <c r="B1094" i="15" s="1"/>
  <c r="B149" i="11"/>
  <c r="B1298" i="17"/>
  <c r="B1299" i="17" s="1"/>
  <c r="B1300" i="17" s="1"/>
  <c r="B1301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44" i="17"/>
  <c r="B1345" i="17" s="1"/>
  <c r="B1346" i="17" s="1"/>
  <c r="B2106" i="14"/>
  <c r="B2107" i="14" s="1"/>
  <c r="B2108" i="14" s="1"/>
  <c r="B2109" i="14" s="1"/>
  <c r="B2110" i="14" s="1"/>
  <c r="B2111" i="14" s="1"/>
  <c r="B1969" i="14"/>
  <c r="B1970" i="14" s="1"/>
  <c r="B1971" i="14" s="1"/>
  <c r="B1972" i="14" s="1"/>
  <c r="B1973" i="14" s="1"/>
  <c r="B1974" i="14" s="1"/>
  <c r="B1975" i="14" s="1"/>
  <c r="B1061" i="17"/>
  <c r="B1062" i="17" s="1"/>
  <c r="B1063" i="17" s="1"/>
  <c r="B1270" i="17"/>
  <c r="B1271" i="17" s="1"/>
  <c r="B1272" i="17" s="1"/>
  <c r="B1148" i="17"/>
  <c r="B1149" i="17" s="1"/>
  <c r="B1150" i="17" s="1"/>
  <c r="B1151" i="17" s="1"/>
  <c r="B1359" i="17"/>
  <c r="B1360" i="17" s="1"/>
  <c r="B1361" i="17" s="1"/>
  <c r="B699" i="17"/>
  <c r="B700" i="17" s="1"/>
  <c r="B701" i="17" s="1"/>
  <c r="B702" i="17" s="1"/>
  <c r="B1226" i="17"/>
  <c r="B1397" i="17"/>
  <c r="B1398" i="17" s="1"/>
  <c r="B1399" i="17" s="1"/>
  <c r="B1294" i="17"/>
  <c r="B1400" i="17"/>
  <c r="B1401" i="17" s="1"/>
  <c r="B1402" i="17" s="1"/>
  <c r="B1403" i="17" s="1"/>
  <c r="B1404" i="17" s="1"/>
  <c r="B1405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89" i="16"/>
  <c r="B1190" i="16" s="1"/>
  <c r="B1191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62" i="16"/>
  <c r="B1463" i="16" s="1"/>
  <c r="B1464" i="16" s="1"/>
  <c r="B1465" i="16" s="1"/>
  <c r="B1466" i="16" s="1"/>
  <c r="B1467" i="16" s="1"/>
  <c r="B1468" i="16" s="1"/>
  <c r="B1392" i="16"/>
  <c r="B1393" i="16" s="1"/>
  <c r="B1394" i="16" s="1"/>
  <c r="B1395" i="16" s="1"/>
  <c r="B1396" i="16" s="1"/>
  <c r="B1397" i="16" s="1"/>
  <c r="B1398" i="16" s="1"/>
  <c r="B913" i="16"/>
  <c r="B1473" i="16"/>
  <c r="B1474" i="16" s="1"/>
  <c r="B1475" i="16" s="1"/>
  <c r="B1476" i="16" s="1"/>
  <c r="B1477" i="16" s="1"/>
  <c r="B1007" i="15"/>
  <c r="B1008" i="15" s="1"/>
  <c r="B1009" i="15" s="1"/>
  <c r="B1010" i="15" s="1"/>
  <c r="B1011" i="15" s="1"/>
  <c r="B1012" i="15" s="1"/>
  <c r="B1013" i="15" s="1"/>
  <c r="B1014" i="15" s="1"/>
  <c r="B1106" i="15"/>
  <c r="B1107" i="15" s="1"/>
  <c r="B1086" i="15"/>
  <c r="B1087" i="15" s="1"/>
  <c r="B1855" i="14"/>
  <c r="B1856" i="14" s="1"/>
  <c r="B1857" i="14" s="1"/>
  <c r="B1858" i="14" s="1"/>
  <c r="B1859" i="14" s="1"/>
  <c r="B1860" i="14" s="1"/>
  <c r="B1861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2036" i="14"/>
  <c r="B2037" i="14" s="1"/>
  <c r="B2038" i="14" s="1"/>
  <c r="B2039" i="14" s="1"/>
  <c r="B2040" i="14" s="1"/>
  <c r="B2041" i="14" s="1"/>
  <c r="B2186" i="14"/>
  <c r="B2187" i="14" s="1"/>
  <c r="B2188" i="14" s="1"/>
  <c r="B2189" i="14" s="1"/>
  <c r="B2190" i="14" s="1"/>
  <c r="B1875" i="14"/>
  <c r="B1876" i="14" s="1"/>
  <c r="B1877" i="14" s="1"/>
  <c r="B1878" i="14" s="1"/>
  <c r="B1879" i="14" s="1"/>
  <c r="B1880" i="14" s="1"/>
  <c r="B2029" i="14"/>
  <c r="B2030" i="14" s="1"/>
  <c r="B2031" i="14" s="1"/>
  <c r="B2032" i="14" s="1"/>
  <c r="B2033" i="14" s="1"/>
  <c r="B2034" i="14" s="1"/>
  <c r="B2035" i="14" s="1"/>
  <c r="B2016" i="14"/>
  <c r="B2017" i="14" s="1"/>
  <c r="B2018" i="14" s="1"/>
  <c r="B2019" i="14" s="1"/>
  <c r="B2020" i="14" s="1"/>
  <c r="B2021" i="14" s="1"/>
  <c r="B2083" i="14"/>
  <c r="B2084" i="14" s="1"/>
  <c r="B2085" i="14" s="1"/>
  <c r="B2086" i="14" s="1"/>
  <c r="B2087" i="14" s="1"/>
  <c r="B2088" i="14" s="1"/>
  <c r="B2089" i="14" s="1"/>
  <c r="B2090" i="14" s="1"/>
  <c r="B520" i="14"/>
  <c r="B521" i="14" s="1"/>
  <c r="B522" i="14" s="1"/>
  <c r="B523" i="14" s="1"/>
  <c r="B524" i="14" s="1"/>
  <c r="B2131" i="14"/>
  <c r="B2132" i="14" s="1"/>
  <c r="B2133" i="14" s="1"/>
  <c r="B2134" i="14" s="1"/>
  <c r="B2135" i="14" s="1"/>
  <c r="B1673" i="14"/>
  <c r="B1674" i="14" s="1"/>
  <c r="B1675" i="14" s="1"/>
  <c r="B1676" i="14" s="1"/>
  <c r="B1677" i="14" s="1"/>
  <c r="B710" i="14"/>
  <c r="B711" i="14" s="1"/>
  <c r="B712" i="14" s="1"/>
  <c r="B713" i="14" s="1"/>
  <c r="B714" i="14" s="1"/>
  <c r="B715" i="14" s="1"/>
  <c r="B419" i="11"/>
  <c r="B409" i="11"/>
  <c r="B1480" i="16"/>
  <c r="B1481" i="16" s="1"/>
  <c r="B1482" i="16" s="1"/>
  <c r="B1483" i="16" s="1"/>
  <c r="B1484" i="16" s="1"/>
  <c r="B1485" i="16" s="1"/>
  <c r="B1073" i="15"/>
  <c r="B1074" i="15" s="1"/>
  <c r="B1075" i="15" s="1"/>
  <c r="B1396" i="17"/>
  <c r="B1367" i="16"/>
  <c r="B1368" i="16" s="1"/>
  <c r="B1369" i="16" s="1"/>
  <c r="B1370" i="16" s="1"/>
  <c r="B1371" i="16" s="1"/>
  <c r="B1372" i="16" s="1"/>
  <c r="B388" i="11"/>
  <c r="B2168" i="14"/>
  <c r="B2169" i="14" s="1"/>
  <c r="B2170" i="14" s="1"/>
  <c r="B2171" i="14" s="1"/>
  <c r="B2172" i="14" s="1"/>
  <c r="B2173" i="14" s="1"/>
  <c r="B2174" i="14" s="1"/>
  <c r="B2175" i="14" s="1"/>
  <c r="B2163" i="14"/>
  <c r="B2164" i="14" s="1"/>
  <c r="B2165" i="14" s="1"/>
  <c r="B2166" i="14" s="1"/>
  <c r="B2167" i="14" s="1"/>
  <c r="B434" i="11"/>
  <c r="B407" i="11"/>
  <c r="B1039" i="15"/>
  <c r="B437" i="11"/>
  <c r="B438" i="11" s="1"/>
  <c r="B394" i="11"/>
  <c r="B428" i="11"/>
  <c r="B429" i="11" s="1"/>
  <c r="B1068" i="15"/>
  <c r="B1069" i="15" s="1"/>
  <c r="B2005" i="14"/>
  <c r="B2006" i="14" s="1"/>
  <c r="B2007" i="14" s="1"/>
  <c r="B2008" i="14" s="1"/>
  <c r="B2009" i="14" s="1"/>
  <c r="B415" i="11"/>
  <c r="B413" i="11"/>
  <c r="B414" i="11" s="1"/>
  <c r="B405" i="11"/>
  <c r="B2182" i="14"/>
  <c r="B2183" i="14" s="1"/>
  <c r="B2184" i="14" s="1"/>
  <c r="B2185" i="14" s="1"/>
  <c r="B2148" i="14"/>
  <c r="B2149" i="14" s="1"/>
  <c r="B2150" i="14" s="1"/>
  <c r="B2151" i="14" s="1"/>
  <c r="B2152" i="14" s="1"/>
  <c r="B1506" i="16"/>
  <c r="B1994" i="14"/>
  <c r="B1995" i="14" s="1"/>
  <c r="B1996" i="14" s="1"/>
  <c r="B1997" i="14" s="1"/>
  <c r="B1998" i="14" s="1"/>
  <c r="B1999" i="14" s="1"/>
  <c r="B391" i="11"/>
  <c r="B1088" i="15"/>
  <c r="B1089" i="15" s="1"/>
  <c r="B1931" i="14"/>
  <c r="B1932" i="14" s="1"/>
  <c r="B1933" i="14" s="1"/>
  <c r="B1934" i="14" s="1"/>
  <c r="B1935" i="14" s="1"/>
  <c r="B1936" i="14" s="1"/>
  <c r="B854" i="14"/>
  <c r="B855" i="14" s="1"/>
  <c r="B856" i="14" s="1"/>
  <c r="B857" i="14" s="1"/>
  <c r="B858" i="14" s="1"/>
  <c r="B859" i="14" s="1"/>
  <c r="B1251" i="17"/>
  <c r="B1252" i="17" s="1"/>
  <c r="B1253" i="17" s="1"/>
  <c r="B1385" i="16"/>
  <c r="B1386" i="16" s="1"/>
  <c r="B1387" i="16" s="1"/>
  <c r="B1388" i="16" s="1"/>
  <c r="B1389" i="16" s="1"/>
  <c r="B1390" i="16" s="1"/>
  <c r="B1391" i="16" s="1"/>
  <c r="B1981" i="14"/>
  <c r="B1982" i="14" s="1"/>
  <c r="B1983" i="14" s="1"/>
  <c r="B1984" i="14" s="1"/>
  <c r="B1985" i="14" s="1"/>
  <c r="B1378" i="16"/>
  <c r="B1379" i="16" s="1"/>
  <c r="B1380" i="16" s="1"/>
  <c r="B1381" i="16" s="1"/>
  <c r="B1382" i="16" s="1"/>
  <c r="B1383" i="16" s="1"/>
  <c r="B1384" i="16" s="1"/>
  <c r="B2100" i="14"/>
  <c r="B2101" i="14" s="1"/>
  <c r="B2102" i="14" s="1"/>
  <c r="B2103" i="14" s="1"/>
  <c r="B2104" i="14" s="1"/>
  <c r="B2105" i="14" s="1"/>
  <c r="B404" i="11"/>
  <c r="B393" i="11"/>
  <c r="B411" i="11"/>
  <c r="B412" i="11" s="1"/>
  <c r="B426" i="11"/>
  <c r="B443" i="11"/>
  <c r="B441" i="11"/>
  <c r="B1043" i="15"/>
  <c r="B1060" i="15"/>
  <c r="B1061" i="15" s="1"/>
  <c r="B1370" i="17"/>
  <c r="B1371" i="17" s="1"/>
  <c r="B1504" i="16"/>
  <c r="B1505" i="16" s="1"/>
  <c r="B427" i="11"/>
  <c r="B417" i="11"/>
  <c r="B1097" i="15"/>
  <c r="B1295" i="17"/>
  <c r="B1296" i="17" s="1"/>
  <c r="B1297" i="17" s="1"/>
  <c r="B961" i="15"/>
  <c r="B962" i="15" s="1"/>
  <c r="B1254" i="17"/>
  <c r="B1255" i="17" s="1"/>
  <c r="B1256" i="17" s="1"/>
  <c r="B1378" i="17"/>
  <c r="B1379" i="17" s="1"/>
  <c r="B1380" i="17" s="1"/>
  <c r="B1381" i="17" s="1"/>
  <c r="B1366" i="16"/>
  <c r="B2022" i="14"/>
  <c r="B2023" i="14" s="1"/>
  <c r="B2024" i="14" s="1"/>
  <c r="B2025" i="14" s="1"/>
  <c r="B2026" i="14" s="1"/>
  <c r="B2027" i="14" s="1"/>
  <c r="B2028" i="14" s="1"/>
  <c r="B1312" i="14"/>
  <c r="B1313" i="14" s="1"/>
  <c r="B1314" i="14" s="1"/>
  <c r="B1315" i="14" s="1"/>
  <c r="B1316" i="14" s="1"/>
  <c r="B2066" i="14"/>
  <c r="B2067" i="14" s="1"/>
  <c r="B2068" i="14" s="1"/>
  <c r="B2069" i="14" s="1"/>
  <c r="B283" i="15"/>
  <c r="B284" i="15" s="1"/>
  <c r="B2010" i="14"/>
  <c r="B2011" i="14" s="1"/>
  <c r="B2012" i="14" s="1"/>
  <c r="B2013" i="14" s="1"/>
  <c r="B2014" i="14" s="1"/>
  <c r="B2015" i="14" s="1"/>
  <c r="B1359" i="16"/>
  <c r="B1360" i="16" s="1"/>
  <c r="B1361" i="16" s="1"/>
  <c r="B1987" i="14"/>
  <c r="B1988" i="14" s="1"/>
  <c r="B1989" i="14" s="1"/>
  <c r="B1990" i="14" s="1"/>
  <c r="B1991" i="14" s="1"/>
  <c r="B1992" i="14" s="1"/>
  <c r="B1993" i="14" s="1"/>
  <c r="B1373" i="16"/>
  <c r="B1374" i="16" s="1"/>
  <c r="B1375" i="16" s="1"/>
  <c r="B1376" i="16" s="1"/>
  <c r="B1377" i="16" s="1"/>
  <c r="B673" i="16"/>
  <c r="B674" i="16" s="1"/>
  <c r="B675" i="16" s="1"/>
  <c r="B676" i="16" s="1"/>
  <c r="B677" i="16" s="1"/>
  <c r="B1353" i="17"/>
  <c r="B1354" i="17" s="1"/>
  <c r="B1355" i="17" s="1"/>
  <c r="B1362" i="16"/>
  <c r="B1363" i="16" s="1"/>
  <c r="B410" i="11"/>
  <c r="B980" i="15"/>
  <c r="B981" i="15" s="1"/>
  <c r="B982" i="15" s="1"/>
  <c r="B983" i="15" s="1"/>
  <c r="B984" i="15" s="1"/>
  <c r="B985" i="15" s="1"/>
  <c r="B986" i="15" s="1"/>
  <c r="B987" i="15" s="1"/>
  <c r="B1026" i="15"/>
  <c r="B1027" i="15" s="1"/>
  <c r="B994" i="15"/>
  <c r="B995" i="15" s="1"/>
  <c r="B996" i="15" s="1"/>
  <c r="B997" i="15" s="1"/>
  <c r="B998" i="15" s="1"/>
  <c r="B999" i="15" s="1"/>
  <c r="B1000" i="15" s="1"/>
  <c r="B431" i="11"/>
  <c r="B432" i="11" s="1"/>
  <c r="B1022" i="15"/>
  <c r="B1023" i="15" s="1"/>
  <c r="B1406" i="17"/>
  <c r="B1407" i="17" s="1"/>
  <c r="B1408" i="17" s="1"/>
  <c r="B1409" i="17" s="1"/>
  <c r="B2042" i="14"/>
  <c r="B2043" i="14" s="1"/>
  <c r="B2044" i="14" s="1"/>
  <c r="B2045" i="14" s="1"/>
  <c r="B2046" i="14" s="1"/>
  <c r="B2047" i="14" s="1"/>
  <c r="B1331" i="16"/>
  <c r="B1332" i="16" s="1"/>
  <c r="B1059" i="15"/>
  <c r="B1366" i="17"/>
  <c r="B1367" i="17" s="1"/>
  <c r="B1368" i="17" s="1"/>
  <c r="B1369" i="17" s="1"/>
  <c r="B1329" i="16"/>
  <c r="B1315" i="17"/>
  <c r="B1316" i="17" s="1"/>
  <c r="B1317" i="17" s="1"/>
  <c r="B1318" i="17" s="1"/>
  <c r="B1347" i="17"/>
  <c r="B1348" i="17" s="1"/>
  <c r="B1349" i="17" s="1"/>
  <c r="B1374" i="17"/>
  <c r="B1375" i="17" s="1"/>
  <c r="B1376" i="17" s="1"/>
  <c r="B1377" i="17" s="1"/>
  <c r="B1283" i="16"/>
  <c r="B1284" i="16" s="1"/>
  <c r="B1285" i="16" s="1"/>
  <c r="B1286" i="16" s="1"/>
  <c r="B1287" i="16" s="1"/>
  <c r="B1288" i="16" s="1"/>
  <c r="B1289" i="16" s="1"/>
  <c r="B1290" i="16" s="1"/>
  <c r="B1387" i="17"/>
  <c r="B1388" i="17" s="1"/>
  <c r="B1389" i="17" s="1"/>
  <c r="B705" i="16"/>
  <c r="B706" i="16" s="1"/>
  <c r="B707" i="16" s="1"/>
  <c r="B708" i="16" s="1"/>
  <c r="B709" i="16" s="1"/>
  <c r="B1227" i="17"/>
  <c r="B1228" i="17" s="1"/>
  <c r="B1229" i="17" s="1"/>
  <c r="B1230" i="17" s="1"/>
  <c r="B1231" i="17" s="1"/>
  <c r="B1232" i="17" s="1"/>
  <c r="B1233" i="17" s="1"/>
  <c r="B163" i="16"/>
  <c r="B1028" i="15"/>
  <c r="B1029" i="15" s="1"/>
  <c r="B1030" i="15" s="1"/>
  <c r="B1031" i="15" s="1"/>
  <c r="B1032" i="15" s="1"/>
  <c r="B1033" i="15" s="1"/>
  <c r="B1078" i="15"/>
  <c r="B1079" i="15" s="1"/>
  <c r="B420" i="11"/>
  <c r="B446" i="11"/>
  <c r="B1225" i="17"/>
  <c r="B577" i="17"/>
  <c r="B578" i="17" s="1"/>
  <c r="B579" i="17" s="1"/>
  <c r="B580" i="17" s="1"/>
  <c r="B581" i="17" s="1"/>
  <c r="B1405" i="16"/>
  <c r="B1406" i="16" s="1"/>
  <c r="B1407" i="16" s="1"/>
  <c r="B1408" i="16" s="1"/>
  <c r="B1409" i="16" s="1"/>
  <c r="B1410" i="16" s="1"/>
  <c r="B930" i="17"/>
  <c r="B931" i="17" s="1"/>
  <c r="B402" i="11"/>
  <c r="B403" i="11" s="1"/>
  <c r="B2158" i="14"/>
  <c r="B2159" i="14" s="1"/>
  <c r="B2160" i="14" s="1"/>
  <c r="B2161" i="14" s="1"/>
  <c r="B2162" i="14" s="1"/>
  <c r="B1898" i="14"/>
  <c r="B1899" i="14" s="1"/>
  <c r="B1900" i="14" s="1"/>
  <c r="B1901" i="14" s="1"/>
  <c r="B1902" i="14" s="1"/>
  <c r="B906" i="14"/>
  <c r="B907" i="14" s="1"/>
  <c r="B908" i="14" s="1"/>
  <c r="B909" i="14" s="1"/>
  <c r="B910" i="14" s="1"/>
  <c r="B1045" i="15"/>
  <c r="B1080" i="15"/>
  <c r="B1081" i="15" s="1"/>
  <c r="B1070" i="17"/>
  <c r="B1071" i="17" s="1"/>
  <c r="B1072" i="17" s="1"/>
  <c r="B1056" i="15"/>
  <c r="B1057" i="15" s="1"/>
  <c r="B865" i="17"/>
  <c r="B866" i="17" s="1"/>
  <c r="B867" i="17" s="1"/>
  <c r="B1919" i="14"/>
  <c r="B1920" i="14" s="1"/>
  <c r="B1921" i="14" s="1"/>
  <c r="B1922" i="14" s="1"/>
  <c r="B1923" i="14" s="1"/>
  <c r="B1924" i="14" s="1"/>
  <c r="B1495" i="16"/>
  <c r="B1496" i="16" s="1"/>
  <c r="B1497" i="16" s="1"/>
  <c r="B1260" i="17"/>
  <c r="B1261" i="17" s="1"/>
  <c r="B1262" i="17" s="1"/>
  <c r="B1263" i="17" s="1"/>
  <c r="B504" i="17"/>
  <c r="B505" i="17" s="1"/>
  <c r="B506" i="17" s="1"/>
  <c r="B507" i="17" s="1"/>
  <c r="B508" i="17" s="1"/>
  <c r="B1291" i="17"/>
  <c r="B1292" i="17" s="1"/>
  <c r="B1293" i="17" s="1"/>
  <c r="B2000" i="14"/>
  <c r="B2001" i="14" s="1"/>
  <c r="B2002" i="14" s="1"/>
  <c r="B2003" i="14" s="1"/>
  <c r="B2004" i="14" s="1"/>
  <c r="B1937" i="14"/>
  <c r="B1938" i="14" s="1"/>
  <c r="B1939" i="14" s="1"/>
  <c r="B1940" i="14" s="1"/>
  <c r="B1941" i="14" s="1"/>
  <c r="B1942" i="14" s="1"/>
  <c r="B1035" i="16"/>
  <c r="B1036" i="16" s="1"/>
  <c r="B418" i="11"/>
  <c r="B2071" i="14"/>
  <c r="B2072" i="14" s="1"/>
  <c r="B2073" i="14" s="1"/>
  <c r="B2074" i="14" s="1"/>
  <c r="B1049" i="15"/>
  <c r="B1084" i="15"/>
  <c r="B1085" i="15" s="1"/>
  <c r="B322" i="16"/>
  <c r="B323" i="16" s="1"/>
  <c r="B324" i="16" s="1"/>
  <c r="B325" i="16" s="1"/>
  <c r="B1099" i="15"/>
  <c r="B1100" i="15" s="1"/>
  <c r="B1101" i="15" s="1"/>
  <c r="B1102" i="15" s="1"/>
  <c r="B1103" i="15" s="1"/>
  <c r="B1512" i="16"/>
  <c r="B1513" i="16" s="1"/>
  <c r="B1514" i="16" s="1"/>
  <c r="B1515" i="16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34" i="16"/>
  <c r="B1335" i="16" s="1"/>
  <c r="B1306" i="17"/>
  <c r="B1307" i="17" s="1"/>
  <c r="B1308" i="17" s="1"/>
  <c r="B1492" i="16"/>
  <c r="B1493" i="16" s="1"/>
  <c r="B1494" i="16" s="1"/>
  <c r="B1024" i="14"/>
  <c r="B1025" i="14" s="1"/>
  <c r="B1026" i="14" s="1"/>
  <c r="B1027" i="14" s="1"/>
  <c r="B1028" i="14" s="1"/>
  <c r="B1029" i="14" s="1"/>
  <c r="B1284" i="17"/>
  <c r="B1285" i="17" s="1"/>
  <c r="B1286" i="17" s="1"/>
  <c r="B1287" i="17" s="1"/>
  <c r="B1288" i="17" s="1"/>
  <c r="B1289" i="17" s="1"/>
  <c r="B1290" i="17" s="1"/>
  <c r="B416" i="11"/>
  <c r="B1501" i="16"/>
  <c r="B1502" i="16" s="1"/>
  <c r="B1503" i="16" s="1"/>
  <c r="B267" i="17"/>
  <c r="B268" i="17" s="1"/>
  <c r="B269" i="17" s="1"/>
  <c r="B270" i="17" s="1"/>
  <c r="B1419" i="16"/>
  <c r="B1420" i="16" s="1"/>
  <c r="B1421" i="16" s="1"/>
  <c r="B1322" i="17"/>
  <c r="B1323" i="17" s="1"/>
  <c r="B1324" i="17" s="1"/>
  <c r="B1325" i="17" s="1"/>
  <c r="B1326" i="17" s="1"/>
  <c r="B1327" i="17" s="1"/>
  <c r="B387" i="11"/>
  <c r="B1050" i="15"/>
  <c r="B1051" i="15" s="1"/>
  <c r="B1478" i="16"/>
  <c r="B1479" i="16" s="1"/>
  <c r="B1276" i="17"/>
  <c r="B1277" i="17" s="1"/>
  <c r="B1278" i="17" s="1"/>
  <c r="B1279" i="17" s="1"/>
  <c r="B959" i="15"/>
  <c r="B1344" i="16"/>
  <c r="B1345" i="16" s="1"/>
  <c r="B1342" i="16"/>
  <c r="B1343" i="16" s="1"/>
  <c r="B1258" i="17"/>
  <c r="B1259" i="17" s="1"/>
  <c r="B1382" i="17"/>
  <c r="B1383" i="17" s="1"/>
  <c r="B1384" i="17" s="1"/>
  <c r="B1385" i="17" s="1"/>
  <c r="B1386" i="17" s="1"/>
  <c r="B306" i="15"/>
  <c r="B1437" i="16"/>
  <c r="B1438" i="16" s="1"/>
  <c r="B1439" i="16" s="1"/>
  <c r="B1440" i="16" s="1"/>
  <c r="B1441" i="16" s="1"/>
  <c r="B1442" i="16" s="1"/>
  <c r="B1443" i="16" s="1"/>
  <c r="B1444" i="16" s="1"/>
  <c r="B1364" i="16"/>
  <c r="B1365" i="16" s="1"/>
  <c r="B1302" i="17"/>
  <c r="B1303" i="17" s="1"/>
  <c r="B1304" i="17" s="1"/>
  <c r="B1305" i="17" s="1"/>
  <c r="B2142" i="14"/>
  <c r="B2143" i="14" s="1"/>
  <c r="B2144" i="14" s="1"/>
  <c r="B2145" i="14" s="1"/>
  <c r="B2146" i="14" s="1"/>
  <c r="B2147" i="14" s="1"/>
  <c r="B390" i="11"/>
  <c r="B433" i="11"/>
  <c r="B408" i="11"/>
  <c r="B421" i="11"/>
  <c r="B337" i="11"/>
  <c r="B1727" i="14"/>
  <c r="B1728" i="14" s="1"/>
  <c r="B1729" i="14" s="1"/>
  <c r="B1730" i="14" s="1"/>
  <c r="B1731" i="14" s="1"/>
  <c r="B1732" i="14" s="1"/>
  <c r="B423" i="11"/>
  <c r="B1291" i="16"/>
  <c r="B1292" i="16" s="1"/>
  <c r="B1293" i="16" s="1"/>
  <c r="B1294" i="16" s="1"/>
  <c r="B1295" i="16" s="1"/>
  <c r="B1296" i="16" s="1"/>
  <c r="B1297" i="16" s="1"/>
  <c r="B1298" i="16" s="1"/>
  <c r="B1299" i="16" s="1"/>
  <c r="B1300" i="16" s="1"/>
  <c r="B1071" i="15"/>
  <c r="B1072" i="15" s="1"/>
  <c r="B1040" i="15"/>
  <c r="B1041" i="15" s="1"/>
  <c r="B1035" i="15"/>
  <c r="B1036" i="15" s="1"/>
  <c r="B360" i="15"/>
  <c r="B361" i="15" s="1"/>
  <c r="B1052" i="15"/>
  <c r="B1053" i="15" s="1"/>
  <c r="B2060" i="14"/>
  <c r="B2061" i="14" s="1"/>
  <c r="B2062" i="14" s="1"/>
  <c r="B2063" i="14" s="1"/>
  <c r="B2064" i="14" s="1"/>
  <c r="B1963" i="14"/>
  <c r="B1964" i="14" s="1"/>
  <c r="B1965" i="14" s="1"/>
  <c r="B1966" i="14" s="1"/>
  <c r="B1967" i="14" s="1"/>
  <c r="B1968" i="14" s="1"/>
  <c r="B1881" i="14"/>
  <c r="B1882" i="14" s="1"/>
  <c r="B1883" i="14" s="1"/>
  <c r="B1884" i="14" s="1"/>
  <c r="B1885" i="14" s="1"/>
  <c r="B1886" i="14" s="1"/>
  <c r="B1887" i="14" s="1"/>
  <c r="B1888" i="14" s="1"/>
  <c r="B193" i="16"/>
  <c r="B194" i="16" s="1"/>
  <c r="B195" i="16" s="1"/>
  <c r="B196" i="16" s="1"/>
  <c r="B197" i="16" s="1"/>
  <c r="B1309" i="17"/>
  <c r="B1310" i="17" s="1"/>
  <c r="B1311" i="17" s="1"/>
  <c r="B1356" i="17"/>
  <c r="B1357" i="17" s="1"/>
  <c r="B1358" i="17" s="1"/>
  <c r="B161" i="16"/>
  <c r="B435" i="11"/>
  <c r="B436" i="11" s="1"/>
  <c r="B202" i="17"/>
  <c r="B203" i="17" s="1"/>
  <c r="B204" i="17" s="1"/>
  <c r="B205" i="17" s="1"/>
  <c r="B1454" i="16"/>
  <c r="B1095" i="15"/>
  <c r="B1096" i="15" s="1"/>
  <c r="B1024" i="15"/>
  <c r="B1025" i="15" s="1"/>
  <c r="B1082" i="15"/>
  <c r="B1083" i="15" s="1"/>
  <c r="B1428" i="16"/>
  <c r="B1429" i="16" s="1"/>
  <c r="B1430" i="16" s="1"/>
  <c r="B1431" i="16" s="1"/>
  <c r="B1432" i="16" s="1"/>
  <c r="B1433" i="16" s="1"/>
  <c r="B1434" i="16" s="1"/>
  <c r="B1435" i="16" s="1"/>
  <c r="B325" i="14"/>
  <c r="B326" i="14" s="1"/>
  <c r="B327" i="14" s="1"/>
  <c r="B328" i="14" s="1"/>
  <c r="B329" i="14" s="1"/>
  <c r="B330" i="14" s="1"/>
  <c r="B936" i="17"/>
  <c r="B937" i="17" s="1"/>
  <c r="B938" i="17" s="1"/>
  <c r="B1350" i="17"/>
  <c r="B1064" i="15"/>
  <c r="B1065" i="15" s="1"/>
  <c r="B967" i="15"/>
  <c r="B968" i="15" s="1"/>
  <c r="B969" i="15" s="1"/>
  <c r="B970" i="15" s="1"/>
  <c r="B971" i="15" s="1"/>
  <c r="B972" i="15" s="1"/>
  <c r="B1341" i="17"/>
  <c r="B1342" i="17" s="1"/>
  <c r="B1343" i="17" s="1"/>
  <c r="B400" i="11"/>
  <c r="B401" i="11" s="1"/>
  <c r="B1356" i="16"/>
  <c r="B1357" i="16" s="1"/>
  <c r="B1358" i="16" s="1"/>
  <c r="B385" i="11"/>
  <c r="B1766" i="14"/>
  <c r="B1767" i="14" s="1"/>
  <c r="B1768" i="14" s="1"/>
  <c r="B1769" i="14" s="1"/>
  <c r="B1770" i="14" s="1"/>
  <c r="B1771" i="14" s="1"/>
  <c r="B1772" i="14" s="1"/>
  <c r="B1773" i="14" s="1"/>
  <c r="B1774" i="14" s="1"/>
  <c r="B1234" i="17"/>
  <c r="B1235" i="17" s="1"/>
  <c r="B1236" i="17" s="1"/>
  <c r="B1237" i="17" s="1"/>
  <c r="B1238" i="17" s="1"/>
  <c r="B1239" i="17" s="1"/>
  <c r="B1240" i="17" s="1"/>
  <c r="B1241" i="17" s="1"/>
  <c r="B1399" i="16"/>
  <c r="B1400" i="16" s="1"/>
  <c r="B1401" i="16" s="1"/>
  <c r="B1402" i="16" s="1"/>
  <c r="B1403" i="16" s="1"/>
  <c r="B1404" i="16" s="1"/>
  <c r="B1052" i="16"/>
  <c r="B1053" i="16" s="1"/>
  <c r="B1346" i="16"/>
  <c r="B1347" i="16" s="1"/>
  <c r="B1976" i="14"/>
  <c r="B1977" i="14" s="1"/>
  <c r="B1978" i="14" s="1"/>
  <c r="B1979" i="14" s="1"/>
  <c r="B1980" i="14" s="1"/>
  <c r="B424" i="11"/>
  <c r="B406" i="11"/>
  <c r="B395" i="11"/>
  <c r="B396" i="11" s="1"/>
  <c r="B1354" i="14"/>
  <c r="B1355" i="14" s="1"/>
  <c r="B1356" i="14" s="1"/>
  <c r="B1357" i="14" s="1"/>
  <c r="B1358" i="14" s="1"/>
  <c r="B1359" i="14" s="1"/>
  <c r="B2075" i="14"/>
  <c r="B2076" i="14" s="1"/>
  <c r="B2077" i="14" s="1"/>
  <c r="B2078" i="14" s="1"/>
  <c r="B2079" i="14" s="1"/>
  <c r="B2080" i="14" s="1"/>
  <c r="B2081" i="14" s="1"/>
  <c r="B2082" i="14" s="1"/>
  <c r="B960" i="15"/>
  <c r="B1509" i="16"/>
  <c r="B1510" i="16" s="1"/>
  <c r="B1511" i="16" s="1"/>
  <c r="B1925" i="14"/>
  <c r="B1926" i="14" s="1"/>
  <c r="B1927" i="14" s="1"/>
  <c r="B1928" i="14" s="1"/>
  <c r="B1929" i="14" s="1"/>
  <c r="B1930" i="14" s="1"/>
  <c r="B1328" i="17"/>
  <c r="B1329" i="17" s="1"/>
  <c r="B1330" i="17" s="1"/>
  <c r="B1331" i="17" s="1"/>
  <c r="B1332" i="17" s="1"/>
  <c r="B1333" i="17" s="1"/>
  <c r="B1903" i="14"/>
  <c r="B1904" i="14" s="1"/>
  <c r="B1905" i="14" s="1"/>
  <c r="B1906" i="14" s="1"/>
  <c r="B1907" i="14" s="1"/>
  <c r="B1390" i="17"/>
  <c r="B1391" i="17" s="1"/>
  <c r="B1392" i="17" s="1"/>
  <c r="B1393" i="17" s="1"/>
  <c r="B1394" i="17" s="1"/>
  <c r="B1395" i="17" s="1"/>
  <c r="B1457" i="16"/>
  <c r="B1458" i="16" s="1"/>
  <c r="B1459" i="16" s="1"/>
  <c r="B1460" i="16" s="1"/>
  <c r="B1461" i="16" s="1"/>
  <c r="B392" i="11"/>
  <c r="B442" i="11"/>
  <c r="B135" i="11"/>
  <c r="B136" i="11" s="1"/>
  <c r="B179" i="11"/>
  <c r="B1038" i="15"/>
  <c r="B963" i="15"/>
  <c r="B964" i="15" s="1"/>
  <c r="B1034" i="15"/>
  <c r="B1063" i="15"/>
  <c r="B2126" i="14"/>
  <c r="B2127" i="14" s="1"/>
  <c r="B2128" i="14" s="1"/>
  <c r="B2129" i="14" s="1"/>
  <c r="B2130" i="14" s="1"/>
  <c r="B1944" i="14"/>
  <c r="B1945" i="14" s="1"/>
  <c r="B1946" i="14" s="1"/>
  <c r="B1947" i="14" s="1"/>
  <c r="B1948" i="14" s="1"/>
  <c r="B1949" i="14" s="1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5" i="17"/>
  <c r="B1046" i="17" s="1"/>
  <c r="B1047" i="17" s="1"/>
  <c r="B1048" i="17" s="1"/>
  <c r="B1091" i="17"/>
  <c r="B1092" i="17" s="1"/>
  <c r="B1093" i="17" s="1"/>
  <c r="B1094" i="17" s="1"/>
  <c r="B1095" i="17" s="1"/>
  <c r="B1096" i="17" s="1"/>
  <c r="B1097" i="17" s="1"/>
  <c r="B1098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75" i="16"/>
  <c r="B1276" i="16" s="1"/>
  <c r="B1277" i="16" s="1"/>
  <c r="B1278" i="16" s="1"/>
  <c r="B1279" i="16" s="1"/>
  <c r="B1280" i="16" s="1"/>
  <c r="B1281" i="16" s="1"/>
  <c r="B1282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50" i="15"/>
  <c r="B851" i="15" s="1"/>
  <c r="B852" i="15" s="1"/>
  <c r="B853" i="15" s="1"/>
  <c r="B123" i="11"/>
  <c r="B1067" i="17"/>
  <c r="B1068" i="17" s="1"/>
  <c r="B1069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7" i="14"/>
  <c r="B1618" i="14" s="1"/>
  <c r="B1619" i="14" s="1"/>
  <c r="B1620" i="14" s="1"/>
  <c r="B1621" i="14" s="1"/>
  <c r="B1622" i="14" s="1"/>
  <c r="B1623" i="14" s="1"/>
  <c r="B1624" i="14" s="1"/>
  <c r="B1625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829" i="14"/>
  <c r="B1830" i="14" s="1"/>
  <c r="B1831" i="14" s="1"/>
  <c r="B1832" i="14" s="1"/>
  <c r="B1833" i="14" s="1"/>
  <c r="B546" i="15"/>
  <c r="B547" i="15" s="1"/>
  <c r="B548" i="15" s="1"/>
  <c r="B301" i="15"/>
  <c r="B302" i="15" s="1"/>
  <c r="B942" i="15"/>
  <c r="B943" i="15" s="1"/>
  <c r="B365" i="17"/>
  <c r="B366" i="17" s="1"/>
  <c r="B367" i="17" s="1"/>
  <c r="B361" i="11"/>
  <c r="B362" i="11" s="1"/>
  <c r="B1611" i="14"/>
  <c r="B1612" i="14" s="1"/>
  <c r="B1613" i="14" s="1"/>
  <c r="B1614" i="14" s="1"/>
  <c r="B1615" i="14" s="1"/>
  <c r="B1616" i="14" s="1"/>
  <c r="B218" i="15"/>
  <c r="B219" i="15" s="1"/>
  <c r="B375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313" i="16"/>
  <c r="B1314" i="16" s="1"/>
  <c r="B1315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85" i="14"/>
  <c r="B1486" i="14" s="1"/>
  <c r="B1487" i="14" s="1"/>
  <c r="B1488" i="14" s="1"/>
  <c r="B1489" i="14" s="1"/>
  <c r="B1490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9" i="11"/>
  <c r="B376" i="11"/>
  <c r="B1172" i="17"/>
  <c r="B1173" i="17" s="1"/>
  <c r="B1174" i="17" s="1"/>
  <c r="B72" i="11"/>
  <c r="B1115" i="16"/>
  <c r="B1116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52" i="17"/>
  <c r="B1153" i="17" s="1"/>
  <c r="B1154" i="17" s="1"/>
  <c r="B1155" i="17" s="1"/>
  <c r="B1447" i="14"/>
  <c r="B1448" i="14" s="1"/>
  <c r="B1449" i="14" s="1"/>
  <c r="B1450" i="14" s="1"/>
  <c r="B1451" i="14" s="1"/>
  <c r="B1135" i="16"/>
  <c r="B1136" i="16" s="1"/>
  <c r="B1137" i="16" s="1"/>
  <c r="B1138" i="16" s="1"/>
  <c r="B1139" i="16" s="1"/>
  <c r="B1140" i="16" s="1"/>
  <c r="B1141" i="16" s="1"/>
  <c r="B1142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28" i="17"/>
  <c r="B1129" i="17" s="1"/>
  <c r="B1130" i="17" s="1"/>
  <c r="B1131" i="17" s="1"/>
  <c r="B868" i="17"/>
  <c r="B869" i="17" s="1"/>
  <c r="B870" i="17" s="1"/>
  <c r="B592" i="16"/>
  <c r="B593" i="16" s="1"/>
  <c r="B594" i="16" s="1"/>
  <c r="B595" i="16" s="1"/>
  <c r="B777" i="15"/>
  <c r="B778" i="15" s="1"/>
  <c r="B779" i="15" s="1"/>
  <c r="B780" i="15" s="1"/>
  <c r="B781" i="15" s="1"/>
  <c r="B782" i="15" s="1"/>
  <c r="B722" i="15"/>
  <c r="B723" i="15" s="1"/>
  <c r="B1030" i="14"/>
  <c r="B1031" i="14" s="1"/>
  <c r="B1032" i="14" s="1"/>
  <c r="B1033" i="14" s="1"/>
  <c r="B1034" i="14" s="1"/>
  <c r="B1746" i="14"/>
  <c r="B1747" i="14" s="1"/>
  <c r="B1748" i="14" s="1"/>
  <c r="B1749" i="14" s="1"/>
  <c r="B1750" i="14" s="1"/>
  <c r="B1751" i="14" s="1"/>
  <c r="B1654" i="14"/>
  <c r="B1655" i="14" s="1"/>
  <c r="B1656" i="14" s="1"/>
  <c r="B1657" i="14" s="1"/>
  <c r="B1658" i="14" s="1"/>
  <c r="B1659" i="14" s="1"/>
  <c r="B539" i="16"/>
  <c r="B540" i="16" s="1"/>
  <c r="B326" i="15"/>
  <c r="B941" i="14"/>
  <c r="B942" i="14" s="1"/>
  <c r="B943" i="14" s="1"/>
  <c r="B944" i="14" s="1"/>
  <c r="B945" i="14" s="1"/>
  <c r="B1491" i="14"/>
  <c r="B1492" i="14" s="1"/>
  <c r="B1493" i="14" s="1"/>
  <c r="B1494" i="14" s="1"/>
  <c r="B1495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24" i="15"/>
  <c r="B925" i="15" s="1"/>
  <c r="B1158" i="16"/>
  <c r="B1159" i="16" s="1"/>
  <c r="B1160" i="16" s="1"/>
  <c r="B1161" i="16" s="1"/>
  <c r="B1162" i="16" s="1"/>
  <c r="B242" i="17"/>
  <c r="B243" i="17" s="1"/>
  <c r="B406" i="16"/>
  <c r="B496" i="17"/>
  <c r="B497" i="17" s="1"/>
  <c r="B498" i="17" s="1"/>
  <c r="B981" i="17"/>
  <c r="B982" i="17" s="1"/>
  <c r="B584" i="14"/>
  <c r="B585" i="14" s="1"/>
  <c r="B586" i="14" s="1"/>
  <c r="B587" i="14" s="1"/>
  <c r="B588" i="14" s="1"/>
  <c r="B589" i="14" s="1"/>
  <c r="B1604" i="14"/>
  <c r="B1605" i="14" s="1"/>
  <c r="B1606" i="14" s="1"/>
  <c r="B1607" i="14" s="1"/>
  <c r="B1608" i="14" s="1"/>
  <c r="B1609" i="14" s="1"/>
  <c r="B1610" i="14" s="1"/>
  <c r="B1067" i="16"/>
  <c r="B1068" i="16" s="1"/>
  <c r="B338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214" i="17"/>
  <c r="B1215" i="17" s="1"/>
  <c r="B1216" i="17" s="1"/>
  <c r="B1217" i="17" s="1"/>
  <c r="B1218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910" i="15"/>
  <c r="B911" i="15" s="1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9" i="17"/>
  <c r="B1000" i="17" s="1"/>
  <c r="B1001" i="17" s="1"/>
  <c r="B1002" i="17" s="1"/>
  <c r="B822" i="17"/>
  <c r="B823" i="17" s="1"/>
  <c r="B824" i="17" s="1"/>
  <c r="B655" i="17"/>
  <c r="B656" i="17" s="1"/>
  <c r="B657" i="17" s="1"/>
  <c r="B489" i="17"/>
  <c r="B1190" i="17"/>
  <c r="B1191" i="17" s="1"/>
  <c r="B1192" i="17" s="1"/>
  <c r="B1193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32" i="17"/>
  <c r="B1133" i="17" s="1"/>
  <c r="B1134" i="17" s="1"/>
  <c r="B1135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20" i="16"/>
  <c r="B398" i="16"/>
  <c r="B399" i="16" s="1"/>
  <c r="B400" i="16" s="1"/>
  <c r="B401" i="16" s="1"/>
  <c r="B402" i="16" s="1"/>
  <c r="B403" i="16" s="1"/>
  <c r="B404" i="16" s="1"/>
  <c r="B1059" i="16"/>
  <c r="B1060" i="16" s="1"/>
  <c r="B1061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63" i="16"/>
  <c r="B1164" i="16" s="1"/>
  <c r="B1165" i="16" s="1"/>
  <c r="B1166" i="16" s="1"/>
  <c r="B1167" i="16" s="1"/>
  <c r="B1131" i="16"/>
  <c r="B1132" i="16" s="1"/>
  <c r="B1133" i="16" s="1"/>
  <c r="B1134" i="16" s="1"/>
  <c r="B1196" i="16"/>
  <c r="B1197" i="16" s="1"/>
  <c r="B1198" i="16" s="1"/>
  <c r="B1199" i="16" s="1"/>
  <c r="B1200" i="16" s="1"/>
  <c r="B1192" i="16"/>
  <c r="B1193" i="16" s="1"/>
  <c r="B1194" i="16" s="1"/>
  <c r="B1195" i="16" s="1"/>
  <c r="B1023" i="16"/>
  <c r="B1024" i="16" s="1"/>
  <c r="B1025" i="16" s="1"/>
  <c r="B1026" i="16" s="1"/>
  <c r="B1143" i="16"/>
  <c r="B1144" i="16" s="1"/>
  <c r="B1145" i="16" s="1"/>
  <c r="B1146" i="16" s="1"/>
  <c r="B1147" i="16" s="1"/>
  <c r="B1148" i="16" s="1"/>
  <c r="B1149" i="16" s="1"/>
  <c r="B140" i="15"/>
  <c r="B861" i="15"/>
  <c r="B862" i="15" s="1"/>
  <c r="B863" i="15" s="1"/>
  <c r="B864" i="15" s="1"/>
  <c r="B810" i="15"/>
  <c r="B811" i="15" s="1"/>
  <c r="B812" i="15" s="1"/>
  <c r="B813" i="15" s="1"/>
  <c r="B814" i="15" s="1"/>
  <c r="B815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96" i="14"/>
  <c r="B1597" i="14" s="1"/>
  <c r="B1598" i="14" s="1"/>
  <c r="B1599" i="14" s="1"/>
  <c r="B1600" i="14" s="1"/>
  <c r="B1601" i="14" s="1"/>
  <c r="B1602" i="14" s="1"/>
  <c r="B1603" i="14" s="1"/>
  <c r="B1138" i="14"/>
  <c r="B1139" i="14" s="1"/>
  <c r="B1140" i="14" s="1"/>
  <c r="B1141" i="14" s="1"/>
  <c r="B1142" i="14" s="1"/>
  <c r="B1143" i="14" s="1"/>
  <c r="B1144" i="14" s="1"/>
  <c r="B337" i="14"/>
  <c r="B338" i="14" s="1"/>
  <c r="B339" i="14" s="1"/>
  <c r="B340" i="14" s="1"/>
  <c r="B341" i="14" s="1"/>
  <c r="B1688" i="14"/>
  <c r="B1689" i="14" s="1"/>
  <c r="B1690" i="14" s="1"/>
  <c r="B1691" i="14" s="1"/>
  <c r="B1692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6" i="11"/>
  <c r="B5" i="11"/>
  <c r="B54" i="11"/>
  <c r="B105" i="11"/>
  <c r="B366" i="11"/>
  <c r="B367" i="11" s="1"/>
  <c r="B171" i="11"/>
  <c r="B190" i="11"/>
  <c r="B173" i="11"/>
  <c r="B207" i="11"/>
  <c r="B177" i="11"/>
  <c r="B178" i="11" s="1"/>
  <c r="B197" i="11"/>
  <c r="B213" i="11"/>
  <c r="B214" i="11" s="1"/>
  <c r="B1186" i="16"/>
  <c r="B1187" i="16" s="1"/>
  <c r="B1188" i="16" s="1"/>
  <c r="B1480" i="14"/>
  <c r="B1481" i="14" s="1"/>
  <c r="B1482" i="14" s="1"/>
  <c r="B1483" i="14" s="1"/>
  <c r="B1484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60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24" i="14"/>
  <c r="B1525" i="14" s="1"/>
  <c r="B1526" i="14" s="1"/>
  <c r="B1527" i="14" s="1"/>
  <c r="B1528" i="14" s="1"/>
  <c r="B1529" i="14" s="1"/>
  <c r="B1530" i="14" s="1"/>
  <c r="B318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70" i="14"/>
  <c r="B1471" i="14" s="1"/>
  <c r="B1472" i="14" s="1"/>
  <c r="B1473" i="14" s="1"/>
  <c r="B1474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209" i="17"/>
  <c r="B1210" i="17" s="1"/>
  <c r="B1211" i="17" s="1"/>
  <c r="B1212" i="17" s="1"/>
  <c r="B1213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52" i="17"/>
  <c r="B1053" i="17" s="1"/>
  <c r="B1054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91" i="14"/>
  <c r="B1792" i="14" s="1"/>
  <c r="B1793" i="14" s="1"/>
  <c r="B1794" i="14" s="1"/>
  <c r="B1795" i="14" s="1"/>
  <c r="B1796" i="14" s="1"/>
  <c r="B1823" i="14"/>
  <c r="B1824" i="14" s="1"/>
  <c r="B1825" i="14" s="1"/>
  <c r="B1826" i="14" s="1"/>
  <c r="B1827" i="14" s="1"/>
  <c r="B1828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310" i="16"/>
  <c r="B1311" i="16" s="1"/>
  <c r="B1312" i="16" s="1"/>
  <c r="B234" i="17"/>
  <c r="B235" i="17" s="1"/>
  <c r="B236" i="17" s="1"/>
  <c r="B237" i="17" s="1"/>
  <c r="B134" i="11"/>
  <c r="B380" i="11"/>
  <c r="B1531" i="14"/>
  <c r="B1532" i="14" s="1"/>
  <c r="B1533" i="14" s="1"/>
  <c r="B1534" i="14" s="1"/>
  <c r="B159" i="17"/>
  <c r="B805" i="15"/>
  <c r="B806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68" i="16"/>
  <c r="B1169" i="16" s="1"/>
  <c r="B1170" i="16" s="1"/>
  <c r="B1171" i="16" s="1"/>
  <c r="B1172" i="16" s="1"/>
  <c r="B1535" i="14"/>
  <c r="B1536" i="14" s="1"/>
  <c r="B1537" i="14" s="1"/>
  <c r="B1538" i="14" s="1"/>
  <c r="B1539" i="14" s="1"/>
  <c r="B318" i="16"/>
  <c r="B319" i="16" s="1"/>
  <c r="B320" i="16" s="1"/>
  <c r="B321" i="16" s="1"/>
  <c r="B883" i="15"/>
  <c r="B884" i="15" s="1"/>
  <c r="B509" i="16"/>
  <c r="B510" i="16" s="1"/>
  <c r="B511" i="16" s="1"/>
  <c r="B512" i="16" s="1"/>
  <c r="B513" i="16" s="1"/>
  <c r="B514" i="16" s="1"/>
  <c r="B515" i="16" s="1"/>
  <c r="B1084" i="17"/>
  <c r="B1085" i="17" s="1"/>
  <c r="B1086" i="17" s="1"/>
  <c r="B1087" i="17" s="1"/>
  <c r="B1088" i="17" s="1"/>
  <c r="B1089" i="17" s="1"/>
  <c r="B1090" i="17" s="1"/>
  <c r="B1713" i="14"/>
  <c r="B1714" i="14" s="1"/>
  <c r="B1715" i="14" s="1"/>
  <c r="B1716" i="14" s="1"/>
  <c r="B1717" i="14" s="1"/>
  <c r="B1718" i="14" s="1"/>
  <c r="B1719" i="14" s="1"/>
  <c r="B1817" i="14"/>
  <c r="B1818" i="14" s="1"/>
  <c r="B1819" i="14" s="1"/>
  <c r="B1820" i="14" s="1"/>
  <c r="B1821" i="14" s="1"/>
  <c r="B1822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49" i="14"/>
  <c r="B1650" i="14" s="1"/>
  <c r="B1651" i="14" s="1"/>
  <c r="B1652" i="14" s="1"/>
  <c r="B1653" i="14" s="1"/>
  <c r="B960" i="16"/>
  <c r="B961" i="16" s="1"/>
  <c r="B962" i="16" s="1"/>
  <c r="B963" i="16" s="1"/>
  <c r="B964" i="16" s="1"/>
  <c r="B833" i="15"/>
  <c r="B834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329" i="15"/>
  <c r="B330" i="15" s="1"/>
  <c r="B918" i="15"/>
  <c r="B919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32" i="17"/>
  <c r="B1033" i="17" s="1"/>
  <c r="B1034" i="17" s="1"/>
  <c r="B1035" i="17" s="1"/>
  <c r="B671" i="17"/>
  <c r="B672" i="17" s="1"/>
  <c r="B673" i="17" s="1"/>
  <c r="B674" i="17" s="1"/>
  <c r="B675" i="17" s="1"/>
  <c r="B676" i="17" s="1"/>
  <c r="B85" i="11"/>
  <c r="B664" i="15"/>
  <c r="B665" i="15" s="1"/>
  <c r="B893" i="17"/>
  <c r="B894" i="17" s="1"/>
  <c r="B895" i="17" s="1"/>
  <c r="B896" i="17" s="1"/>
  <c r="B897" i="17" s="1"/>
  <c r="B898" i="17" s="1"/>
  <c r="B899" i="17" s="1"/>
  <c r="B900" i="17" s="1"/>
  <c r="B1169" i="17"/>
  <c r="B1170" i="17" s="1"/>
  <c r="B1171" i="17" s="1"/>
  <c r="B474" i="17"/>
  <c r="B475" i="17" s="1"/>
  <c r="B476" i="17" s="1"/>
  <c r="B477" i="17" s="1"/>
  <c r="B993" i="17"/>
  <c r="B994" i="17" s="1"/>
  <c r="B995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3" i="17"/>
  <c r="B1014" i="17" s="1"/>
  <c r="B1015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9" i="17"/>
  <c r="B1040" i="17" s="1"/>
  <c r="B1041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88" i="17"/>
  <c r="B1189" i="17" s="1"/>
  <c r="B638" i="17"/>
  <c r="B639" i="17" s="1"/>
  <c r="B640" i="17" s="1"/>
  <c r="B641" i="17" s="1"/>
  <c r="B642" i="17" s="1"/>
  <c r="B643" i="17" s="1"/>
  <c r="B644" i="17" s="1"/>
  <c r="B645" i="17" s="1"/>
  <c r="B1205" i="17"/>
  <c r="B1206" i="17" s="1"/>
  <c r="B1207" i="17" s="1"/>
  <c r="B1208" i="17" s="1"/>
  <c r="B1099" i="17"/>
  <c r="B1100" i="17" s="1"/>
  <c r="B1101" i="17" s="1"/>
  <c r="B1102" i="17" s="1"/>
  <c r="B1103" i="17" s="1"/>
  <c r="B1104" i="17" s="1"/>
  <c r="B1105" i="17" s="1"/>
  <c r="B264" i="17"/>
  <c r="B265" i="17" s="1"/>
  <c r="B266" i="17" s="1"/>
  <c r="B527" i="17"/>
  <c r="B528" i="17" s="1"/>
  <c r="B529" i="17" s="1"/>
  <c r="B986" i="17"/>
  <c r="B987" i="17" s="1"/>
  <c r="B988" i="17" s="1"/>
  <c r="B343" i="17"/>
  <c r="B344" i="17" s="1"/>
  <c r="B345" i="17" s="1"/>
  <c r="B346" i="17" s="1"/>
  <c r="B347" i="17" s="1"/>
  <c r="B348" i="17" s="1"/>
  <c r="B1316" i="16"/>
  <c r="B1317" i="16" s="1"/>
  <c r="B1318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27" i="16"/>
  <c r="B1228" i="16" s="1"/>
  <c r="B1229" i="16" s="1"/>
  <c r="B1230" i="16" s="1"/>
  <c r="B1231" i="16" s="1"/>
  <c r="B1232" i="16" s="1"/>
  <c r="B1106" i="16"/>
  <c r="B1107" i="16" s="1"/>
  <c r="B787" i="16"/>
  <c r="B788" i="16" s="1"/>
  <c r="B789" i="16" s="1"/>
  <c r="B337" i="16"/>
  <c r="B338" i="16" s="1"/>
  <c r="B339" i="16" s="1"/>
  <c r="B340" i="16" s="1"/>
  <c r="B341" i="16" s="1"/>
  <c r="B342" i="16" s="1"/>
  <c r="B1110" i="16"/>
  <c r="B1111" i="16" s="1"/>
  <c r="B1112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209" i="16"/>
  <c r="B1210" i="16" s="1"/>
  <c r="B1211" i="16" s="1"/>
  <c r="B1212" i="16" s="1"/>
  <c r="B1213" i="16" s="1"/>
  <c r="B1072" i="16"/>
  <c r="B1073" i="16" s="1"/>
  <c r="B1074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98" i="15"/>
  <c r="B899" i="15" s="1"/>
  <c r="B250" i="15"/>
  <c r="B251" i="15" s="1"/>
  <c r="B252" i="15" s="1"/>
  <c r="B253" i="15" s="1"/>
  <c r="B254" i="15" s="1"/>
  <c r="B255" i="15" s="1"/>
  <c r="B215" i="15"/>
  <c r="B287" i="15"/>
  <c r="B288" i="15" s="1"/>
  <c r="B770" i="15"/>
  <c r="B771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42" i="14"/>
  <c r="B1643" i="14" s="1"/>
  <c r="B1644" i="14" s="1"/>
  <c r="B1645" i="14" s="1"/>
  <c r="B1646" i="14" s="1"/>
  <c r="B1647" i="14" s="1"/>
  <c r="B1648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83" i="14"/>
  <c r="B1684" i="14" s="1"/>
  <c r="B1685" i="14" s="1"/>
  <c r="B1686" i="14" s="1"/>
  <c r="B1687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55" i="14"/>
  <c r="B1556" i="14" s="1"/>
  <c r="B1557" i="14" s="1"/>
  <c r="B1558" i="14" s="1"/>
  <c r="B1559" i="14" s="1"/>
  <c r="B1560" i="14" s="1"/>
  <c r="B1561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68" i="11"/>
  <c r="B159" i="11"/>
  <c r="B249" i="11"/>
  <c r="B329" i="11"/>
  <c r="B330" i="11" s="1"/>
  <c r="B331" i="11" s="1"/>
  <c r="B165" i="11"/>
  <c r="B166" i="11" s="1"/>
  <c r="B67" i="11"/>
  <c r="B355" i="11"/>
  <c r="B381" i="11"/>
  <c r="B225" i="11"/>
  <c r="B101" i="11"/>
  <c r="B276" i="11"/>
  <c r="B364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706" i="14"/>
  <c r="B1707" i="14" s="1"/>
  <c r="B1708" i="14" s="1"/>
  <c r="B1709" i="14" s="1"/>
  <c r="B1710" i="14" s="1"/>
  <c r="B1711" i="14" s="1"/>
  <c r="B1712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34" i="15"/>
  <c r="B935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60" i="17"/>
  <c r="B961" i="17" s="1"/>
  <c r="B962" i="17" s="1"/>
  <c r="B963" i="17" s="1"/>
  <c r="B964" i="17" s="1"/>
  <c r="B965" i="17" s="1"/>
  <c r="B966" i="17" s="1"/>
  <c r="B967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65" i="14"/>
  <c r="B1466" i="14" s="1"/>
  <c r="B1467" i="14" s="1"/>
  <c r="B1468" i="14" s="1"/>
  <c r="B1469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78" i="17"/>
  <c r="B1179" i="17" s="1"/>
  <c r="B1180" i="17" s="1"/>
  <c r="B213" i="15"/>
  <c r="B204" i="15"/>
  <c r="B205" i="15" s="1"/>
  <c r="B156" i="15"/>
  <c r="B157" i="15" s="1"/>
  <c r="B168" i="11"/>
  <c r="B205" i="11"/>
  <c r="B353" i="11"/>
  <c r="B354" i="11" s="1"/>
  <c r="B120" i="11"/>
  <c r="B57" i="11"/>
  <c r="B232" i="11"/>
  <c r="B1085" i="16"/>
  <c r="B1086" i="16" s="1"/>
  <c r="B1087" i="16" s="1"/>
  <c r="B1088" i="16" s="1"/>
  <c r="B1089" i="16" s="1"/>
  <c r="B1026" i="17"/>
  <c r="B1027" i="17" s="1"/>
  <c r="B1028" i="17" s="1"/>
  <c r="B673" i="15"/>
  <c r="B674" i="15" s="1"/>
  <c r="B675" i="15" s="1"/>
  <c r="B676" i="15" s="1"/>
  <c r="B677" i="15" s="1"/>
  <c r="B667" i="15"/>
  <c r="B668" i="15" s="1"/>
  <c r="B581" i="15"/>
  <c r="B582" i="15" s="1"/>
  <c r="B854" i="15"/>
  <c r="B855" i="15" s="1"/>
  <c r="B856" i="15" s="1"/>
  <c r="B857" i="15" s="1"/>
  <c r="B858" i="15" s="1"/>
  <c r="B859" i="15" s="1"/>
  <c r="B860" i="15" s="1"/>
  <c r="B951" i="15"/>
  <c r="B952" i="15" s="1"/>
  <c r="B422" i="15"/>
  <c r="B423" i="15" s="1"/>
  <c r="B772" i="15"/>
  <c r="B773" i="15" s="1"/>
  <c r="B774" i="15" s="1"/>
  <c r="B775" i="15" s="1"/>
  <c r="B776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3" i="16"/>
  <c r="B1114" i="16" s="1"/>
  <c r="B818" i="15"/>
  <c r="B582" i="16"/>
  <c r="B583" i="16" s="1"/>
  <c r="B584" i="16" s="1"/>
  <c r="B585" i="16" s="1"/>
  <c r="B1812" i="14"/>
  <c r="B1813" i="14" s="1"/>
  <c r="B1814" i="14" s="1"/>
  <c r="B1815" i="14" s="1"/>
  <c r="B1816" i="14" s="1"/>
  <c r="B932" i="17"/>
  <c r="B933" i="17" s="1"/>
  <c r="B934" i="17" s="1"/>
  <c r="B935" i="17" s="1"/>
  <c r="B354" i="15"/>
  <c r="B355" i="15" s="1"/>
  <c r="B1248" i="16"/>
  <c r="B1249" i="16" s="1"/>
  <c r="B1250" i="16" s="1"/>
  <c r="B1251" i="16" s="1"/>
  <c r="B1252" i="16" s="1"/>
  <c r="B1253" i="16" s="1"/>
  <c r="B1254" i="16" s="1"/>
  <c r="B1255" i="16" s="1"/>
  <c r="B1256" i="16" s="1"/>
  <c r="B1589" i="14"/>
  <c r="B1590" i="14" s="1"/>
  <c r="B1591" i="14" s="1"/>
  <c r="B1592" i="14" s="1"/>
  <c r="B1593" i="14" s="1"/>
  <c r="B1594" i="14" s="1"/>
  <c r="B1595" i="14" s="1"/>
  <c r="B243" i="15"/>
  <c r="B244" i="15" s="1"/>
  <c r="B245" i="15" s="1"/>
  <c r="B246" i="15" s="1"/>
  <c r="B247" i="15" s="1"/>
  <c r="B248" i="15" s="1"/>
  <c r="B249" i="15" s="1"/>
  <c r="B1108" i="16"/>
  <c r="B1109" i="16" s="1"/>
  <c r="B344" i="11"/>
  <c r="B161" i="11"/>
  <c r="B162" i="11" s="1"/>
  <c r="B229" i="11"/>
  <c r="B308" i="11"/>
  <c r="B312" i="11"/>
  <c r="B1075" i="16"/>
  <c r="B1076" i="16" s="1"/>
  <c r="B1077" i="16" s="1"/>
  <c r="B1078" i="16" s="1"/>
  <c r="B1095" i="16"/>
  <c r="B1096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8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3" i="17"/>
  <c r="B314" i="11"/>
  <c r="B1091" i="16"/>
  <c r="B1092" i="16" s="1"/>
  <c r="B1093" i="16" s="1"/>
  <c r="B1094" i="16" s="1"/>
  <c r="B932" i="15"/>
  <c r="B933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802" i="14"/>
  <c r="B1803" i="14" s="1"/>
  <c r="B1804" i="14" s="1"/>
  <c r="B1805" i="14" s="1"/>
  <c r="B1806" i="14" s="1"/>
  <c r="B768" i="15"/>
  <c r="B769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33" i="16"/>
  <c r="B1234" i="16" s="1"/>
  <c r="B1235" i="16" s="1"/>
  <c r="B1236" i="16" s="1"/>
  <c r="B1237" i="16" s="1"/>
  <c r="B1238" i="16" s="1"/>
  <c r="B408" i="16"/>
  <c r="B281" i="11"/>
  <c r="B298" i="11"/>
  <c r="B299" i="11" s="1"/>
  <c r="B186" i="11"/>
  <c r="B206" i="11"/>
  <c r="B140" i="11"/>
  <c r="B222" i="11"/>
  <c r="B172" i="11"/>
  <c r="B233" i="11"/>
  <c r="B234" i="11" s="1"/>
  <c r="B248" i="11"/>
  <c r="B1862" i="14"/>
  <c r="B1863" i="14" s="1"/>
  <c r="B1864" i="14" s="1"/>
  <c r="B1865" i="14" s="1"/>
  <c r="B1866" i="14" s="1"/>
  <c r="B1867" i="14" s="1"/>
  <c r="B1868" i="14" s="1"/>
  <c r="B1869" i="14" s="1"/>
  <c r="B1173" i="16"/>
  <c r="B1174" i="16" s="1"/>
  <c r="B1175" i="16" s="1"/>
  <c r="B1176" i="16" s="1"/>
  <c r="B1177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20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37" i="14"/>
  <c r="B1638" i="14" s="1"/>
  <c r="B1639" i="14" s="1"/>
  <c r="B1640" i="14" s="1"/>
  <c r="B1641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300" i="11"/>
  <c r="B301" i="11" s="1"/>
  <c r="B141" i="11"/>
  <c r="B160" i="11"/>
  <c r="B1069" i="16"/>
  <c r="B876" i="15"/>
  <c r="B877" i="15" s="1"/>
  <c r="B878" i="15" s="1"/>
  <c r="B879" i="15" s="1"/>
  <c r="B880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24" i="16"/>
  <c r="B1225" i="16" s="1"/>
  <c r="B1226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71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7" i="11"/>
  <c r="B315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8" i="15"/>
  <c r="B789" i="15" s="1"/>
  <c r="B790" i="15" s="1"/>
  <c r="B791" i="15" s="1"/>
  <c r="B792" i="15" s="1"/>
  <c r="B793" i="15" s="1"/>
  <c r="B794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78" i="14"/>
  <c r="B1679" i="14" s="1"/>
  <c r="B1680" i="14" s="1"/>
  <c r="B1681" i="14" s="1"/>
  <c r="B1682" i="14" s="1"/>
  <c r="B259" i="11"/>
  <c r="B260" i="11" s="1"/>
  <c r="B163" i="11"/>
  <c r="B295" i="11"/>
  <c r="B203" i="11"/>
  <c r="B204" i="11" s="1"/>
  <c r="B118" i="11"/>
  <c r="B379" i="11"/>
  <c r="B636" i="15"/>
  <c r="B637" i="15" s="1"/>
  <c r="B622" i="15"/>
  <c r="B623" i="15" s="1"/>
  <c r="B953" i="15"/>
  <c r="B954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3" i="16"/>
  <c r="B1044" i="16" s="1"/>
  <c r="B1045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73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9" i="17"/>
  <c r="B1020" i="17" s="1"/>
  <c r="B1022" i="17"/>
  <c r="B1023" i="17" s="1"/>
  <c r="B1024" i="17" s="1"/>
  <c r="B1025" i="17" s="1"/>
  <c r="B1568" i="14"/>
  <c r="B1569" i="14" s="1"/>
  <c r="B1570" i="14" s="1"/>
  <c r="B1571" i="14" s="1"/>
  <c r="B1572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26" i="15"/>
  <c r="B927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7" i="17"/>
  <c r="B978" i="17" s="1"/>
  <c r="B979" i="17" s="1"/>
  <c r="B470" i="16"/>
  <c r="B471" i="16" s="1"/>
  <c r="B472" i="16" s="1"/>
  <c r="B473" i="16" s="1"/>
  <c r="B474" i="16" s="1"/>
  <c r="B378" i="11"/>
  <c r="B279" i="11"/>
  <c r="B280" i="11" s="1"/>
  <c r="B296" i="11"/>
  <c r="B297" i="11" s="1"/>
  <c r="B374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7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65" i="11"/>
  <c r="B1158" i="17"/>
  <c r="B1159" i="17" s="1"/>
  <c r="B1160" i="17" s="1"/>
  <c r="B1161" i="17" s="1"/>
  <c r="B1162" i="17" s="1"/>
  <c r="B1163" i="17" s="1"/>
  <c r="B1164" i="17" s="1"/>
  <c r="B1239" i="16"/>
  <c r="B1240" i="16" s="1"/>
  <c r="B1241" i="16" s="1"/>
  <c r="B1242" i="16" s="1"/>
  <c r="B1243" i="16" s="1"/>
  <c r="B1244" i="16" s="1"/>
  <c r="B1245" i="16" s="1"/>
  <c r="B1246" i="16" s="1"/>
  <c r="B1247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75" i="14"/>
  <c r="B1476" i="14" s="1"/>
  <c r="B1477" i="14" s="1"/>
  <c r="B1478" i="14" s="1"/>
  <c r="B1479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65" i="17"/>
  <c r="B1166" i="17" s="1"/>
  <c r="B1167" i="17" s="1"/>
  <c r="B1168" i="17" s="1"/>
  <c r="B1201" i="17"/>
  <c r="B1202" i="17" s="1"/>
  <c r="B1203" i="17" s="1"/>
  <c r="B1204" i="17" s="1"/>
  <c r="B1807" i="14"/>
  <c r="B1808" i="14" s="1"/>
  <c r="B1809" i="14" s="1"/>
  <c r="B1810" i="14" s="1"/>
  <c r="B1811" i="14" s="1"/>
  <c r="B1266" i="16"/>
  <c r="B1267" i="16" s="1"/>
  <c r="B1268" i="16" s="1"/>
  <c r="B1269" i="16" s="1"/>
  <c r="B1270" i="16" s="1"/>
  <c r="B1271" i="16" s="1"/>
  <c r="B1272" i="16" s="1"/>
  <c r="B1273" i="16" s="1"/>
  <c r="B1274" i="16" s="1"/>
  <c r="B448" i="16"/>
  <c r="B438" i="16"/>
  <c r="B439" i="16" s="1"/>
  <c r="B440" i="16" s="1"/>
  <c r="B441" i="16" s="1"/>
  <c r="B442" i="16" s="1"/>
  <c r="B1051" i="16"/>
  <c r="B668" i="17"/>
  <c r="B669" i="17" s="1"/>
  <c r="B670" i="17" s="1"/>
  <c r="B56" i="11"/>
  <c r="B169" i="11"/>
  <c r="B170" i="11" s="1"/>
  <c r="B342" i="11"/>
  <c r="B343" i="11" s="1"/>
  <c r="B58" i="11"/>
  <c r="B59" i="11" s="1"/>
  <c r="B828" i="17"/>
  <c r="B829" i="17" s="1"/>
  <c r="B830" i="17" s="1"/>
  <c r="B1004" i="17"/>
  <c r="B1005" i="17" s="1"/>
  <c r="B1006" i="17" s="1"/>
  <c r="B155" i="11"/>
  <c r="B1021" i="17"/>
  <c r="B370" i="11"/>
  <c r="B1563" i="14"/>
  <c r="B1564" i="14" s="1"/>
  <c r="B1565" i="14" s="1"/>
  <c r="B1566" i="14" s="1"/>
  <c r="B1567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50" i="14"/>
  <c r="B1551" i="14" s="1"/>
  <c r="B1552" i="14" s="1"/>
  <c r="B1553" i="14" s="1"/>
  <c r="B1554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25" i="17"/>
  <c r="B1126" i="17" s="1"/>
  <c r="B1127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2" i="16"/>
  <c r="B1063" i="16" s="1"/>
  <c r="B1064" i="16" s="1"/>
  <c r="B1065" i="16" s="1"/>
  <c r="B1066" i="16" s="1"/>
  <c r="B984" i="17"/>
  <c r="B985" i="17" s="1"/>
  <c r="B252" i="11"/>
  <c r="B1008" i="17"/>
  <c r="B1009" i="17" s="1"/>
  <c r="B1010" i="17" s="1"/>
  <c r="B1011" i="17" s="1"/>
  <c r="B1012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305" i="16"/>
  <c r="B1306" i="16" s="1"/>
  <c r="B1307" i="16" s="1"/>
  <c r="B1308" i="16" s="1"/>
  <c r="B1309" i="16" s="1"/>
  <c r="B1181" i="17"/>
  <c r="B1182" i="17" s="1"/>
  <c r="B1183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5" i="11"/>
  <c r="B326" i="11" s="1"/>
  <c r="B1070" i="16"/>
  <c r="B1071" i="16" s="1"/>
  <c r="B187" i="16"/>
  <c r="B188" i="16" s="1"/>
  <c r="B189" i="16" s="1"/>
  <c r="B429" i="17"/>
  <c r="B430" i="17" s="1"/>
  <c r="B431" i="17" s="1"/>
  <c r="B1017" i="17"/>
  <c r="B1018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84" i="17"/>
  <c r="B1185" i="17" s="1"/>
  <c r="B1186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3" i="11"/>
  <c r="B324" i="11" s="1"/>
  <c r="B306" i="11"/>
  <c r="B307" i="11" s="1"/>
  <c r="B126" i="11"/>
  <c r="B237" i="11"/>
  <c r="B145" i="11"/>
  <c r="B255" i="11"/>
  <c r="B63" i="11"/>
  <c r="B64" i="11" s="1"/>
  <c r="B294" i="11"/>
  <c r="B217" i="11"/>
  <c r="B117" i="11"/>
  <c r="B262" i="11"/>
  <c r="B263" i="11" s="1"/>
  <c r="B247" i="11"/>
  <c r="B1519" i="14"/>
  <c r="B1520" i="14" s="1"/>
  <c r="B1521" i="14" s="1"/>
  <c r="B1522" i="14" s="1"/>
  <c r="B1523" i="14" s="1"/>
  <c r="B313" i="11"/>
  <c r="B1540" i="14"/>
  <c r="B1541" i="14" s="1"/>
  <c r="B1542" i="14" s="1"/>
  <c r="B1543" i="14" s="1"/>
  <c r="B1544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80" i="14"/>
  <c r="B1781" i="14" s="1"/>
  <c r="B1782" i="14" s="1"/>
  <c r="B1783" i="14" s="1"/>
  <c r="B1784" i="14" s="1"/>
  <c r="B1785" i="14" s="1"/>
  <c r="B1840" i="14"/>
  <c r="B1841" i="14" s="1"/>
  <c r="B1842" i="14" s="1"/>
  <c r="B1843" i="14" s="1"/>
  <c r="B1844" i="14" s="1"/>
  <c r="B1845" i="14" s="1"/>
  <c r="B1846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72" i="11"/>
  <c r="B274" i="11"/>
  <c r="B78" i="11"/>
  <c r="B98" i="11"/>
  <c r="B230" i="11"/>
  <c r="B132" i="11"/>
  <c r="B996" i="17"/>
  <c r="B997" i="17" s="1"/>
  <c r="B998" i="17" s="1"/>
  <c r="B309" i="11"/>
  <c r="B310" i="11" s="1"/>
  <c r="B282" i="11"/>
  <c r="B786" i="17"/>
  <c r="B787" i="17" s="1"/>
  <c r="B1720" i="14"/>
  <c r="B1721" i="14" s="1"/>
  <c r="B1722" i="14" s="1"/>
  <c r="B1723" i="14" s="1"/>
  <c r="B1724" i="14" s="1"/>
  <c r="B1725" i="14" s="1"/>
  <c r="B1726" i="14" s="1"/>
  <c r="B172" i="17"/>
  <c r="B173" i="17" s="1"/>
  <c r="B1545" i="14"/>
  <c r="B1546" i="14" s="1"/>
  <c r="B1547" i="14" s="1"/>
  <c r="B1548" i="14" s="1"/>
  <c r="B1549" i="14" s="1"/>
  <c r="B177" i="17"/>
  <c r="B1048" i="16"/>
  <c r="B1049" i="16" s="1"/>
  <c r="B741" i="17"/>
  <c r="B742" i="17" s="1"/>
  <c r="B743" i="17" s="1"/>
  <c r="B351" i="11"/>
  <c r="B352" i="11" s="1"/>
  <c r="B334" i="11"/>
  <c r="B335" i="11" s="1"/>
  <c r="B490" i="16"/>
  <c r="B491" i="16" s="1"/>
  <c r="B492" i="16" s="1"/>
  <c r="B493" i="16" s="1"/>
  <c r="B494" i="16" s="1"/>
  <c r="B1221" i="16"/>
  <c r="B1222" i="16" s="1"/>
  <c r="B1223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14" i="14"/>
  <c r="B1515" i="14" s="1"/>
  <c r="B1516" i="14" s="1"/>
  <c r="B1517" i="14" s="1"/>
  <c r="B1518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83" i="14"/>
  <c r="B1584" i="14" s="1"/>
  <c r="B1585" i="14" s="1"/>
  <c r="B1586" i="14" s="1"/>
  <c r="B1587" i="14" s="1"/>
  <c r="B1588" i="14" s="1"/>
  <c r="B922" i="15"/>
  <c r="B923" i="15" s="1"/>
  <c r="B724" i="15"/>
  <c r="B725" i="15" s="1"/>
  <c r="B916" i="15"/>
  <c r="B917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92" i="17"/>
  <c r="B734" i="17"/>
  <c r="B285" i="11"/>
  <c r="B382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19" i="16"/>
  <c r="B363" i="11"/>
  <c r="B1076" i="17"/>
  <c r="B1077" i="17" s="1"/>
  <c r="B1078" i="17" s="1"/>
  <c r="B1079" i="17" s="1"/>
  <c r="B1080" i="17" s="1"/>
  <c r="B1081" i="17" s="1"/>
  <c r="B1082" i="17" s="1"/>
  <c r="B1083" i="17" s="1"/>
  <c r="B1197" i="17"/>
  <c r="B1198" i="17" s="1"/>
  <c r="B1199" i="17" s="1"/>
  <c r="B1200" i="17" s="1"/>
  <c r="B1301" i="16"/>
  <c r="B1302" i="16" s="1"/>
  <c r="B1303" i="16" s="1"/>
  <c r="B1304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82" i="15"/>
  <c r="B436" i="15"/>
  <c r="B437" i="15" s="1"/>
  <c r="B438" i="15" s="1"/>
  <c r="B439" i="15" s="1"/>
  <c r="B440" i="15" s="1"/>
  <c r="B441" i="15" s="1"/>
  <c r="B442" i="15" s="1"/>
  <c r="B346" i="15"/>
  <c r="B347" i="15" s="1"/>
  <c r="B940" i="15"/>
  <c r="B941" i="15" s="1"/>
  <c r="B809" i="15"/>
  <c r="B344" i="15"/>
  <c r="B345" i="15" s="1"/>
  <c r="B491" i="15"/>
  <c r="B492" i="15" s="1"/>
  <c r="B816" i="15"/>
  <c r="B817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914" i="15"/>
  <c r="B915" i="15" s="1"/>
  <c r="B359" i="11"/>
  <c r="B429" i="16"/>
  <c r="B430" i="16" s="1"/>
  <c r="B431" i="16" s="1"/>
  <c r="B432" i="16" s="1"/>
  <c r="B814" i="16"/>
  <c r="B333" i="11"/>
  <c r="B939" i="17"/>
  <c r="B940" i="17" s="1"/>
  <c r="B941" i="17" s="1"/>
  <c r="B599" i="17"/>
  <c r="B600" i="17" s="1"/>
  <c r="B601" i="17" s="1"/>
  <c r="B1182" i="16"/>
  <c r="B1183" i="16" s="1"/>
  <c r="B1184" i="16" s="1"/>
  <c r="B1185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58" i="14"/>
  <c r="B1759" i="14" s="1"/>
  <c r="B1760" i="14" s="1"/>
  <c r="B1761" i="14" s="1"/>
  <c r="B1762" i="14" s="1"/>
  <c r="B1763" i="14" s="1"/>
  <c r="B1764" i="14" s="1"/>
  <c r="B1765" i="14" s="1"/>
  <c r="B890" i="15"/>
  <c r="B891" i="15" s="1"/>
  <c r="B377" i="11"/>
  <c r="B327" i="15"/>
  <c r="B328" i="15" s="1"/>
  <c r="B94" i="11"/>
  <c r="B293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49" i="15"/>
  <c r="B950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19" i="17"/>
  <c r="B1220" i="17" s="1"/>
  <c r="B1221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41" i="11"/>
  <c r="B1834" i="14"/>
  <c r="B1835" i="14" s="1"/>
  <c r="B1836" i="14" s="1"/>
  <c r="B1837" i="14" s="1"/>
  <c r="B1838" i="14" s="1"/>
  <c r="B1839" i="14" s="1"/>
  <c r="B636" i="14"/>
  <c r="B637" i="14" s="1"/>
  <c r="B638" i="14" s="1"/>
  <c r="B639" i="14" s="1"/>
  <c r="B640" i="14" s="1"/>
  <c r="B641" i="14" s="1"/>
  <c r="B1175" i="17"/>
  <c r="B1176" i="17" s="1"/>
  <c r="B1177" i="17" s="1"/>
  <c r="B322" i="11"/>
  <c r="B892" i="15"/>
  <c r="B893" i="15" s="1"/>
  <c r="B830" i="15"/>
  <c r="B831" i="15" s="1"/>
  <c r="B832" i="15" s="1"/>
  <c r="B394" i="17"/>
  <c r="B395" i="17" s="1"/>
  <c r="B938" i="15"/>
  <c r="B939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803" i="15"/>
  <c r="B804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501" i="14"/>
  <c r="B1502" i="14" s="1"/>
  <c r="B1503" i="14" s="1"/>
  <c r="B1504" i="14" s="1"/>
  <c r="B1505" i="14" s="1"/>
  <c r="B1506" i="14" s="1"/>
  <c r="B1507" i="14" s="1"/>
  <c r="B1508" i="14" s="1"/>
  <c r="B108" i="11"/>
  <c r="B1319" i="16"/>
  <c r="B1320" i="16" s="1"/>
  <c r="B1321" i="16" s="1"/>
  <c r="B1322" i="16" s="1"/>
  <c r="B1323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20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80" i="16"/>
  <c r="B1081" i="16" s="1"/>
  <c r="B1082" i="16" s="1"/>
  <c r="B1083" i="16" s="1"/>
  <c r="B1084" i="16" s="1"/>
  <c r="B1797" i="14"/>
  <c r="B1798" i="14" s="1"/>
  <c r="B1799" i="14" s="1"/>
  <c r="B1800" i="14" s="1"/>
  <c r="B1801" i="14" s="1"/>
  <c r="B162" i="15"/>
  <c r="B163" i="15" s="1"/>
  <c r="B164" i="15" s="1"/>
  <c r="B165" i="15" s="1"/>
  <c r="B166" i="15" s="1"/>
  <c r="B167" i="15" s="1"/>
  <c r="B957" i="17"/>
  <c r="B958" i="17" s="1"/>
  <c r="B959" i="17" s="1"/>
  <c r="B896" i="15"/>
  <c r="B897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32" i="14"/>
  <c r="B1633" i="14" s="1"/>
  <c r="B1634" i="14" s="1"/>
  <c r="B1635" i="14" s="1"/>
  <c r="B1636" i="14" s="1"/>
  <c r="B405" i="16"/>
  <c r="B1870" i="14"/>
  <c r="B1871" i="14" s="1"/>
  <c r="B1872" i="14" s="1"/>
  <c r="B1873" i="14" s="1"/>
  <c r="B1874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75" i="14"/>
  <c r="B1776" i="14" s="1"/>
  <c r="B1777" i="14" s="1"/>
  <c r="B1778" i="14" s="1"/>
  <c r="B1779" i="14" s="1"/>
  <c r="B1573" i="14"/>
  <c r="B1574" i="14" s="1"/>
  <c r="B1575" i="14" s="1"/>
  <c r="B1576" i="14" s="1"/>
  <c r="B1577" i="14" s="1"/>
  <c r="B1104" i="16"/>
  <c r="B1105" i="16" s="1"/>
  <c r="B1046" i="16"/>
  <c r="B1047" i="16" s="1"/>
  <c r="B928" i="15"/>
  <c r="B929" i="15" s="1"/>
  <c r="B946" i="15"/>
  <c r="B947" i="15" s="1"/>
  <c r="B921" i="15"/>
  <c r="B825" i="15"/>
  <c r="B826" i="15" s="1"/>
  <c r="B827" i="15" s="1"/>
  <c r="B828" i="15" s="1"/>
  <c r="B829" i="15" s="1"/>
  <c r="B712" i="15"/>
  <c r="B713" i="15" s="1"/>
  <c r="B583" i="15"/>
  <c r="B584" i="15" s="1"/>
  <c r="B930" i="15"/>
  <c r="B931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904" i="15"/>
  <c r="B905" i="15" s="1"/>
  <c r="B671" i="15"/>
  <c r="B672" i="15" s="1"/>
  <c r="B873" i="15"/>
  <c r="B874" i="15" s="1"/>
  <c r="B875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700" i="14"/>
  <c r="B1701" i="14" s="1"/>
  <c r="B1702" i="14" s="1"/>
  <c r="B1703" i="14" s="1"/>
  <c r="B1704" i="14" s="1"/>
  <c r="B1705" i="14" s="1"/>
  <c r="B1107" i="17"/>
  <c r="B1108" i="17" s="1"/>
  <c r="B1109" i="17" s="1"/>
  <c r="B1110" i="17" s="1"/>
  <c r="B1111" i="17" s="1"/>
  <c r="B1112" i="17" s="1"/>
  <c r="B1113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9" i="14"/>
  <c r="B1460" i="14" s="1"/>
  <c r="B1461" i="14" s="1"/>
  <c r="B1462" i="14" s="1"/>
  <c r="B1463" i="14" s="1"/>
  <c r="B1464" i="14" s="1"/>
  <c r="B894" i="15"/>
  <c r="B895" i="15" s="1"/>
  <c r="B718" i="15"/>
  <c r="B719" i="15" s="1"/>
  <c r="B822" i="15"/>
  <c r="B936" i="15"/>
  <c r="B937" i="15" s="1"/>
  <c r="B407" i="15"/>
  <c r="B408" i="15" s="1"/>
  <c r="B841" i="15"/>
  <c r="B842" i="15" s="1"/>
  <c r="B843" i="15" s="1"/>
  <c r="B844" i="15" s="1"/>
  <c r="B845" i="15" s="1"/>
  <c r="B846" i="15"/>
  <c r="B847" i="15" s="1"/>
  <c r="B848" i="15" s="1"/>
  <c r="B849" i="15" s="1"/>
  <c r="B505" i="15"/>
  <c r="B506" i="15" s="1"/>
  <c r="B835" i="15"/>
  <c r="B836" i="15" s="1"/>
  <c r="B837" i="15" s="1"/>
  <c r="B838" i="15" s="1"/>
  <c r="B839" i="15" s="1"/>
  <c r="B840" i="15" s="1"/>
  <c r="B585" i="15"/>
  <c r="B586" i="15" s="1"/>
  <c r="B881" i="17"/>
  <c r="B882" i="17" s="1"/>
  <c r="B883" i="17" s="1"/>
  <c r="B884" i="17" s="1"/>
  <c r="B885" i="17" s="1"/>
  <c r="B886" i="17" s="1"/>
  <c r="B189" i="11"/>
  <c r="B1144" i="17"/>
  <c r="B1145" i="17" s="1"/>
  <c r="B1146" i="17" s="1"/>
  <c r="B1147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9" i="17"/>
  <c r="B1030" i="17" s="1"/>
  <c r="B1031" i="17" s="1"/>
  <c r="B1101" i="16"/>
  <c r="B1102" i="16" s="1"/>
  <c r="B1103" i="16" s="1"/>
  <c r="B61" i="11"/>
  <c r="B1050" i="17"/>
  <c r="B1051" i="17" s="1"/>
  <c r="B1039" i="16"/>
  <c r="B1040" i="16" s="1"/>
  <c r="B1041" i="16" s="1"/>
  <c r="B1042" i="16" s="1"/>
  <c r="B807" i="15"/>
  <c r="B808" i="15" s="1"/>
  <c r="B519" i="15"/>
  <c r="B520" i="15" s="1"/>
  <c r="B426" i="15"/>
  <c r="B427" i="15" s="1"/>
  <c r="B428" i="15" s="1"/>
  <c r="B783" i="15"/>
  <c r="B784" i="15" s="1"/>
  <c r="B785" i="15" s="1"/>
  <c r="B786" i="15" s="1"/>
  <c r="B787" i="15" s="1"/>
  <c r="B707" i="15"/>
  <c r="B708" i="15" s="1"/>
  <c r="B819" i="15"/>
  <c r="B820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5" i="11"/>
  <c r="B1058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55" i="15"/>
  <c r="B956" i="15" s="1"/>
  <c r="B410" i="15"/>
  <c r="B148" i="11"/>
  <c r="B219" i="17"/>
  <c r="B220" i="17" s="1"/>
  <c r="B221" i="17" s="1"/>
  <c r="B487" i="15"/>
  <c r="B488" i="15" s="1"/>
  <c r="B1215" i="16"/>
  <c r="B1216" i="16" s="1"/>
  <c r="B1217" i="16" s="1"/>
  <c r="B1218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6" i="11"/>
  <c r="B319" i="11"/>
  <c r="B1097" i="16"/>
  <c r="B1098" i="16" s="1"/>
  <c r="B1099" i="16" s="1"/>
  <c r="B1100" i="16" s="1"/>
  <c r="B1578" i="14"/>
  <c r="B1579" i="14" s="1"/>
  <c r="B1580" i="14" s="1"/>
  <c r="B1581" i="14" s="1"/>
  <c r="B1582" i="14" s="1"/>
  <c r="B321" i="11"/>
  <c r="B906" i="15"/>
  <c r="B907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6" i="15"/>
  <c r="B767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41" i="14"/>
  <c r="B1742" i="14" s="1"/>
  <c r="B1743" i="14" s="1"/>
  <c r="B1744" i="14" s="1"/>
  <c r="B1745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68" i="14"/>
  <c r="B1669" i="14" s="1"/>
  <c r="B1670" i="14" s="1"/>
  <c r="B1671" i="14" s="1"/>
  <c r="B1672" i="14" s="1"/>
  <c r="B766" i="14"/>
  <c r="B767" i="14" s="1"/>
  <c r="B768" i="14" s="1"/>
  <c r="B769" i="14" s="1"/>
  <c r="B770" i="14" s="1"/>
  <c r="AC94" i="18"/>
  <c r="B94" i="18" s="1"/>
  <c r="B95" i="18" s="1"/>
  <c r="B96" i="18" s="1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23" i="15"/>
  <c r="B824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802" i="15"/>
  <c r="B1058" i="17"/>
  <c r="B1059" i="17" s="1"/>
  <c r="B1060" i="17" s="1"/>
  <c r="B597" i="15"/>
  <c r="B515" i="15"/>
  <c r="B516" i="15" s="1"/>
  <c r="B1120" i="17"/>
  <c r="B1121" i="17" s="1"/>
  <c r="B1122" i="17" s="1"/>
  <c r="B1123" i="17" s="1"/>
  <c r="B902" i="15"/>
  <c r="B903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180" i="11"/>
  <c r="B559" i="16"/>
  <c r="B560" i="16" s="1"/>
  <c r="B561" i="16" s="1"/>
  <c r="B1204" i="16"/>
  <c r="B1205" i="16" s="1"/>
  <c r="B1206" i="16" s="1"/>
  <c r="B1207" i="16" s="1"/>
  <c r="B1208" i="16" s="1"/>
  <c r="B261" i="11"/>
  <c r="B303" i="15"/>
  <c r="B304" i="15" s="1"/>
  <c r="B350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44" i="15"/>
  <c r="B945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6" i="17"/>
  <c r="B1037" i="17" s="1"/>
  <c r="B1038" i="17" s="1"/>
  <c r="B358" i="15"/>
  <c r="B359" i="15" s="1"/>
  <c r="B572" i="15"/>
  <c r="B573" i="15" s="1"/>
  <c r="B574" i="15" s="1"/>
  <c r="B575" i="15" s="1"/>
  <c r="B576" i="15" s="1"/>
  <c r="B908" i="15"/>
  <c r="B909" i="15" s="1"/>
  <c r="B821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71" i="15"/>
  <c r="B872" i="15" s="1"/>
  <c r="B1121" i="16"/>
  <c r="B1122" i="16" s="1"/>
  <c r="B1123" i="16" s="1"/>
  <c r="B1124" i="16" s="1"/>
  <c r="B1125" i="16" s="1"/>
  <c r="B1126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56" i="17"/>
  <c r="B1154" i="16"/>
  <c r="B1155" i="16" s="1"/>
  <c r="B1156" i="16" s="1"/>
  <c r="B1157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C94" i="18" s="1"/>
  <c r="B31" i="11"/>
  <c r="B8" i="11"/>
  <c r="B27" i="11"/>
  <c r="B21" i="11"/>
  <c r="AC186" i="18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B248" i="18" s="1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B120" i="15"/>
  <c r="B121" i="15" s="1"/>
  <c r="B122" i="15" s="1"/>
  <c r="B136" i="16"/>
  <c r="B137" i="16" s="1"/>
  <c r="B138" i="16" s="1"/>
  <c r="B139" i="16" s="1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B121" i="14"/>
  <c r="B122" i="14" s="1"/>
  <c r="B123" i="14" s="1"/>
  <c r="B124" i="14" s="1"/>
  <c r="B125" i="14" s="1"/>
  <c r="AC299" i="18"/>
  <c r="C299" i="18" s="1"/>
  <c r="AC133" i="18"/>
  <c r="AC224" i="18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294" i="18"/>
  <c r="C294" i="18" s="1"/>
  <c r="B75" i="14"/>
  <c r="B76" i="14" s="1"/>
  <c r="B77" i="14" s="1"/>
  <c r="B78" i="14" s="1"/>
  <c r="B79" i="14" s="1"/>
  <c r="AC350" i="18"/>
  <c r="C350" i="18" s="1"/>
  <c r="C351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60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188" i="18"/>
  <c r="C188" i="18" s="1"/>
  <c r="AC368" i="18"/>
  <c r="AC298" i="18"/>
  <c r="C298" i="18" s="1"/>
  <c r="AC505" i="18"/>
  <c r="C505" i="18" s="1"/>
  <c r="AC67" i="18"/>
  <c r="AC332" i="18"/>
  <c r="C332" i="18" s="1"/>
  <c r="AC366" i="18"/>
  <c r="C366" i="18" s="1"/>
  <c r="B91" i="14"/>
  <c r="B92" i="14" s="1"/>
  <c r="B93" i="14" s="1"/>
  <c r="B94" i="14" s="1"/>
  <c r="B95" i="14" s="1"/>
  <c r="AC353" i="18"/>
  <c r="C353" i="18" s="1"/>
  <c r="AC120" i="18"/>
  <c r="C120" i="18" s="1"/>
  <c r="AC136" i="18"/>
  <c r="C136" i="18" s="1"/>
  <c r="AC126" i="18"/>
  <c r="C126" i="18" s="1"/>
  <c r="AC343" i="18"/>
  <c r="AC346" i="18"/>
  <c r="C346" i="18" s="1"/>
  <c r="AC91" i="18"/>
  <c r="C91" i="18" s="1"/>
  <c r="AC376" i="18"/>
  <c r="AC539" i="18"/>
  <c r="C539" i="18" s="1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99" i="18"/>
  <c r="C99" i="18" s="1"/>
  <c r="AC165" i="18"/>
  <c r="C165" i="18" s="1"/>
  <c r="AC176" i="18"/>
  <c r="AC506" i="18"/>
  <c r="C506" i="18" s="1"/>
  <c r="AC271" i="18"/>
  <c r="C271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255" i="18"/>
  <c r="C255" i="18" s="1"/>
  <c r="AC581" i="18"/>
  <c r="C581" i="18" s="1"/>
  <c r="AC577" i="18"/>
  <c r="C577" i="18" s="1"/>
  <c r="AC117" i="18"/>
  <c r="C117" i="18" s="1"/>
  <c r="AC428" i="18"/>
  <c r="AC318" i="18"/>
  <c r="AC331" i="18"/>
  <c r="C331" i="18" s="1"/>
  <c r="AC198" i="18"/>
  <c r="C198" i="18" s="1"/>
  <c r="AC21" i="18"/>
  <c r="C21" i="18" s="1"/>
  <c r="AC125" i="18"/>
  <c r="C125" i="18" s="1"/>
  <c r="AC586" i="18"/>
  <c r="C586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4" i="18"/>
  <c r="C564" i="18" s="1"/>
  <c r="AC237" i="18"/>
  <c r="AC382" i="18"/>
  <c r="C382" i="18" s="1"/>
  <c r="AC230" i="18"/>
  <c r="C230" i="18" s="1"/>
  <c r="AC300" i="18"/>
  <c r="C300" i="18" s="1"/>
  <c r="AC201" i="18"/>
  <c r="C201" i="18" s="1"/>
  <c r="AC295" i="18"/>
  <c r="C295" i="18" s="1"/>
  <c r="AC398" i="18"/>
  <c r="C398" i="18" s="1"/>
  <c r="AC160" i="18"/>
  <c r="C160" i="18" s="1"/>
  <c r="AC394" i="18"/>
  <c r="C394" i="18" s="1"/>
  <c r="AC261" i="18"/>
  <c r="C261" i="18" s="1"/>
  <c r="AC335" i="18"/>
  <c r="C335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326" i="18"/>
  <c r="C326" i="18" s="1"/>
  <c r="AC193" i="18"/>
  <c r="C193" i="18" s="1"/>
  <c r="AC565" i="18"/>
  <c r="C565" i="18" s="1"/>
  <c r="AC293" i="18"/>
  <c r="C293" i="18" s="1"/>
  <c r="AC138" i="18"/>
  <c r="C138" i="18" s="1"/>
  <c r="AC157" i="18"/>
  <c r="C157" i="18" s="1"/>
  <c r="AC130" i="18"/>
  <c r="C130" i="18" s="1"/>
  <c r="AC66" i="18"/>
  <c r="C66" i="18" s="1"/>
  <c r="AC282" i="18"/>
  <c r="AC53" i="18"/>
  <c r="C53" i="18" s="1"/>
  <c r="AC44" i="18"/>
  <c r="C44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72" i="18"/>
  <c r="C572" i="18" s="1"/>
  <c r="AC500" i="18"/>
  <c r="C500" i="18" s="1"/>
  <c r="AC485" i="18"/>
  <c r="C485" i="18" s="1"/>
  <c r="AC317" i="18"/>
  <c r="C317" i="18" s="1"/>
  <c r="AC338" i="18"/>
  <c r="C338" i="18" s="1"/>
  <c r="AC430" i="18"/>
  <c r="C430" i="18" s="1"/>
  <c r="AC484" i="18"/>
  <c r="C484" i="18" s="1"/>
  <c r="AC163" i="18"/>
  <c r="C163" i="18" s="1"/>
  <c r="AC374" i="18"/>
  <c r="C374" i="18" s="1"/>
  <c r="AC483" i="18"/>
  <c r="C483" i="18" s="1"/>
  <c r="AC479" i="18"/>
  <c r="C479" i="18" s="1"/>
  <c r="AC290" i="18"/>
  <c r="C290" i="18" s="1"/>
  <c r="AC92" i="18"/>
  <c r="AC152" i="18"/>
  <c r="C152" i="18" s="1"/>
  <c r="AC150" i="18"/>
  <c r="C150" i="18" s="1"/>
  <c r="AC191" i="18"/>
  <c r="C191" i="18" s="1"/>
  <c r="AC262" i="18"/>
  <c r="C262" i="18" s="1"/>
  <c r="AC557" i="18"/>
  <c r="C557" i="18" s="1"/>
  <c r="AC112" i="18"/>
  <c r="C112" i="18" s="1"/>
  <c r="AC233" i="18"/>
  <c r="C233" i="18" s="1"/>
  <c r="AC547" i="18"/>
  <c r="C547" i="18" s="1"/>
  <c r="AC528" i="18"/>
  <c r="C528" i="18" s="1"/>
  <c r="AC455" i="18"/>
  <c r="C455" i="18" s="1"/>
  <c r="AC336" i="18"/>
  <c r="AC35" i="18"/>
  <c r="C35" i="18" s="1"/>
  <c r="AC375" i="18"/>
  <c r="C375" i="18" s="1"/>
  <c r="C376" i="18" s="1"/>
  <c r="AC26" i="18"/>
  <c r="C26" i="18" s="1"/>
  <c r="AC285" i="18"/>
  <c r="C285" i="18" s="1"/>
  <c r="AC302" i="18"/>
  <c r="C302" i="18" s="1"/>
  <c r="C303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AC135" i="18"/>
  <c r="C135" i="18" s="1"/>
  <c r="AC134" i="18"/>
  <c r="C134" i="18" s="1"/>
  <c r="AC254" i="18"/>
  <c r="C254" i="18" s="1"/>
  <c r="AC431" i="18"/>
  <c r="C431" i="18" s="1"/>
  <c r="AC61" i="18"/>
  <c r="C61" i="18" s="1"/>
  <c r="AC80" i="18"/>
  <c r="C80" i="18" s="1"/>
  <c r="AC442" i="18"/>
  <c r="C442" i="18" s="1"/>
  <c r="AC559" i="18"/>
  <c r="C559" i="18" s="1"/>
  <c r="AC243" i="18"/>
  <c r="C243" i="18" s="1"/>
  <c r="AC154" i="18"/>
  <c r="C154" i="18" s="1"/>
  <c r="AC276" i="18"/>
  <c r="C276" i="18" s="1"/>
  <c r="AC340" i="18"/>
  <c r="C340" i="18" s="1"/>
  <c r="AC408" i="18"/>
  <c r="C408" i="18" s="1"/>
  <c r="AC404" i="18"/>
  <c r="C404" i="18" s="1"/>
  <c r="AC78" i="18"/>
  <c r="C78" i="18" s="1"/>
  <c r="AC427" i="18"/>
  <c r="C427" i="18" s="1"/>
  <c r="AC429" i="18"/>
  <c r="C429" i="18" s="1"/>
  <c r="AC491" i="18"/>
  <c r="C491" i="18" s="1"/>
  <c r="AC522" i="18"/>
  <c r="C522" i="18" s="1"/>
  <c r="AC329" i="18"/>
  <c r="C329" i="18" s="1"/>
  <c r="AC530" i="18"/>
  <c r="C530" i="18" s="1"/>
  <c r="AC467" i="18"/>
  <c r="C467" i="18" s="1"/>
  <c r="AC525" i="18"/>
  <c r="C525" i="18" s="1"/>
  <c r="AC292" i="18"/>
  <c r="C292" i="18" s="1"/>
  <c r="AC48" i="18"/>
  <c r="AC437" i="18"/>
  <c r="C437" i="18" s="1"/>
  <c r="AC463" i="18"/>
  <c r="C463" i="18" s="1"/>
  <c r="AC584" i="18"/>
  <c r="C584" i="18" s="1"/>
  <c r="AC445" i="18"/>
  <c r="C445" i="18" s="1"/>
  <c r="AC118" i="18"/>
  <c r="C118" i="18" s="1"/>
  <c r="AC77" i="18"/>
  <c r="C77" i="18" s="1"/>
  <c r="AC98" i="18"/>
  <c r="C98" i="18" s="1"/>
  <c r="AC20" i="18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C88" i="18" s="1"/>
  <c r="AC127" i="18"/>
  <c r="C127" i="18" s="1"/>
  <c r="AC339" i="18"/>
  <c r="C339" i="18" s="1"/>
  <c r="AC548" i="18"/>
  <c r="AC321" i="18"/>
  <c r="C321" i="18" s="1"/>
  <c r="AC18" i="18"/>
  <c r="C18" i="18" s="1"/>
  <c r="AC493" i="18"/>
  <c r="C493" i="18" s="1"/>
  <c r="AC175" i="18"/>
  <c r="C175" i="18" s="1"/>
  <c r="AC251" i="18"/>
  <c r="C251" i="18" s="1"/>
  <c r="AC203" i="18"/>
  <c r="C203" i="18" s="1"/>
  <c r="AC269" i="18"/>
  <c r="C269" i="18" s="1"/>
  <c r="AC582" i="18"/>
  <c r="C582" i="18" s="1"/>
  <c r="AC518" i="18"/>
  <c r="C518" i="18" s="1"/>
  <c r="AC399" i="18"/>
  <c r="C399" i="18" s="1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AC69" i="18"/>
  <c r="AC580" i="18"/>
  <c r="C580" i="18" s="1"/>
  <c r="AC200" i="18"/>
  <c r="C200" i="18" s="1"/>
  <c r="AC545" i="18"/>
  <c r="C545" i="18" s="1"/>
  <c r="AC420" i="18"/>
  <c r="C420" i="18" s="1"/>
  <c r="AC472" i="18"/>
  <c r="C472" i="18" s="1"/>
  <c r="AC141" i="18"/>
  <c r="C141" i="18" s="1"/>
  <c r="AC459" i="18"/>
  <c r="C459" i="18" s="1"/>
  <c r="AC97" i="18"/>
  <c r="C97" i="18" s="1"/>
  <c r="AC7" i="18"/>
  <c r="C7" i="18" s="1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4" i="18"/>
  <c r="C554" i="18" s="1"/>
  <c r="AC63" i="18"/>
  <c r="AC358" i="18"/>
  <c r="C358" i="18" s="1"/>
  <c r="AC161" i="18"/>
  <c r="C161" i="18" s="1"/>
  <c r="AC281" i="18"/>
  <c r="C281" i="18" s="1"/>
  <c r="AC107" i="18"/>
  <c r="C107" i="18" s="1"/>
  <c r="AC42" i="18"/>
  <c r="C42" i="18" s="1"/>
  <c r="AC41" i="18"/>
  <c r="C41" i="18" s="1"/>
  <c r="AC109" i="18"/>
  <c r="C109" i="18" s="1"/>
  <c r="AC583" i="18"/>
  <c r="C583" i="18" s="1"/>
  <c r="AC415" i="18"/>
  <c r="C415" i="18" s="1"/>
  <c r="AC159" i="18"/>
  <c r="C159" i="18" s="1"/>
  <c r="AC252" i="18"/>
  <c r="C252" i="18" s="1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424" i="18"/>
  <c r="C424" i="18" s="1"/>
  <c r="AC319" i="18"/>
  <c r="C319" i="18" s="1"/>
  <c r="AC422" i="18"/>
  <c r="C422" i="18" s="1"/>
  <c r="AC440" i="18"/>
  <c r="C440" i="18" s="1"/>
  <c r="AC596" i="18"/>
  <c r="C596" i="18" s="1"/>
  <c r="AC104" i="18"/>
  <c r="C104" i="18" s="1"/>
  <c r="AC592" i="18"/>
  <c r="C592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AC380" i="18"/>
  <c r="C380" i="18" s="1"/>
  <c r="AC556" i="18"/>
  <c r="C556" i="18" s="1"/>
  <c r="AC212" i="18"/>
  <c r="C212" i="18" s="1"/>
  <c r="AC19" i="18"/>
  <c r="C19" i="18" s="1"/>
  <c r="AC597" i="18"/>
  <c r="C597" i="18" s="1"/>
  <c r="AC432" i="18"/>
  <c r="C432" i="18" s="1"/>
  <c r="AC256" i="18"/>
  <c r="C256" i="18" s="1"/>
  <c r="AC84" i="18"/>
  <c r="C84" i="18" s="1"/>
  <c r="AC387" i="18"/>
  <c r="C387" i="18" s="1"/>
  <c r="AC147" i="18"/>
  <c r="C147" i="18" s="1"/>
  <c r="AC396" i="18"/>
  <c r="C396" i="18" s="1"/>
  <c r="AC543" i="18"/>
  <c r="C543" i="18" s="1"/>
  <c r="AC222" i="18"/>
  <c r="C222" i="18" s="1"/>
  <c r="AC213" i="18"/>
  <c r="C213" i="18" s="1"/>
  <c r="AC538" i="18"/>
  <c r="C538" i="18" s="1"/>
  <c r="AC140" i="18"/>
  <c r="C140" i="18" s="1"/>
  <c r="AC452" i="18"/>
  <c r="C452" i="18" s="1"/>
  <c r="AC496" i="18"/>
  <c r="C496" i="18" s="1"/>
  <c r="AC210" i="18"/>
  <c r="C210" i="18" s="1"/>
  <c r="AC542" i="18"/>
  <c r="C542" i="18" s="1"/>
  <c r="AC311" i="18"/>
  <c r="C311" i="18" s="1"/>
  <c r="AC56" i="18"/>
  <c r="C56" i="18" s="1"/>
  <c r="AC600" i="18"/>
  <c r="C600" i="18" s="1"/>
  <c r="AC113" i="18"/>
  <c r="C113" i="18" s="1"/>
  <c r="AC494" i="18"/>
  <c r="C494" i="18" s="1"/>
  <c r="AC426" i="18"/>
  <c r="C426" i="18" s="1"/>
  <c r="AC476" i="18"/>
  <c r="C476" i="18" s="1"/>
  <c r="AC587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315" i="18"/>
  <c r="C315" i="18" s="1"/>
  <c r="AC103" i="18"/>
  <c r="C103" i="18" s="1"/>
  <c r="AC59" i="18"/>
  <c r="AC249" i="18"/>
  <c r="C249" i="18" s="1"/>
  <c r="AC414" i="18"/>
  <c r="C414" i="18" s="1"/>
  <c r="AC457" i="18"/>
  <c r="C457" i="18" s="1"/>
  <c r="AC591" i="18"/>
  <c r="C591" i="18" s="1"/>
  <c r="AC502" i="18"/>
  <c r="C502" i="18" s="1"/>
  <c r="AC58" i="18"/>
  <c r="C58" i="18" s="1"/>
  <c r="C59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507" i="18"/>
  <c r="C507" i="18" s="1"/>
  <c r="AC407" i="18"/>
  <c r="C407" i="18" s="1"/>
  <c r="AC450" i="18"/>
  <c r="C450" i="18" s="1"/>
  <c r="AC229" i="18"/>
  <c r="C229" i="18" s="1"/>
  <c r="AC594" i="18"/>
  <c r="C594" i="18" s="1"/>
  <c r="AC258" i="18"/>
  <c r="C258" i="18" s="1"/>
  <c r="AC355" i="18"/>
  <c r="C355" i="18" s="1"/>
  <c r="AC189" i="18"/>
  <c r="C189" i="18" s="1"/>
  <c r="AC65" i="18"/>
  <c r="C65" i="18" s="1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561" i="18"/>
  <c r="C561" i="18" s="1"/>
  <c r="AC264" i="18"/>
  <c r="C264" i="18" s="1"/>
  <c r="AC454" i="18"/>
  <c r="C454" i="18" s="1"/>
  <c r="AC90" i="18"/>
  <c r="C90" i="18" s="1"/>
  <c r="AC89" i="18"/>
  <c r="C89" i="18" s="1"/>
  <c r="AC413" i="18"/>
  <c r="C413" i="18" s="1"/>
  <c r="AC475" i="18"/>
  <c r="C475" i="18" s="1"/>
  <c r="AC122" i="18"/>
  <c r="C122" i="18" s="1"/>
  <c r="AC170" i="18"/>
  <c r="C170" i="18" s="1"/>
  <c r="AC589" i="18"/>
  <c r="C589" i="18" s="1"/>
  <c r="AC199" i="18"/>
  <c r="C199" i="18" s="1"/>
  <c r="AC324" i="18"/>
  <c r="C324" i="18" s="1"/>
  <c r="AC240" i="18"/>
  <c r="C240" i="18" s="1"/>
  <c r="AC171" i="18"/>
  <c r="C171" i="18" s="1"/>
  <c r="AC400" i="18"/>
  <c r="C400" i="18" s="1"/>
  <c r="AC46" i="18"/>
  <c r="C46" i="18" s="1"/>
  <c r="AC412" i="18"/>
  <c r="C412" i="18" s="1"/>
  <c r="AC566" i="18"/>
  <c r="C566" i="18" s="1"/>
  <c r="AC232" i="18"/>
  <c r="C232" i="18" s="1"/>
  <c r="AC226" i="18"/>
  <c r="B226" i="18" s="1"/>
  <c r="B227" i="18" s="1"/>
  <c r="B228" i="18" s="1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AC142" i="18"/>
  <c r="C142" i="18" s="1"/>
  <c r="AC385" i="18"/>
  <c r="C385" i="18" s="1"/>
  <c r="AC32" i="18"/>
  <c r="C32" i="18" s="1"/>
  <c r="AC558" i="18"/>
  <c r="C558" i="18" s="1"/>
  <c r="AC273" i="18"/>
  <c r="C273" i="18" s="1"/>
  <c r="AC330" i="18"/>
  <c r="C330" i="18" s="1"/>
  <c r="AC327" i="18"/>
  <c r="C327" i="18" s="1"/>
  <c r="AC320" i="18"/>
  <c r="C320" i="18" s="1"/>
  <c r="AC268" i="18"/>
  <c r="C268" i="18" s="1"/>
  <c r="AC393" i="18"/>
  <c r="C393" i="18" s="1"/>
  <c r="AC574" i="18"/>
  <c r="C574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259" i="18"/>
  <c r="C259" i="18" s="1"/>
  <c r="AC473" i="18"/>
  <c r="C473" i="18" s="1"/>
  <c r="AC352" i="18"/>
  <c r="C352" i="18" s="1"/>
  <c r="AC129" i="18"/>
  <c r="C129" i="18" s="1"/>
  <c r="AC579" i="18"/>
  <c r="C579" i="18" s="1"/>
  <c r="AC354" i="18"/>
  <c r="C354" i="18" s="1"/>
  <c r="AC144" i="18"/>
  <c r="C144" i="18" s="1"/>
  <c r="AC121" i="18"/>
  <c r="C121" i="18" s="1"/>
  <c r="AC488" i="18"/>
  <c r="C488" i="18" s="1"/>
  <c r="AC239" i="18"/>
  <c r="C239" i="18" s="1"/>
  <c r="AC333" i="18"/>
  <c r="C333" i="18" s="1"/>
  <c r="AC523" i="18"/>
  <c r="C523" i="18" s="1"/>
  <c r="AC68" i="18"/>
  <c r="C68" i="18" s="1"/>
  <c r="C69" i="18" s="1"/>
  <c r="AC204" i="18"/>
  <c r="C204" i="18" s="1"/>
  <c r="AC498" i="18"/>
  <c r="C498" i="18" s="1"/>
  <c r="AC124" i="18"/>
  <c r="C124" i="18" s="1"/>
  <c r="AC190" i="18"/>
  <c r="C190" i="18" s="1"/>
  <c r="AC234" i="18"/>
  <c r="C234" i="18" s="1"/>
  <c r="AC33" i="18"/>
  <c r="C33" i="18" s="1"/>
  <c r="AC74" i="18"/>
  <c r="C74" i="18" s="1"/>
  <c r="C75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90" i="18"/>
  <c r="C590" i="18" s="1"/>
  <c r="AC242" i="18"/>
  <c r="C242" i="18" s="1"/>
  <c r="AC512" i="18"/>
  <c r="AC599" i="18"/>
  <c r="C599" i="18" s="1"/>
  <c r="AC356" i="18"/>
  <c r="C356" i="18" s="1"/>
  <c r="AC220" i="18"/>
  <c r="C220" i="18" s="1"/>
  <c r="AC86" i="18"/>
  <c r="C86" i="18" s="1"/>
  <c r="AC397" i="18"/>
  <c r="C397" i="18" s="1"/>
  <c r="AC458" i="18"/>
  <c r="C458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73" i="18"/>
  <c r="C573" i="18" s="1"/>
  <c r="AC478" i="18"/>
  <c r="C478" i="18" s="1"/>
  <c r="AC312" i="18"/>
  <c r="C312" i="18" s="1"/>
  <c r="AC527" i="18"/>
  <c r="C527" i="18" s="1"/>
  <c r="AC362" i="18"/>
  <c r="C362" i="18" s="1"/>
  <c r="AC593" i="18"/>
  <c r="C593" i="18" s="1"/>
  <c r="AC14" i="18"/>
  <c r="C14" i="18" s="1"/>
  <c r="AC16" i="18"/>
  <c r="C16" i="18" s="1"/>
  <c r="AC433" i="18"/>
  <c r="C433" i="18" s="1"/>
  <c r="AC241" i="18"/>
  <c r="C241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AC143" i="18"/>
  <c r="C143" i="18" s="1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461" i="18"/>
  <c r="C461" i="18" s="1"/>
  <c r="AC270" i="18"/>
  <c r="C270" i="18" s="1"/>
  <c r="AC576" i="18"/>
  <c r="C576" i="18" s="1"/>
  <c r="AC489" i="18"/>
  <c r="C489" i="18" s="1"/>
  <c r="AC37" i="18"/>
  <c r="C37" i="18" s="1"/>
  <c r="AC214" i="18"/>
  <c r="C214" i="18" s="1"/>
  <c r="AC474" i="18"/>
  <c r="C474" i="18" s="1"/>
  <c r="AC575" i="18"/>
  <c r="C575" i="18" s="1"/>
  <c r="AC497" i="18"/>
  <c r="C497" i="18" s="1"/>
  <c r="AC562" i="18"/>
  <c r="C562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AC447" i="18"/>
  <c r="C447" i="18" s="1"/>
  <c r="AC194" i="18"/>
  <c r="C194" i="18" s="1"/>
  <c r="AC105" i="18"/>
  <c r="C105" i="18" s="1"/>
  <c r="AC598" i="18"/>
  <c r="C598" i="18" s="1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AC211" i="18"/>
  <c r="C211" i="18" s="1"/>
  <c r="AC563" i="18"/>
  <c r="C563" i="18" s="1"/>
  <c r="AC555" i="18"/>
  <c r="C555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AC423" i="18"/>
  <c r="C423" i="18" s="1"/>
  <c r="AC260" i="18"/>
  <c r="C260" i="18" s="1"/>
  <c r="AC536" i="18"/>
  <c r="C536" i="18" s="1"/>
  <c r="AC438" i="18"/>
  <c r="C438" i="18" s="1"/>
  <c r="AC388" i="18"/>
  <c r="C388" i="18" s="1"/>
  <c r="AC334" i="18"/>
  <c r="C334" i="18" s="1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384" i="18"/>
  <c r="C384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5" i="18"/>
  <c r="C585" i="18" s="1"/>
  <c r="AC534" i="18"/>
  <c r="C534" i="18" s="1"/>
  <c r="AC100" i="18"/>
  <c r="C100" i="18" s="1"/>
  <c r="AC601" i="18"/>
  <c r="C601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5" i="18"/>
  <c r="C595" i="18" s="1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B439" i="18" l="1"/>
  <c r="B257" i="18"/>
  <c r="B151" i="18"/>
  <c r="B101" i="18"/>
  <c r="B630" i="18"/>
  <c r="C722" i="18"/>
  <c r="B285" i="18"/>
  <c r="B286" i="18" s="1"/>
  <c r="B287" i="18" s="1"/>
  <c r="C468" i="18"/>
  <c r="C735" i="18"/>
  <c r="B757" i="18"/>
  <c r="B733" i="18"/>
  <c r="B435" i="18"/>
  <c r="B108" i="18"/>
  <c r="B109" i="18" s="1"/>
  <c r="B110" i="18" s="1"/>
  <c r="B111" i="18" s="1"/>
  <c r="B112" i="18" s="1"/>
  <c r="B508" i="18"/>
  <c r="B618" i="18"/>
  <c r="B780" i="18"/>
  <c r="B32" i="18"/>
  <c r="B496" i="18"/>
  <c r="B509" i="18"/>
  <c r="C717" i="18"/>
  <c r="B441" i="18"/>
  <c r="B784" i="18"/>
  <c r="B749" i="18"/>
  <c r="B750" i="18" s="1"/>
  <c r="C368" i="18"/>
  <c r="B157" i="18"/>
  <c r="B158" i="18" s="1"/>
  <c r="B216" i="18"/>
  <c r="B353" i="18"/>
  <c r="B651" i="18"/>
  <c r="B652" i="18" s="1"/>
  <c r="B386" i="18"/>
  <c r="B671" i="18"/>
  <c r="B672" i="18" s="1"/>
  <c r="C237" i="18"/>
  <c r="B770" i="18"/>
  <c r="B713" i="18"/>
  <c r="B331" i="18"/>
  <c r="B332" i="18" s="1"/>
  <c r="B265" i="18"/>
  <c r="B769" i="18"/>
  <c r="C73" i="18"/>
  <c r="B523" i="18"/>
  <c r="B24" i="18"/>
  <c r="C318" i="18"/>
  <c r="C553" i="18"/>
  <c r="B715" i="18"/>
  <c r="B357" i="18"/>
  <c r="C428" i="18"/>
  <c r="C465" i="18"/>
  <c r="C797" i="18"/>
  <c r="C767" i="18"/>
  <c r="B728" i="18"/>
  <c r="B620" i="18"/>
  <c r="B621" i="18" s="1"/>
  <c r="C548" i="18"/>
  <c r="C20" i="18"/>
  <c r="C524" i="18"/>
  <c r="C228" i="18"/>
  <c r="C560" i="18"/>
  <c r="C248" i="18"/>
  <c r="C802" i="18"/>
  <c r="B813" i="18"/>
  <c r="B814" i="18" s="1"/>
  <c r="B445" i="18"/>
  <c r="B414" i="18"/>
  <c r="B501" i="18"/>
  <c r="B634" i="18"/>
  <c r="B635" i="18" s="1"/>
  <c r="B581" i="18"/>
  <c r="B114" i="18"/>
  <c r="B115" i="18" s="1"/>
  <c r="B116" i="18" s="1"/>
  <c r="B117" i="18" s="1"/>
  <c r="B90" i="18"/>
  <c r="B91" i="18" s="1"/>
  <c r="B92" i="18" s="1"/>
  <c r="B448" i="18"/>
  <c r="B195" i="18"/>
  <c r="B71" i="18"/>
  <c r="B72" i="18" s="1"/>
  <c r="B73" i="18" s="1"/>
  <c r="B128" i="18"/>
  <c r="B129" i="18" s="1"/>
  <c r="B130" i="18" s="1"/>
  <c r="B131" i="18" s="1"/>
  <c r="B132" i="18" s="1"/>
  <c r="B133" i="18" s="1"/>
  <c r="B155" i="18"/>
  <c r="B293" i="18"/>
  <c r="B392" i="18"/>
  <c r="B146" i="18"/>
  <c r="B47" i="18"/>
  <c r="B48" i="18" s="1"/>
  <c r="B660" i="18"/>
  <c r="B19" i="18"/>
  <c r="B382" i="18"/>
  <c r="B267" i="18"/>
  <c r="B443" i="18"/>
  <c r="C226" i="18"/>
  <c r="C313" i="18"/>
  <c r="C185" i="18"/>
  <c r="C186" i="18" s="1"/>
  <c r="B524" i="18"/>
  <c r="B79" i="18"/>
  <c r="B612" i="18"/>
  <c r="B230" i="18"/>
  <c r="B231" i="18" s="1"/>
  <c r="B34" i="18"/>
  <c r="B373" i="18"/>
  <c r="B403" i="18"/>
  <c r="B363" i="18"/>
  <c r="B364" i="18" s="1"/>
  <c r="B365" i="18" s="1"/>
  <c r="B541" i="18"/>
  <c r="B532" i="18"/>
  <c r="B321" i="18"/>
  <c r="B491" i="18"/>
  <c r="B681" i="18"/>
  <c r="B682" i="18" s="1"/>
  <c r="B86" i="18"/>
  <c r="B87" i="18" s="1"/>
  <c r="B88" i="18" s="1"/>
  <c r="B315" i="18"/>
  <c r="B162" i="18"/>
  <c r="B631" i="18"/>
  <c r="B632" i="18" s="1"/>
  <c r="B28" i="18"/>
  <c r="B29" i="18" s="1"/>
  <c r="B30" i="18" s="1"/>
  <c r="B188" i="18"/>
  <c r="B189" i="18" s="1"/>
  <c r="B739" i="18"/>
  <c r="B207" i="18"/>
  <c r="B208" i="18" s="1"/>
  <c r="B209" i="18" s="1"/>
  <c r="B103" i="18"/>
  <c r="C179" i="18"/>
  <c r="C365" i="18"/>
  <c r="C509" i="18"/>
  <c r="B695" i="18"/>
  <c r="B380" i="18"/>
  <c r="B450" i="18"/>
  <c r="B451" i="18" s="1"/>
  <c r="B458" i="18"/>
  <c r="B388" i="18"/>
  <c r="B389" i="18" s="1"/>
  <c r="B627" i="18"/>
  <c r="B628" i="18" s="1"/>
  <c r="B483" i="18"/>
  <c r="B484" i="18" s="1"/>
  <c r="B485" i="18" s="1"/>
  <c r="B486" i="18" s="1"/>
  <c r="B178" i="18"/>
  <c r="B179" i="18" s="1"/>
  <c r="B273" i="18"/>
  <c r="B400" i="18"/>
  <c r="B401" i="18" s="1"/>
  <c r="B197" i="18"/>
  <c r="B198" i="18" s="1"/>
  <c r="B199" i="18" s="1"/>
  <c r="B759" i="18"/>
  <c r="B165" i="18"/>
  <c r="B166" i="18" s="1"/>
  <c r="B250" i="18"/>
  <c r="B26" i="18"/>
  <c r="C48" i="18"/>
  <c r="C224" i="18"/>
  <c r="C656" i="18"/>
  <c r="B782" i="18"/>
  <c r="B519" i="18"/>
  <c r="B61" i="18"/>
  <c r="B623" i="18"/>
  <c r="B50" i="18"/>
  <c r="B51" i="18" s="1"/>
  <c r="B474" i="18"/>
  <c r="B544" i="18"/>
  <c r="B674" i="18"/>
  <c r="B181" i="18"/>
  <c r="B643" i="18"/>
  <c r="B511" i="18"/>
  <c r="B512" i="18" s="1"/>
  <c r="B183" i="18"/>
  <c r="B184" i="18" s="1"/>
  <c r="B185" i="18" s="1"/>
  <c r="B186" i="18" s="1"/>
  <c r="B559" i="18"/>
  <c r="B560" i="18" s="1"/>
  <c r="B564" i="18"/>
  <c r="B565" i="18" s="1"/>
  <c r="B566" i="18" s="1"/>
  <c r="B428" i="18"/>
  <c r="B255" i="18"/>
  <c r="B65" i="18"/>
  <c r="B66" i="18" s="1"/>
  <c r="B67" i="18" s="1"/>
  <c r="B68" i="18" s="1"/>
  <c r="B69" i="18" s="1"/>
  <c r="B235" i="18"/>
  <c r="B236" i="18" s="1"/>
  <c r="B237" i="18" s="1"/>
  <c r="B610" i="18"/>
  <c r="B407" i="18"/>
  <c r="C67" i="18"/>
  <c r="C133" i="18"/>
  <c r="C702" i="18"/>
  <c r="C811" i="18"/>
  <c r="C754" i="18"/>
  <c r="B324" i="18"/>
  <c r="B325" i="18" s="1"/>
  <c r="B326" i="18" s="1"/>
  <c r="B786" i="18"/>
  <c r="B42" i="18"/>
  <c r="B427" i="18"/>
  <c r="B62" i="18"/>
  <c r="B63" i="18" s="1"/>
  <c r="B744" i="18"/>
  <c r="B625" i="18"/>
  <c r="B44" i="18"/>
  <c r="B45" i="18" s="1"/>
  <c r="B361" i="18"/>
  <c r="B790" i="18"/>
  <c r="B269" i="18"/>
  <c r="B394" i="18"/>
  <c r="B395" i="18" s="1"/>
  <c r="B730" i="18"/>
  <c r="B289" i="18"/>
  <c r="B290" i="18" s="1"/>
  <c r="B291" i="18" s="1"/>
  <c r="B213" i="18"/>
  <c r="B804" i="18"/>
  <c r="B535" i="18"/>
  <c r="B536" i="18" s="1"/>
  <c r="B345" i="18"/>
  <c r="B346" i="18" s="1"/>
  <c r="B347" i="18" s="1"/>
  <c r="B334" i="18"/>
  <c r="B335" i="18" s="1"/>
  <c r="B336" i="18" s="1"/>
  <c r="B761" i="18"/>
  <c r="B204" i="18"/>
  <c r="B205" i="18" s="1"/>
  <c r="B241" i="18"/>
  <c r="B136" i="18"/>
  <c r="B600" i="18"/>
  <c r="B375" i="18"/>
  <c r="B376" i="18" s="1"/>
  <c r="B775" i="18"/>
  <c r="B77" i="18"/>
  <c r="C282" i="18"/>
  <c r="C283" i="18" s="1"/>
  <c r="C632" i="18"/>
  <c r="C277" i="18"/>
  <c r="C278" i="18" s="1"/>
  <c r="B437" i="18"/>
  <c r="B263" i="18"/>
  <c r="B328" i="18"/>
  <c r="B329" i="18" s="1"/>
  <c r="B521" i="18"/>
  <c r="B141" i="18"/>
  <c r="B494" i="18"/>
  <c r="B338" i="18"/>
  <c r="B339" i="18" s="1"/>
  <c r="B649" i="18"/>
  <c r="B562" i="18"/>
  <c r="B720" i="18"/>
  <c r="B721" i="18" s="1"/>
  <c r="B722" i="18" s="1"/>
  <c r="B252" i="18"/>
  <c r="B253" i="18" s="1"/>
  <c r="B574" i="18"/>
  <c r="B606" i="18"/>
  <c r="B607" i="18" s="1"/>
  <c r="B533" i="18"/>
  <c r="B752" i="18"/>
  <c r="B753" i="18" s="1"/>
  <c r="B754" i="18" s="1"/>
  <c r="B547" i="18"/>
  <c r="B548" i="18" s="1"/>
  <c r="B191" i="18"/>
  <c r="B55" i="18"/>
  <c r="B271" i="18"/>
  <c r="B746" i="18"/>
  <c r="B747" i="18" s="1"/>
  <c r="B463" i="18"/>
  <c r="B764" i="18"/>
  <c r="C587" i="18"/>
  <c r="C347" i="18"/>
  <c r="C486" i="18"/>
  <c r="C29" i="18"/>
  <c r="B75" i="18"/>
  <c r="B38" i="18"/>
  <c r="B39" i="18" s="1"/>
  <c r="B40" i="18" s="1"/>
  <c r="B82" i="18"/>
  <c r="B83" i="18" s="1"/>
  <c r="B84" i="18" s="1"/>
  <c r="B498" i="18"/>
  <c r="B105" i="18"/>
  <c r="B106" i="18" s="1"/>
  <c r="B514" i="18"/>
  <c r="B528" i="18"/>
  <c r="B398" i="18"/>
  <c r="B698" i="18"/>
  <c r="B17" i="18"/>
  <c r="B302" i="18"/>
  <c r="B303" i="18" s="1"/>
  <c r="B572" i="18"/>
  <c r="B378" i="18"/>
  <c r="B637" i="18"/>
  <c r="B638" i="18" s="1"/>
  <c r="B639" i="18" s="1"/>
  <c r="B530" i="18"/>
  <c r="B99" i="18"/>
  <c r="B568" i="18"/>
  <c r="B569" i="18" s="1"/>
  <c r="B570" i="18" s="1"/>
  <c r="B538" i="18"/>
  <c r="B367" i="18"/>
  <c r="B368" i="18" s="1"/>
  <c r="B684" i="18"/>
  <c r="B641" i="18"/>
  <c r="B586" i="18"/>
  <c r="B587" i="18" s="1"/>
  <c r="B678" i="18"/>
  <c r="B679" i="18" s="1"/>
  <c r="B598" i="18"/>
  <c r="B596" i="18"/>
  <c r="B201" i="18"/>
  <c r="B202" i="18" s="1"/>
  <c r="B144" i="18"/>
  <c r="B505" i="18"/>
  <c r="B506" i="18" s="1"/>
  <c r="B766" i="18"/>
  <c r="B767" i="18" s="1"/>
  <c r="C92" i="18"/>
  <c r="C231" i="18"/>
  <c r="C176" i="18"/>
  <c r="C343" i="18"/>
  <c r="C569" i="18"/>
  <c r="C664" i="18"/>
  <c r="C662" i="18"/>
  <c r="B707" i="18"/>
  <c r="B313" i="18"/>
  <c r="B280" i="18"/>
  <c r="B654" i="18"/>
  <c r="B655" i="18" s="1"/>
  <c r="B656" i="18" s="1"/>
  <c r="B123" i="18"/>
  <c r="B124" i="18" s="1"/>
  <c r="B125" i="18" s="1"/>
  <c r="B126" i="18" s="1"/>
  <c r="B686" i="18"/>
  <c r="B687" i="18" s="1"/>
  <c r="B688" i="18" s="1"/>
  <c r="B716" i="18"/>
  <c r="B717" i="18" s="1"/>
  <c r="B551" i="18"/>
  <c r="B552" i="18" s="1"/>
  <c r="B553" i="18" s="1"/>
  <c r="B160" i="18"/>
  <c r="B138" i="18"/>
  <c r="B419" i="18"/>
  <c r="B193" i="18"/>
  <c r="B397" i="18"/>
  <c r="B741" i="18"/>
  <c r="B742" i="18" s="1"/>
  <c r="B53" i="18"/>
  <c r="B806" i="18"/>
  <c r="B807" i="18" s="1"/>
  <c r="B808" i="18" s="1"/>
  <c r="B243" i="18"/>
  <c r="B244" i="18" s="1"/>
  <c r="B220" i="18"/>
  <c r="B464" i="18"/>
  <c r="B465" i="18" s="1"/>
  <c r="B702" i="18"/>
  <c r="B703" i="18" s="1"/>
  <c r="B577" i="18"/>
  <c r="B261" i="18"/>
  <c r="C336" i="18"/>
  <c r="C291" i="18"/>
  <c r="C166" i="18"/>
  <c r="C63" i="18"/>
  <c r="C770" i="18"/>
  <c r="B614" i="18"/>
  <c r="B615" i="18" s="1"/>
  <c r="B616" i="18" s="1"/>
  <c r="B317" i="18"/>
  <c r="B318" i="18" s="1"/>
  <c r="B792" i="18"/>
  <c r="B793" i="18" s="1"/>
  <c r="B467" i="18"/>
  <c r="B468" i="18" s="1"/>
  <c r="B341" i="18"/>
  <c r="B342" i="18" s="1"/>
  <c r="B343" i="18" s="1"/>
  <c r="B310" i="18"/>
  <c r="B410" i="18"/>
  <c r="B411" i="18" s="1"/>
  <c r="B772" i="18"/>
  <c r="B773" i="18" s="1"/>
  <c r="B349" i="18"/>
  <c r="B350" i="18" s="1"/>
  <c r="B351" i="18" s="1"/>
  <c r="B503" i="18"/>
  <c r="B645" i="18"/>
  <c r="B646" i="18" s="1"/>
  <c r="B647" i="18" s="1"/>
  <c r="B589" i="18"/>
  <c r="B446" i="18"/>
  <c r="B516" i="18"/>
  <c r="B15" i="18"/>
  <c r="B461" i="18"/>
  <c r="B667" i="18"/>
  <c r="B539" i="18"/>
  <c r="B175" i="18"/>
  <c r="B176" i="18" s="1"/>
  <c r="B421" i="18"/>
  <c r="B693" i="18"/>
  <c r="B370" i="18"/>
  <c r="B57" i="18"/>
  <c r="B58" i="18" s="1"/>
  <c r="B59" i="18" s="1"/>
  <c r="B425" i="18"/>
  <c r="B218" i="18"/>
  <c r="B281" i="18"/>
  <c r="B282" i="18" s="1"/>
  <c r="B283" i="18" s="1"/>
  <c r="B480" i="18"/>
  <c r="B481" i="18" s="1"/>
  <c r="C512" i="18"/>
  <c r="C287" i="18"/>
  <c r="B676" i="18"/>
  <c r="B10" i="18"/>
  <c r="B294" i="18"/>
  <c r="B295" i="18" s="1"/>
  <c r="B20" i="18"/>
  <c r="B21" i="18" s="1"/>
  <c r="B811" i="18"/>
  <c r="B359" i="18"/>
  <c r="B172" i="18"/>
  <c r="B173" i="18" s="1"/>
  <c r="B799" i="18"/>
  <c r="B800" i="18" s="1"/>
  <c r="B801" i="18" s="1"/>
  <c r="B802" i="18" s="1"/>
  <c r="B246" i="18"/>
  <c r="B297" i="18"/>
  <c r="B298" i="18" s="1"/>
  <c r="B299" i="18" s="1"/>
  <c r="B300" i="18" s="1"/>
  <c r="B80" i="18"/>
  <c r="B709" i="18"/>
  <c r="B579" i="18"/>
  <c r="B119" i="18"/>
  <c r="B120" i="18" s="1"/>
  <c r="B121" i="18" s="1"/>
  <c r="B778" i="18"/>
  <c r="B355" i="18"/>
  <c r="B478" i="18"/>
  <c r="B275" i="18"/>
  <c r="B276" i="18" s="1"/>
  <c r="B277" i="18" s="1"/>
  <c r="B278" i="18" s="1"/>
  <c r="B222" i="18"/>
  <c r="B223" i="18" s="1"/>
  <c r="B224" i="18" s="1"/>
  <c r="B148" i="18"/>
  <c r="B149" i="18" s="1"/>
  <c r="B788" i="18"/>
  <c r="B305" i="18"/>
  <c r="B306" i="18" s="1"/>
  <c r="B153" i="18"/>
  <c r="B526" i="18"/>
  <c r="B602" i="18"/>
  <c r="B603" i="18" s="1"/>
  <c r="B1736" i="14"/>
  <c r="C3" i="18"/>
  <c r="C3" i="8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<sst xmlns="http://schemas.openxmlformats.org/spreadsheetml/2006/main" count="79027" uniqueCount="1269">
  <si>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</si>
  <si>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</si>
  <si>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</si>
  <si>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</si>
  <si>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</si>
  <si>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</si>
  <si>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</si>
  <si>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</si>
  <si>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</si>
  <si>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</si>
  <si>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</si>
  <si>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</si>
  <si>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</si>
  <si>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</si>
  <si>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</si>
  <si>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</si>
  <si>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</si>
  <si>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</si>
  <si>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</si>
  <si>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</si>
  <si>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</si>
  <si>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</si>
  <si>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</si>
  <si>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</si>
  <si>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</si>
  <si>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</si>
  <si>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</si>
  <si>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</si>
  <si>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</si>
  <si>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</si>
  <si>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</si>
  <si>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</si>
  <si>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</si>
  <si>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</si>
  <si>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</si>
  <si>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</si>
  <si>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</si>
  <si>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</si>
  <si>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</si>
  <si>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</si>
  <si>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</si>
  <si>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</si>
  <si>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</si>
  <si>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</si>
  <si>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</si>
  <si>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</si>
  <si>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</si>
  <si>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</si>
  <si>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</si>
  <si>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</si>
  <si>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</si>
  <si>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</si>
  <si>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</si>
  <si>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</si>
  <si>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</si>
  <si>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</si>
  <si>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</si>
  <si>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</si>
  <si>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</si>
  <si>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</si>
  <si>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</si>
  <si>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</si>
  <si>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</si>
  <si>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</si>
  <si>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</si>
  <si>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</si>
  <si>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</si>
  <si>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</si>
  <si>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</si>
  <si>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</si>
  <si>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</si>
  <si>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</si>
  <si>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</si>
  <si>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</si>
  <si>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</si>
  <si>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</si>
  <si>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</si>
  <si>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</si>
  <si>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</si>
  <si>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</si>
  <si>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</si>
  <si>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</si>
  <si>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</si>
  <si>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</si>
  <si>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</si>
  <si>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</si>
  <si>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</si>
  <si>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</si>
  <si>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</si>
  <si>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</si>
  <si>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</si>
  <si>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</si>
  <si>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</si>
  <si>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</si>
  <si>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</si>
  <si>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</si>
  <si>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</si>
  <si>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</si>
  <si>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</si>
  <si>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</si>
  <si>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</si>
  <si>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</si>
  <si>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</si>
  <si>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</si>
  <si>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</si>
  <si>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</si>
  <si>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</si>
  <si>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</si>
  <si>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</si>
  <si>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</si>
  <si>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</si>
  <si>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</si>
  <si>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</si>
  <si>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</si>
  <si>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</si>
  <si>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</si>
  <si>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</si>
  <si>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</si>
  <si>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</si>
  <si>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</si>
  <si>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</si>
  <si>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</si>
  <si>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</si>
  <si>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</si>
  <si>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</si>
  <si>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</si>
  <si>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</si>
  <si>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</si>
  <si>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</si>
  <si>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</si>
  <si>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</si>
  <si>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</si>
  <si>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</si>
  <si>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</si>
  <si>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</si>
  <si>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</si>
  <si>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</si>
  <si>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</si>
  <si>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</si>
  <si>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</si>
  <si>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</si>
  <si>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</si>
  <si>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</si>
  <si>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</si>
  <si>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</si>
  <si>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</si>
  <si>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</si>
  <si>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</si>
  <si>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</si>
  <si>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</si>
  <si>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</si>
  <si>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</si>
  <si>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</si>
  <si>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</si>
  <si>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</si>
  <si>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</si>
  <si>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</si>
  <si>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</si>
  <si>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</si>
  <si>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</si>
  <si>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</si>
  <si>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</si>
  <si>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</si>
  <si>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</si>
  <si>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</si>
  <si>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</si>
  <si>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</si>
  <si>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</si>
  <si>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</si>
  <si>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</si>
  <si>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</si>
  <si>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</si>
  <si>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</si>
  <si>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</si>
  <si>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</si>
  <si>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</si>
  <si>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</si>
  <si>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</si>
  <si>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</si>
  <si>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</si>
  <si>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</si>
  <si>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</si>
  <si>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</si>
  <si>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</si>
  <si>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</si>
  <si>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</si>
  <si>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</si>
  <si>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</si>
  <si>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</si>
  <si>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</si>
  <si>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</si>
  <si>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</si>
  <si>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</si>
  <si>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</si>
  <si>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</si>
  <si>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</si>
  <si>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</si>
  <si>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</si>
  <si>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</si>
  <si>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</si>
  <si>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</si>
  <si>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</si>
  <si>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</si>
  <si>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</si>
  <si>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</si>
  <si>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</si>
  <si>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</si>
  <si>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</si>
  <si>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</si>
  <si>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</si>
  <si>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</si>
  <si>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</si>
  <si>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</si>
  <si>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</si>
  <si>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</si>
  <si>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</si>
  <si>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</si>
  <si>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</si>
  <si>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</si>
  <si>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</si>
  <si>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</si>
  <si>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</si>
  <si>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</si>
  <si>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</si>
  <si>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</si>
  <si>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</si>
  <si>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</si>
  <si>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</si>
  <si>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</si>
  <si>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</si>
  <si>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</si>
  <si>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</si>
  <si>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</si>
  <si>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</si>
  <si>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</si>
  <si>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</si>
  <si>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</si>
  <si>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</si>
  <si>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</si>
  <si>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</si>
  <si>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</si>
  <si>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</si>
  <si>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</si>
  <si>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</si>
  <si>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</si>
  <si>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</si>
  <si>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</si>
  <si>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</si>
  <si>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</si>
  <si>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</si>
  <si>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</si>
  <si>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</si>
  <si>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</si>
  <si>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</si>
  <si>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</si>
  <si>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</si>
  <si>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</si>
  <si>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</si>
  <si>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</si>
  <si>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</si>
  <si>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</si>
  <si>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</si>
  <si>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</si>
  <si>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</si>
  <si>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</si>
  <si>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</si>
  <si>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</si>
  <si>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</si>
  <si>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</si>
  <si>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</si>
  <si>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</si>
  <si>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</si>
  <si>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</si>
  <si>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</si>
  <si>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</si>
  <si>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</si>
  <si>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</si>
  <si>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</si>
  <si>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</si>
  <si>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</si>
  <si>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</si>
  <si>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</si>
  <si>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</si>
  <si>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</si>
  <si>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</si>
  <si>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</si>
  <si>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</si>
  <si>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</si>
  <si>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</si>
  <si>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</si>
  <si>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</si>
  <si>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</si>
  <si>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</si>
  <si>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</si>
  <si>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</si>
  <si>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</si>
  <si>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</si>
  <si>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</si>
  <si>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</si>
  <si>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</si>
  <si>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</si>
  <si>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</si>
  <si>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</si>
  <si>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</si>
  <si>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</si>
  <si>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</si>
  <si>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</si>
  <si>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</si>
  <si>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</si>
  <si>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</si>
  <si>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</si>
  <si>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</si>
  <si>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</si>
  <si>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</si>
  <si>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</si>
  <si>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</si>
  <si>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</si>
  <si>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</si>
  <si>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</si>
  <si>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</si>
  <si>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</si>
  <si>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</si>
  <si>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</si>
  <si>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</si>
  <si>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</si>
  <si>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</si>
  <si>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</si>
  <si>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</si>
  <si>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</si>
  <si>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</si>
  <si>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</si>
  <si>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</si>
  <si>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</si>
  <si>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</si>
  <si>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</si>
  <si>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</si>
  <si>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</si>
  <si>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</si>
  <si>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</si>
  <si>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</si>
  <si>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</si>
  <si>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</si>
  <si>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</si>
  <si>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</si>
  <si>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</si>
  <si>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</si>
  <si>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</si>
  <si>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</si>
  <si>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</si>
  <si>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</si>
  <si>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</si>
  <si>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</si>
  <si>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</si>
  <si>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</si>
  <si>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</si>
  <si>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</si>
  <si>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</si>
  <si>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</si>
  <si>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</si>
  <si>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</si>
  <si>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</si>
  <si>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</si>
  <si>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</si>
  <si>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</si>
  <si>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</si>
  <si>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</si>
  <si>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</si>
  <si>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</si>
  <si>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</si>
  <si>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</si>
  <si>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</si>
  <si>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</si>
  <si>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</si>
  <si>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</si>
  <si>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</si>
  <si>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</si>
  <si>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</si>
  <si>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</si>
  <si>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</si>
  <si>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</si>
  <si>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</si>
  <si>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</si>
  <si>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</si>
  <si>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</si>
  <si>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</si>
  <si>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</si>
  <si>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</si>
  <si>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</si>
  <si>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</si>
  <si>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</si>
  <si>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</si>
  <si>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</si>
  <si>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</si>
  <si>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</si>
  <si>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</si>
  <si>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</si>
  <si>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</si>
  <si>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</si>
  <si>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</si>
  <si>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</si>
  <si>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</si>
  <si>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</si>
  <si>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</si>
  <si>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</si>
  <si>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</si>
  <si>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</si>
  <si>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</si>
  <si>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</si>
  <si>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</si>
  <si>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</si>
  <si>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</si>
  <si>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</si>
  <si>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</si>
  <si>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</si>
  <si>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</si>
  <si>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</si>
  <si>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</si>
  <si>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</si>
  <si>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</si>
  <si>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</si>
  <si>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</si>
  <si>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</si>
  <si>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</si>
  <si>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</si>
  <si>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</si>
  <si>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</si>
  <si>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</si>
  <si>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</si>
  <si>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</si>
  <si>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</si>
  <si>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</si>
  <si>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</si>
  <si>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</si>
  <si>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</si>
  <si>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</si>
  <si>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</si>
  <si>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</si>
  <si>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</si>
  <si>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</si>
  <si>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</si>
  <si>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</si>
  <si>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</si>
  <si>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</si>
  <si>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</si>
  <si>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</si>
  <si>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</si>
  <si>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</si>
  <si>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</si>
  <si>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</si>
  <si>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</si>
  <si>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</si>
  <si>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</si>
  <si>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</si>
  <si>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</si>
  <si>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</si>
  <si>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</si>
  <si>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</si>
  <si>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</si>
  <si>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</si>
  <si>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</si>
  <si>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</si>
  <si>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</si>
  <si>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</si>
  <si>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</si>
  <si>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</si>
  <si>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</si>
  <si>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</si>
  <si>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</si>
  <si>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</si>
  <si>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</si>
  <si>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</si>
  <si>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</si>
  <si>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</si>
  <si>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</si>
  <si>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</si>
  <si>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</si>
  <si>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</si>
  <si>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</si>
  <si>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</si>
  <si>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</si>
  <si>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</si>
  <si>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</si>
  <si>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</si>
  <si>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</si>
  <si>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</si>
  <si>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</si>
  <si>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</si>
  <si>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</si>
  <si>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</si>
  <si>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</si>
  <si>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</si>
  <si>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</si>
  <si>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</si>
  <si>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</si>
  <si>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</si>
  <si>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</si>
  <si>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</si>
  <si>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</si>
  <si>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</si>
  <si>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</si>
  <si>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</si>
  <si>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</si>
  <si>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</si>
  <si>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</si>
  <si>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</si>
  <si>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</si>
  <si>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</si>
  <si>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</si>
  <si>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</si>
  <si>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</si>
  <si>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</si>
  <si>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</si>
  <si>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</si>
  <si>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</si>
  <si>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</si>
  <si>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</si>
  <si>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</si>
  <si>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</si>
  <si>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</si>
  <si>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</si>
  <si>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</si>
  <si>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</si>
  <si>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</si>
  <si>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</si>
  <si>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</si>
  <si>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</si>
  <si>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</si>
  <si>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</si>
  <si>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</si>
  <si>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</si>
  <si>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</si>
  <si>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</si>
  <si>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</si>
  <si>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</si>
  <si>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</si>
  <si>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</si>
  <si>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</si>
  <si>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</si>
  <si>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</si>
  <si>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</si>
  <si>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</si>
  <si>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</si>
  <si>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</si>
  <si>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</si>
  <si>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</si>
  <si>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</si>
  <si>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</si>
  <si>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</si>
  <si>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</si>
  <si>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</si>
  <si>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</si>
  <si>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</si>
  <si>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</si>
  <si>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</si>
  <si>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</si>
  <si>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</si>
  <si>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</si>
  <si>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</si>
  <si>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</si>
  <si>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</si>
  <si>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</si>
  <si>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</si>
  <si>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</si>
  <si>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</si>
  <si>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</si>
  <si>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</si>
  <si>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</si>
  <si>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</si>
  <si>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</si>
  <si>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</si>
  <si>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</si>
  <si>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</si>
  <si>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</si>
  <si>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</si>
  <si>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</si>
  <si>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</si>
  <si>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</si>
  <si>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</si>
  <si>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</si>
  <si>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</si>
  <si>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</si>
  <si>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</si>
  <si>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</si>
  <si>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</si>
  <si>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</si>
  <si>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</si>
  <si>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</si>
  <si>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</si>
  <si>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</si>
  <si>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</si>
  <si>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</si>
  <si>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</si>
  <si>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</si>
  <si>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</si>
  <si>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</si>
  <si>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</si>
  <si>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</si>
  <si>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</si>
  <si>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</si>
  <si>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</si>
  <si>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</si>
  <si>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</si>
  <si>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</si>
  <si>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</si>
  <si>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</si>
  <si>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</si>
  <si>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</si>
  <si>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</si>
  <si>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</si>
  <si>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</si>
  <si>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</si>
  <si>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</si>
  <si>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</si>
  <si>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</si>
  <si>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</si>
  <si>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</si>
  <si>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</si>
  <si>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</si>
  <si>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</si>
  <si>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</si>
  <si>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</si>
  <si>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</si>
  <si>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</si>
  <si>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</si>
  <si>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</si>
  <si>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</si>
  <si>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</si>
  <si>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</si>
  <si>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</si>
  <si>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</si>
  <si>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</si>
  <si>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</si>
  <si>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</si>
  <si>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</si>
  <si>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</si>
  <si>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</si>
  <si>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</si>
  <si>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</si>
  <si>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</si>
  <si>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</si>
  <si>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</si>
  <si>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</si>
  <si>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</si>
  <si>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</si>
  <si>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</si>
  <si>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</si>
  <si>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</si>
  <si>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</si>
  <si>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</si>
  <si>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</si>
  <si>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</si>
  <si>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</si>
  <si>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</si>
  <si>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</si>
  <si>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</si>
  <si>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</si>
  <si>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</si>
  <si>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</si>
  <si>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</si>
  <si>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</si>
  <si>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</si>
  <si>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</si>
  <si>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</si>
  <si>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</si>
  <si>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</si>
  <si>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</si>
  <si>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</si>
  <si>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</si>
  <si>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</si>
  <si>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</si>
  <si>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</si>
  <si>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</si>
  <si>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</si>
  <si>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</si>
  <si>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</si>
  <si>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</si>
  <si>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</si>
  <si>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</si>
  <si>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</si>
  <si>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</si>
  <si>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</si>
  <si>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</si>
  <si>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</si>
  <si>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</si>
  <si>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</si>
  <si>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</si>
  <si>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</si>
  <si>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</si>
  <si>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</si>
  <si>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</si>
  <si>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</si>
  <si>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</si>
  <si>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</si>
  <si>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</si>
  <si>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</si>
  <si>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</si>
  <si>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</si>
  <si>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</si>
  <si>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</si>
  <si>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</si>
  <si>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</si>
  <si>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</si>
  <si>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</si>
  <si>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</si>
  <si>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</si>
  <si>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</si>
  <si>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</si>
  <si>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</si>
  <si>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</si>
  <si>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</si>
  <si>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</si>
  <si>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</si>
  <si>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</si>
  <si>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</si>
  <si>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</si>
  <si>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</si>
  <si>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</si>
  <si>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</si>
  <si>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</si>
  <si>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</si>
  <si>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</si>
  <si>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</si>
  <si>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</si>
  <si>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</si>
  <si>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</si>
  <si>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</si>
  <si>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</si>
  <si>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</si>
  <si>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</si>
  <si>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</si>
  <si>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</si>
  <si>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</si>
  <si>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</si>
  <si>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</si>
  <si>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</si>
  <si>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</si>
  <si>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</si>
  <si>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</si>
  <si>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</si>
  <si>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</si>
  <si>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</si>
  <si>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</si>
  <si>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</si>
  <si>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</si>
  <si>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</si>
  <si>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</si>
  <si>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</si>
  <si>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</si>
  <si>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</si>
  <si>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</si>
  <si>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</si>
  <si>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</si>
  <si>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</si>
  <si>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</si>
  <si>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</si>
  <si>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</si>
  <si>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</si>
  <si>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</si>
  <si>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</si>
  <si>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</si>
  <si>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</si>
  <si>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</si>
  <si>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</si>
  <si>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</si>
  <si>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</si>
  <si>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</si>
  <si>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</si>
  <si>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</si>
  <si>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</si>
  <si>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</si>
  <si>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</si>
  <si>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</si>
  <si>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</si>
  <si>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</si>
  <si>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</si>
  <si>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</si>
  <si>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</si>
  <si>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</si>
  <si>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</si>
  <si>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</si>
  <si>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</si>
  <si>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</si>
  <si>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</si>
  <si>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</si>
  <si>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</si>
  <si>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</si>
  <si>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</si>
  <si>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</si>
  <si>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</si>
  <si>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</si>
  <si>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</si>
  <si>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</si>
  <si>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</si>
  <si>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</si>
  <si>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</si>
  <si>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</si>
  <si>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</si>
  <si>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</si>
  <si>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</si>
  <si>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</si>
  <si>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</si>
  <si>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</si>
  <si>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</si>
  <si>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</si>
  <si>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</si>
  <si>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</si>
  <si>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</si>
  <si>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</si>
  <si>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</si>
  <si>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</si>
  <si>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</si>
  <si>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</si>
  <si>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</si>
  <si>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</si>
  <si>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</si>
  <si>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</si>
  <si>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</si>
  <si>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</si>
  <si>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</si>
  <si>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</si>
  <si>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</si>
  <si>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</si>
  <si>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</si>
  <si>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</si>
  <si>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</si>
  <si>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</si>
  <si>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</si>
  <si>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</si>
  <si>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</si>
  <si>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</si>
  <si>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</si>
  <si>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</si>
  <si>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</si>
  <si>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</si>
  <si>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</si>
  <si>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</si>
  <si>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</si>
  <si>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</si>
  <si>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</si>
  <si>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</si>
  <si>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</si>
  <si>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</si>
  <si>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</si>
  <si>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</si>
  <si>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</si>
  <si>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</si>
  <si>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</si>
  <si>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</si>
  <si>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</si>
  <si>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</si>
  <si>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</si>
  <si>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</si>
  <si>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</si>
  <si>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</si>
  <si>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</si>
  <si>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</si>
  <si>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</si>
  <si>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</si>
  <si>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</si>
  <si>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</si>
  <si>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</si>
  <si>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</si>
  <si>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</si>
  <si>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</si>
  <si>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</si>
  <si>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</si>
  <si>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</si>
  <si>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</si>
  <si>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</si>
  <si>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</si>
  <si>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</si>
  <si>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</si>
  <si>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</si>
  <si>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</si>
  <si>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</si>
  <si>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</si>
  <si>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</si>
  <si>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</si>
  <si>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</si>
  <si>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</si>
  <si>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</si>
  <si>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</si>
  <si>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</si>
  <si>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</si>
  <si>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</si>
  <si>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</si>
  <si>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</si>
  <si>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</si>
  <si>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</si>
  <si>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</si>
  <si>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</si>
  <si>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</si>
  <si>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</si>
  <si>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</si>
  <si>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</si>
  <si>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</si>
  <si>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</si>
  <si>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</si>
  <si>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</si>
  <si>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</si>
  <si>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</si>
  <si>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</si>
  <si>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</si>
  <si>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</si>
  <si>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</si>
  <si>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</si>
  <si>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</si>
  <si>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</si>
  <si>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</si>
  <si>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</si>
  <si>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</si>
  <si>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</si>
  <si>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</si>
  <si>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</si>
  <si>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</si>
  <si>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</si>
  <si>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</si>
  <si>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</si>
  <si>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</si>
  <si>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</si>
  <si>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</si>
  <si>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</si>
  <si>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</si>
  <si>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</si>
  <si>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</si>
  <si>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</si>
  <si>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</si>
  <si>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</si>
  <si>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</si>
  <si>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</si>
  <si>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</si>
  <si>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</si>
  <si>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</si>
  <si>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</si>
  <si>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</si>
  <si>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</si>
  <si>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</si>
  <si>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</si>
  <si>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</si>
  <si>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</si>
  <si>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</si>
  <si>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</si>
  <si>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</si>
  <si>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</si>
  <si>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</si>
  <si>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</si>
  <si>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</si>
  <si>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</si>
  <si>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</si>
  <si>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</si>
  <si>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</si>
  <si>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</si>
  <si>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</si>
  <si>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</si>
  <si>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</si>
  <si>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</si>
  <si>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</si>
  <si>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</si>
  <si>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</si>
  <si>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</si>
  <si>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</si>
  <si>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</si>
  <si>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</si>
  <si>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</si>
  <si>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</si>
  <si>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</si>
  <si>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</si>
  <si>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</si>
  <si>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</si>
  <si>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</si>
  <si>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</si>
  <si>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</si>
  <si>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</si>
  <si>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</si>
  <si>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</si>
  <si>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</si>
  <si>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</si>
  <si>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</si>
  <si>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</si>
  <si>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</si>
  <si>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</si>
  <si>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</si>
  <si>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</si>
  <si>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</si>
  <si>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</si>
  <si>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</si>
  <si>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</si>
  <si>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</si>
  <si>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</si>
  <si>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</si>
  <si>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</si>
  <si>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</si>
  <si>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</si>
  <si>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</si>
  <si>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</si>
  <si>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</si>
  <si>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</si>
  <si>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</si>
  <si>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</si>
  <si>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</si>
  <si>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</si>
  <si>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</si>
  <si>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</si>
  <si>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</si>
  <si>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</si>
  <si>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</si>
  <si>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</si>
  <si>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</si>
  <si>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</si>
  <si>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</si>
  <si>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</si>
  <si>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</si>
  <si>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</si>
  <si>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</si>
  <si>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</si>
  <si>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</si>
  <si>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</si>
  <si>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</si>
  <si>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</si>
  <si>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</si>
  <si>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</si>
  <si>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</si>
  <si>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</si>
  <si>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</si>
  <si>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</si>
  <si>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</si>
  <si>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</si>
  <si>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</si>
  <si>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</si>
  <si>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</si>
  <si>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</si>
  <si>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</si>
  <si>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</si>
  <si>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</si>
  <si>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</si>
  <si>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</si>
  <si>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</si>
  <si>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</si>
  <si>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</si>
  <si>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</si>
  <si>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</si>
  <si>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</si>
  <si>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</si>
  <si>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</si>
  <si>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</si>
  <si>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</si>
  <si>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</si>
  <si>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</si>
  <si>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</si>
  <si>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</si>
  <si>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</si>
  <si>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</si>
  <si>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</si>
  <si>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</si>
  <si>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</si>
  <si>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</si>
  <si>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</si>
  <si>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</si>
  <si>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</si>
  <si>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</si>
  <si>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</si>
  <si>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</si>
  <si>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</si>
  <si>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</si>
  <si>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</si>
  <si>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</si>
  <si>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</si>
  <si>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</si>
  <si>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</si>
  <si>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</si>
  <si>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</si>
  <si>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</si>
  <si>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</si>
  <si>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</si>
  <si>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</si>
  <si>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</si>
  <si>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</si>
  <si>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</si>
  <si>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</si>
  <si>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</si>
  <si>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</si>
  <si>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</si>
  <si>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</si>
  <si>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</si>
  <si>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</si>
  <si>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</si>
  <si>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</si>
  <si>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</si>
  <si>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</si>
  <si>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</si>
  <si>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</si>
  <si>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</si>
  <si>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</si>
  <si>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</si>
  <si>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</si>
  <si>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</si>
  <si>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</si>
  <si>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</si>
  <si>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</si>
  <si>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</si>
  <si>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</si>
  <si>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</si>
  <si>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</si>
  <si>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</si>
  <si>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</si>
  <si>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</si>
  <si>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</si>
  <si>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</si>
  <si>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</si>
  <si>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</si>
  <si>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</si>
  <si>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</si>
  <si>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</si>
  <si>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</si>
  <si>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</si>
  <si>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</si>
  <si>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</si>
  <si>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</si>
  <si>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</si>
  <si>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</si>
  <si>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</si>
  <si>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</si>
  <si>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</si>
  <si>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</si>
  <si>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</si>
  <si>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</si>
  <si>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</si>
  <si>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</si>
  <si>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</si>
  <si>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</si>
  <si>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</si>
  <si>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</si>
  <si>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</si>
  <si>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</si>
  <si>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</si>
  <si>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</si>
  <si>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</si>
  <si>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</si>
  <si>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</si>
  <si>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</si>
  <si>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</si>
  <si>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</si>
  <si>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</si>
  <si>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</si>
  <si>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</si>
  <si>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</si>
  <si>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</si>
  <si>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</si>
  <si>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</si>
  <si>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</si>
  <si>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</si>
  <si>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</si>
  <si>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</si>
  <si>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</si>
  <si>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</si>
  <si>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</si>
  <si>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</si>
  <si>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</si>
  <si>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</si>
  <si>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</si>
  <si>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</si>
  <si>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</si>
  <si>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</si>
  <si>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</si>
  <si>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</si>
  <si>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</si>
  <si>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</si>
  <si>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</si>
  <si>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</si>
  <si>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</si>
  <si>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</si>
  <si>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</si>
  <si>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</si>
  <si>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</si>
  <si>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</si>
  <si>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</si>
  <si>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</si>
  <si>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</si>
  <si>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</si>
  <si>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</si>
  <si>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</si>
  <si>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</si>
  <si>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</si>
  <si>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</si>
  <si>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</si>
  <si>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</si>
  <si>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</si>
  <si>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</si>
  <si>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</si>
  <si>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</si>
  <si>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</si>
  <si>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</si>
  <si>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</si>
  <si>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</si>
  <si>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</si>
  <si>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</si>
  <si>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</si>
  <si>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</si>
  <si>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</si>
  <si>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</si>
  <si>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</si>
  <si>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</si>
  <si>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</si>
  <si>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</si>
  <si>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</si>
  <si>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</si>
  <si>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</si>
  <si>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</si>
  <si>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</si>
  <si>
    <t>北のフォーカスサーブ</t>
    <rPh sb="0" eb="1">
      <t>キタ</t>
    </rPh>
    <phoneticPr fontId="1"/>
  </si>
  <si>
    <t>落ち着いたプレー</t>
    <rPh sb="0" eb="1">
      <t>オ</t>
    </rPh>
    <rPh sb="2" eb="3">
      <t>ツ</t>
    </rPh>
    <phoneticPr fontId="1"/>
  </si>
  <si>
    <t>喝采は要らん ちゃんとやんねん</t>
    <rPh sb="0" eb="2">
      <t>カッサイ</t>
    </rPh>
    <rPh sb="3" eb="4">
      <t>イ</t>
    </rPh>
    <phoneticPr fontId="1"/>
  </si>
  <si>
    <t>控えに居る本人を手動交代でコート入場時</t>
    <rPh sb="0" eb="1">
      <t>ヒカ</t>
    </rPh>
    <rPh sb="3" eb="4">
      <t>イ</t>
    </rPh>
    <rPh sb="5" eb="7">
      <t>ホンニン</t>
    </rPh>
    <rPh sb="8" eb="10">
      <t>シュドウ</t>
    </rPh>
    <rPh sb="10" eb="12">
      <t>コウタイ</t>
    </rPh>
    <rPh sb="16" eb="18">
      <t>ニュウジョウ</t>
    </rPh>
    <rPh sb="18" eb="19">
      <t>ジ</t>
    </rPh>
    <phoneticPr fontId="1"/>
  </si>
  <si>
    <t>百戦錬磨みたいな雰囲気</t>
    <rPh sb="0" eb="4">
      <t>ヒャクセンレンマ</t>
    </rPh>
    <rPh sb="8" eb="11">
      <t>フンイキ</t>
    </rPh>
    <phoneticPr fontId="1"/>
  </si>
  <si>
    <t>俺は煩くても静かでも どっちでもイイヨ</t>
    <rPh sb="0" eb="1">
      <t>オレ</t>
    </rPh>
    <rPh sb="2" eb="3">
      <t>ウルサ</t>
    </rPh>
    <rPh sb="6" eb="7">
      <t>シズ</t>
    </rPh>
    <phoneticPr fontId="1"/>
  </si>
  <si>
    <t>毎回気持ちよく打たしてくれてありがとう</t>
    <rPh sb="0" eb="2">
      <t>マイカイ</t>
    </rPh>
    <rPh sb="2" eb="4">
      <t>キモ</t>
    </rPh>
    <rPh sb="7" eb="8">
      <t>ウ</t>
    </rPh>
    <phoneticPr fontId="1"/>
  </si>
  <si>
    <t>飯の時間の次やったらこの"8秒間"が好きやなあ</t>
    <rPh sb="0" eb="1">
      <t>メシ</t>
    </rPh>
    <rPh sb="2" eb="4">
      <t>ジカン</t>
    </rPh>
    <rPh sb="5" eb="6">
      <t>ツギ</t>
    </rPh>
    <rPh sb="14" eb="16">
      <t>ビョウカン</t>
    </rPh>
    <rPh sb="18" eb="19">
      <t>ス</t>
    </rPh>
    <phoneticPr fontId="1"/>
  </si>
  <si>
    <t>動じないレシーブ</t>
    <rPh sb="0" eb="1">
      <t>ドウ</t>
    </rPh>
    <phoneticPr fontId="1"/>
  </si>
  <si>
    <t>宮治のフライングレシーブ</t>
    <rPh sb="0" eb="1">
      <t>ミヤ</t>
    </rPh>
    <rPh sb="1" eb="2">
      <t>オサム</t>
    </rPh>
    <phoneticPr fontId="1"/>
  </si>
  <si>
    <t>双子速攻 マイナス・テンポ "裏"</t>
    <rPh sb="0" eb="2">
      <t>フタゴ</t>
    </rPh>
    <rPh sb="2" eb="4">
      <t>ソッコウ</t>
    </rPh>
    <rPh sb="15" eb="16">
      <t>ウラ</t>
    </rPh>
    <phoneticPr fontId="1"/>
  </si>
  <si>
    <t>…喧しいわ</t>
    <rPh sb="1" eb="2">
      <t>ヤカマ</t>
    </rPh>
    <phoneticPr fontId="1"/>
  </si>
  <si>
    <t>制服宮侑</t>
    <rPh sb="0" eb="2">
      <t>セイフク</t>
    </rPh>
    <rPh sb="2" eb="3">
      <t>ミヤ</t>
    </rPh>
    <rPh sb="3" eb="4">
      <t>アツム</t>
    </rPh>
    <phoneticPr fontId="1"/>
  </si>
  <si>
    <t>献身的なトス</t>
    <rPh sb="0" eb="3">
      <t>ケンシンテキ</t>
    </rPh>
    <phoneticPr fontId="1"/>
  </si>
  <si>
    <t>流麗にツーアタック</t>
    <rPh sb="0" eb="2">
      <t>リュウレイ</t>
    </rPh>
    <phoneticPr fontId="1"/>
  </si>
  <si>
    <t>高スパイク選手にトスを上げる</t>
    <rPh sb="0" eb="1">
      <t>コウ</t>
    </rPh>
    <rPh sb="5" eb="7">
      <t>センシュ</t>
    </rPh>
    <rPh sb="11" eb="12">
      <t>ア</t>
    </rPh>
    <phoneticPr fontId="1"/>
  </si>
  <si>
    <t>前衛の高スパイク選手へ優先的にトス</t>
    <rPh sb="0" eb="2">
      <t>ゼンエイ</t>
    </rPh>
    <rPh sb="3" eb="4">
      <t>コウ</t>
    </rPh>
    <rPh sb="8" eb="10">
      <t>センシュ</t>
    </rPh>
    <rPh sb="11" eb="14">
      <t>ユウセンテキ</t>
    </rPh>
    <phoneticPr fontId="1"/>
  </si>
  <si>
    <t>制服宮治</t>
    <rPh sb="0" eb="2">
      <t>セイフク</t>
    </rPh>
    <rPh sb="2" eb="3">
      <t>ミヤ</t>
    </rPh>
    <rPh sb="3" eb="4">
      <t>オサム</t>
    </rPh>
    <phoneticPr fontId="1"/>
  </si>
  <si>
    <t>双子速攻 マイナス・テンポ ”裏"</t>
    <rPh sb="0" eb="4">
      <t>フタゴソッコウ</t>
    </rPh>
    <rPh sb="15" eb="16">
      <t>ウラ</t>
    </rPh>
    <phoneticPr fontId="1"/>
  </si>
  <si>
    <t>ブロック無視</t>
    <rPh sb="4" eb="6">
      <t>ムシ</t>
    </rPh>
    <phoneticPr fontId="1"/>
  </si>
  <si>
    <t>よりいっぱいのモンで支えたんねん セッターやもん</t>
    <rPh sb="10" eb="11">
      <t>ササ</t>
    </rPh>
    <phoneticPr fontId="1"/>
  </si>
  <si>
    <t>Xmas3</t>
    <phoneticPr fontId="1"/>
  </si>
  <si>
    <t>赤葦のフォーカスサーブ</t>
    <rPh sb="0" eb="1">
      <t>アカ</t>
    </rPh>
    <rPh sb="1" eb="2">
      <t>アシ</t>
    </rPh>
    <phoneticPr fontId="1"/>
  </si>
  <si>
    <t>状況を把握したレシーブ</t>
    <rPh sb="0" eb="2">
      <t>ジョウキョウ</t>
    </rPh>
    <rPh sb="3" eb="5">
      <t>ハアク</t>
    </rPh>
    <phoneticPr fontId="1"/>
  </si>
  <si>
    <t>強化なし、発動率</t>
  </si>
  <si>
    <t>17.5〜69.44</t>
  </si>
  <si>
    <t>足レシーブ</t>
  </si>
  <si>
    <t>足先でボールを繋ぐ!</t>
    <rPh sb="0" eb="2">
      <t>アシサキ</t>
    </rPh>
    <rPh sb="7" eb="8">
      <t>ツナ</t>
    </rPh>
    <phoneticPr fontId="1"/>
  </si>
  <si>
    <t>型にはまらないプレー</t>
    <rPh sb="0" eb="1">
      <t>カタ</t>
    </rPh>
    <phoneticPr fontId="1"/>
  </si>
  <si>
    <t>エースの心得</t>
    <rPh sb="4" eb="6">
      <t>ココロエ</t>
    </rPh>
    <phoneticPr fontId="1"/>
  </si>
  <si>
    <t>これほど迷いの要らない一発目も久々だな</t>
    <rPh sb="4" eb="5">
      <t>マヨ</t>
    </rPh>
    <rPh sb="7" eb="8">
      <t>イ</t>
    </rPh>
    <rPh sb="11" eb="13">
      <t>イッパツ</t>
    </rPh>
    <rPh sb="13" eb="14">
      <t>メ</t>
    </rPh>
    <rPh sb="15" eb="17">
      <t>ヒサビサ</t>
    </rPh>
    <phoneticPr fontId="1"/>
  </si>
  <si>
    <t>落ち着いてやっていきましょう</t>
    <rPh sb="0" eb="1">
      <t>オ</t>
    </rPh>
    <rPh sb="2" eb="3">
      <t>ツ</t>
    </rPh>
    <phoneticPr fontId="1"/>
  </si>
  <si>
    <t>梟谷の選手はターン数2</t>
    <rPh sb="0" eb="1">
      <t>フクロウ</t>
    </rPh>
    <rPh sb="1" eb="2">
      <t>タニ</t>
    </rPh>
    <rPh sb="3" eb="5">
      <t>センシュ</t>
    </rPh>
    <rPh sb="9" eb="10">
      <t>スウ</t>
    </rPh>
    <phoneticPr fontId="1"/>
  </si>
  <si>
    <t>道は作りますので</t>
    <rPh sb="0" eb="1">
      <t>ミチ</t>
    </rPh>
    <rPh sb="2" eb="3">
      <t>ツク</t>
    </rPh>
    <phoneticPr fontId="1"/>
  </si>
  <si>
    <t>全員があなたを見ていますよ</t>
    <rPh sb="0" eb="2">
      <t>ゼンイン</t>
    </rPh>
    <rPh sb="7" eb="8">
      <t>ミ</t>
    </rPh>
    <phoneticPr fontId="1"/>
  </si>
  <si>
    <t>冷静に状況を把握</t>
    <rPh sb="0" eb="2">
      <t>レイセイ</t>
    </rPh>
    <rPh sb="3" eb="5">
      <t>ジョウキョウ</t>
    </rPh>
    <rPh sb="6" eb="8">
      <t>ハアク</t>
    </rPh>
    <phoneticPr fontId="1"/>
  </si>
  <si>
    <t>優れた状況判断</t>
    <rPh sb="0" eb="1">
      <t>スグ</t>
    </rPh>
    <rPh sb="3" eb="5">
      <t>ジョウキョウ</t>
    </rPh>
    <rPh sb="5" eb="7">
      <t>ハンダン</t>
    </rPh>
    <phoneticPr fontId="1"/>
  </si>
  <si>
    <t>今 逃げましたね?</t>
    <rPh sb="0" eb="1">
      <t>イマ</t>
    </rPh>
    <rPh sb="2" eb="3">
      <t>ニ</t>
    </rPh>
    <phoneticPr fontId="1"/>
  </si>
  <si>
    <t>おちつけこれはまだ"不調"じゃない</t>
    <rPh sb="10" eb="12">
      <t>フチョウ</t>
    </rPh>
    <phoneticPr fontId="1"/>
  </si>
  <si>
    <t>木兎さん!気をしっかり！</t>
    <rPh sb="0" eb="2">
      <t>ボクト</t>
    </rPh>
    <rPh sb="5" eb="6">
      <t>キ</t>
    </rPh>
    <phoneticPr fontId="1"/>
  </si>
  <si>
    <t>練習の成果を発揮するサーブ</t>
    <rPh sb="0" eb="2">
      <t>レンシュウ</t>
    </rPh>
    <rPh sb="3" eb="5">
      <t>セイカ</t>
    </rPh>
    <rPh sb="6" eb="8">
      <t>ハッキ</t>
    </rPh>
    <phoneticPr fontId="1"/>
  </si>
  <si>
    <t>赤葦のフォーカストス</t>
    <rPh sb="0" eb="1">
      <t>アカ</t>
    </rPh>
    <rPh sb="1" eb="2">
      <t>アシ</t>
    </rPh>
    <phoneticPr fontId="1"/>
  </si>
  <si>
    <t>エースから意識が逸れる頃</t>
    <rPh sb="5" eb="7">
      <t>イシキ</t>
    </rPh>
    <rPh sb="8" eb="9">
      <t>ソ</t>
    </rPh>
    <rPh sb="11" eb="12">
      <t>コロ</t>
    </rPh>
    <phoneticPr fontId="1"/>
  </si>
  <si>
    <t>目の前の奴ブッ潰す</t>
    <rPh sb="0" eb="1">
      <t>メ</t>
    </rPh>
    <rPh sb="2" eb="3">
      <t>マエ</t>
    </rPh>
    <rPh sb="4" eb="5">
      <t>ヤツ</t>
    </rPh>
    <rPh sb="7" eb="8">
      <t>ツブ</t>
    </rPh>
    <phoneticPr fontId="1"/>
  </si>
  <si>
    <t>味方体力が低い(3)</t>
    <rPh sb="0" eb="2">
      <t>ミカタ</t>
    </rPh>
    <rPh sb="2" eb="4">
      <t>タイリョク</t>
    </rPh>
    <rPh sb="5" eb="6">
      <t>ヒク</t>
    </rPh>
    <phoneticPr fontId="10"/>
  </si>
  <si>
    <t>味方体力が低い(1)</t>
    <rPh sb="0" eb="2">
      <t>ミカタ</t>
    </rPh>
    <rPh sb="2" eb="4">
      <t>タイリョク</t>
    </rPh>
    <rPh sb="5" eb="6">
      <t>ヒク</t>
    </rPh>
    <phoneticPr fontId="10"/>
  </si>
  <si>
    <t>燃える!!</t>
    <rPh sb="0" eb="1">
      <t>モ</t>
    </rPh>
    <phoneticPr fontId="1"/>
  </si>
  <si>
    <t>バレーはたかが部活</t>
    <rPh sb="7" eb="9">
      <t>ブカツ</t>
    </rPh>
    <phoneticPr fontId="1"/>
  </si>
  <si>
    <t>自分の力が120%発揮された時の快感が全て</t>
    <rPh sb="0" eb="2">
      <t>ジブン</t>
    </rPh>
    <rPh sb="3" eb="4">
      <t>チカラ</t>
    </rPh>
    <rPh sb="9" eb="11">
      <t>ハッキ</t>
    </rPh>
    <rPh sb="14" eb="15">
      <t>トキ</t>
    </rPh>
    <rPh sb="16" eb="18">
      <t>カイカン</t>
    </rPh>
    <rPh sb="19" eb="20">
      <t>スベ</t>
    </rPh>
    <phoneticPr fontId="1"/>
  </si>
  <si>
    <t>"動"と"静"による揺さぶり</t>
    <rPh sb="1" eb="2">
      <t>ドウ</t>
    </rPh>
    <rPh sb="5" eb="6">
      <t>セイ</t>
    </rPh>
    <rPh sb="10" eb="11">
      <t>ユ</t>
    </rPh>
    <phoneticPr fontId="1"/>
  </si>
  <si>
    <t>ぜんぶ勝つ</t>
    <rPh sb="3" eb="4">
      <t>カ</t>
    </rPh>
    <phoneticPr fontId="1"/>
  </si>
  <si>
    <t>夏祭り、制服、Xmas3赤葦京治</t>
    <rPh sb="12" eb="13">
      <t>アカ</t>
    </rPh>
    <rPh sb="13" eb="14">
      <t>アシ</t>
    </rPh>
    <rPh sb="14" eb="15">
      <t>キョウ</t>
    </rPh>
    <rPh sb="15" eb="16">
      <t>ジ</t>
    </rPh>
    <phoneticPr fontId="1"/>
  </si>
  <si>
    <t>ヘイヘイヘーイ!!!</t>
    <phoneticPr fontId="1"/>
  </si>
  <si>
    <t>ミラクルエース</t>
    <phoneticPr fontId="1"/>
  </si>
  <si>
    <t>今日はもう俺に上げんなっ…!!</t>
    <rPh sb="0" eb="2">
      <t>キョウ</t>
    </rPh>
    <rPh sb="5" eb="6">
      <t>オレ</t>
    </rPh>
    <rPh sb="7" eb="8">
      <t>ア</t>
    </rPh>
    <phoneticPr fontId="1"/>
  </si>
  <si>
    <t>爆発的なスパイク</t>
    <rPh sb="0" eb="3">
      <t>バクハツテキ</t>
    </rPh>
    <phoneticPr fontId="1"/>
  </si>
  <si>
    <t>抜群のテクニック</t>
    <rPh sb="0" eb="2">
      <t>バツグン</t>
    </rPh>
    <phoneticPr fontId="1"/>
  </si>
  <si>
    <t>木兎のフォーカスフェｲﾝﾄ</t>
    <rPh sb="0" eb="2">
      <t>ボクト</t>
    </rPh>
    <phoneticPr fontId="1"/>
  </si>
  <si>
    <t>もう1点もやんねーぜ!!</t>
    <rPh sb="3" eb="4">
      <t>テン</t>
    </rPh>
    <phoneticPr fontId="1"/>
  </si>
  <si>
    <t>Xmas3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</si>
</sst>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0" formatCode="General"/>
    </dxf>
    <dxf>
      <numFmt numFmtId="0" formatCode="General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631150" y="180976"/>
              <a:ext cx="5663565" cy="78962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15860" y="129541"/>
              <a:ext cx="5551170" cy="614013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59675" y="180975"/>
              <a:ext cx="6065520" cy="66830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514820" y="211455"/>
              <a:ext cx="5878830" cy="66640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802725" y="0"/>
              <a:ext cx="5341620" cy="66735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5" totalsRowShown="0">
  <autoFilter ref="A1:Z375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51" totalsRowShown="0">
  <autoFilter ref="A1:U451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213" totalsRowShown="0">
  <autoFilter ref="A1:U2213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113" totalsRowShown="0">
  <autoFilter ref="A1:U1113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27" totalsRowShown="0">
  <autoFilter ref="A1:U1527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21" totalsRowShown="0">
  <autoFilter ref="A1:U1421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815" totalsRowShown="0">
  <autoFilter ref="A1:AC815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73" tableType="queryTable" totalsRowShown="0">
  <autoFilter ref="A1:W373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3"/>
    <tableColumn id="3" xr3:uid="{F54FE508-F55F-45B4-B9E6-76FC1032E810}" uniqueName="3" name="名前" queryTableFieldId="27" dataDxfId="92"/>
    <tableColumn id="4" xr3:uid="{20A468CD-54E1-41A9-BDBF-380CDC1B6D6D}" uniqueName="4" name="じゃんけん" queryTableFieldId="28" dataDxfId="91"/>
    <tableColumn id="6" xr3:uid="{76068720-1636-4800-BA2E-637085110E9A}" uniqueName="6" name="ポジション" queryTableFieldId="6" dataDxfId="90"/>
    <tableColumn id="5" xr3:uid="{045A238E-24B1-4B05-9E92-156037256900}" uniqueName="5" name="高校" queryTableFieldId="29" dataDxfId="89"/>
    <tableColumn id="7" xr3:uid="{2D2A7F00-E647-46A6-8738-85C3BA017249}" uniqueName="7" name="よみがな" queryTableFieldId="30" dataDxfId="88"/>
    <tableColumn id="10" xr3:uid="{2995B7C8-8747-49CA-BB02-A9C71D7BBA48}" uniqueName="10" name="スパイクrZs" queryTableFieldId="10" dataDxfId="87"/>
    <tableColumn id="11" xr3:uid="{552A2BE4-5811-4040-B7F1-204319DB9A85}" uniqueName="11" name="サーブrZs" queryTableFieldId="11" dataDxfId="86"/>
    <tableColumn id="12" xr3:uid="{801614F6-9972-408E-914C-426C178AECB5}" uniqueName="12" name="セッティングrZs" queryTableFieldId="12" dataDxfId="85"/>
    <tableColumn id="13" xr3:uid="{EFACA329-5C78-423F-88CB-5F56BD04F4E1}" uniqueName="13" name="頭脳rZs" queryTableFieldId="13" dataDxfId="84"/>
    <tableColumn id="14" xr3:uid="{41623ABE-6AD7-40B2-97C8-CF18D89C618B}" uniqueName="14" name="幸運rZs" queryTableFieldId="14" dataDxfId="83"/>
    <tableColumn id="15" xr3:uid="{75FD34C8-E3FA-4870-982F-D2B81A6C35DE}" uniqueName="15" name="ブロックrZs" queryTableFieldId="15" dataDxfId="82"/>
    <tableColumn id="16" xr3:uid="{4F20706A-E13E-4D57-898E-4F94DB73AFB7}" uniqueName="16" name="レシーブrZs" queryTableFieldId="16" dataDxfId="81"/>
    <tableColumn id="17" xr3:uid="{A99C5284-A23B-4B96-93AB-7931C9973171}" uniqueName="17" name="バネrZs" queryTableFieldId="17" dataDxfId="80"/>
    <tableColumn id="18" xr3:uid="{64310DBA-CF9A-4E86-B5FC-8FE9B5D8E645}" uniqueName="18" name="スピードrZs" queryTableFieldId="18" dataDxfId="79"/>
    <tableColumn id="19" xr3:uid="{7D44855C-D72F-4604-BBF9-055ED4E10699}" uniqueName="19" name="メンタルrZs" queryTableFieldId="19" dataDxfId="78"/>
    <tableColumn id="20" xr3:uid="{25534468-7D21-4A98-8045-94A0367B4F77}" uniqueName="20" name="TotalStatrZs" queryTableFieldId="20" dataDxfId="77"/>
    <tableColumn id="21" xr3:uid="{86B2FC04-6230-49F5-8884-EF3A056DE032}" uniqueName="21" name="AttackValrZs" queryTableFieldId="21" dataDxfId="76"/>
    <tableColumn id="22" xr3:uid="{E27F33E8-6F26-4EAA-93A2-FE45A98207DC}" uniqueName="22" name="ServeValrZs" queryTableFieldId="22" dataDxfId="75"/>
    <tableColumn id="23" xr3:uid="{19CD416A-161B-4739-B937-74B697AB1BC2}" uniqueName="23" name="TossValrZs" queryTableFieldId="23" dataDxfId="74"/>
    <tableColumn id="24" xr3:uid="{6F01C006-9993-4BC6-8B55-619017F61B37}" uniqueName="24" name="ReceiveValrZs" queryTableFieldId="24" dataDxfId="73"/>
    <tableColumn id="25" xr3:uid="{0B0AEBC6-84A0-482F-AB22-B069AF217DE9}" uniqueName="25" name="BlockValrZs" queryTableFieldId="25" dataDxfId="72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9" tableType="queryTable" totalsRowShown="0">
  <autoFilter ref="A1:W159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3"/>
    <tableColumn id="9" xr3:uid="{C600AB04-6274-4ABC-8880-A18416EBD88F}" uniqueName="9" name="サーブrZs" queryTableFieldId="29" dataDxfId="32"/>
    <tableColumn id="10" xr3:uid="{EA13BF51-7436-4EF3-B418-E7E9FDF45E2E}" uniqueName="10" name="セッティングrZs" queryTableFieldId="30" dataDxfId="31"/>
    <tableColumn id="11" xr3:uid="{DB6E6747-C1D6-4C5C-B45E-54E12064775A}" uniqueName="11" name="頭脳rZs" queryTableFieldId="31" dataDxfId="30"/>
    <tableColumn id="12" xr3:uid="{EA64A3E1-F78C-4E12-9D03-EEA756FB4681}" uniqueName="12" name="幸運rZs" queryTableFieldId="32" dataDxfId="29"/>
    <tableColumn id="13" xr3:uid="{9EDAEB21-71FA-4BCD-BB82-0A7093BDEAA9}" uniqueName="13" name="ブロックrZs" queryTableFieldId="33" dataDxfId="28"/>
    <tableColumn id="14" xr3:uid="{C9E74968-B877-4BEA-A310-CF8619DD21E5}" uniqueName="14" name="レシーブrZs" queryTableFieldId="34" dataDxfId="27"/>
    <tableColumn id="15" xr3:uid="{04662FEB-9E3B-4C22-BD6D-6D3BA16AB74A}" uniqueName="15" name="バネrZs" queryTableFieldId="44" dataDxfId="26"/>
    <tableColumn id="16" xr3:uid="{7E4216FE-851F-499E-B003-67F67996B637}" uniqueName="16" name="スピードrZs" queryTableFieldId="45" dataDxfId="25"/>
    <tableColumn id="17" xr3:uid="{41F6FB4A-C231-401D-B161-BD32AA973D98}" uniqueName="17" name="メンタルrZs" queryTableFieldId="46" dataDxfId="24"/>
    <tableColumn id="18" xr3:uid="{DC19F1C9-70B0-45B8-BF68-0A7A06F3D99A}" uniqueName="18" name="TotalStatrZs" queryTableFieldId="47" dataDxfId="23"/>
    <tableColumn id="19" xr3:uid="{6F8DC84F-DD47-4BF5-AD97-C8F49CEDC342}" uniqueName="19" name="AttackValrZs" queryTableFieldId="48" dataDxfId="22"/>
    <tableColumn id="20" xr3:uid="{01DCACED-B353-4EF2-BBDA-6F663FAFFE5D}" uniqueName="20" name="ServeValrZs" queryTableFieldId="49" dataDxfId="21"/>
    <tableColumn id="21" xr3:uid="{98BEBEB1-7AAE-4079-974C-AEF4D4A69829}" uniqueName="21" name="TossValrZs" queryTableFieldId="50" dataDxfId="20"/>
    <tableColumn id="22" xr3:uid="{A7D20477-9399-4A2A-9962-B73F8FED138C}" uniqueName="22" name="ReceiveValrZs" queryTableFieldId="51" dataDxfId="19"/>
    <tableColumn id="23" xr3:uid="{14D43559-82EC-4420-8C8B-3154FCE4388A}" uniqueName="23" name="BlockValrZs" queryTableFieldId="52" dataDxfId="18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100" tableType="queryTable" totalsRowShown="0">
  <autoFilter ref="A1:W100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7"/>
    <tableColumn id="9" xr3:uid="{8EAB48B8-8B9C-4DD6-91BC-F910DE7F8BB4}" uniqueName="9" name="サーブrZs" queryTableFieldId="9" dataDxfId="16"/>
    <tableColumn id="10" xr3:uid="{C8D1FE39-E015-4EC8-A077-5E85C16A38FC}" uniqueName="10" name="セッティングrZs" queryTableFieldId="10" dataDxfId="15"/>
    <tableColumn id="11" xr3:uid="{341D6D4F-B40A-4469-9901-81AF90E4A95C}" uniqueName="11" name="頭脳rZs" queryTableFieldId="11" dataDxfId="14"/>
    <tableColumn id="12" xr3:uid="{A6D01A4C-9BAB-4F33-B00B-21ADBDEDCFCD}" uniqueName="12" name="幸運rZs" queryTableFieldId="12" dataDxfId="13"/>
    <tableColumn id="13" xr3:uid="{1C9533AE-EA0F-4BAF-9C5D-6F2683AD34B0}" uniqueName="13" name="ブロックrZs" queryTableFieldId="13" dataDxfId="12"/>
    <tableColumn id="14" xr3:uid="{541062B4-38CD-492F-8624-97FBF7434086}" uniqueName="14" name="レシーブrZs" queryTableFieldId="14" dataDxfId="11"/>
    <tableColumn id="15" xr3:uid="{56252688-8307-4BA6-89E2-998F4BBDE069}" uniqueName="15" name="バネrZs" queryTableFieldId="15" dataDxfId="10"/>
    <tableColumn id="16" xr3:uid="{EDC9A83B-E385-4352-87F5-B54F7082DC9C}" uniqueName="16" name="スピードrZs" queryTableFieldId="16" dataDxfId="9"/>
    <tableColumn id="17" xr3:uid="{128C7E58-A08C-4ACC-B138-383C03DFCF53}" uniqueName="17" name="メンタルrZs" queryTableFieldId="17" dataDxfId="8"/>
    <tableColumn id="18" xr3:uid="{636ABBE7-F041-466B-B64D-050BD4202241}" uniqueName="18" name="TotalStatrZs" queryTableFieldId="18" dataDxfId="7"/>
    <tableColumn id="19" xr3:uid="{48A36D69-CF7F-4258-AF70-2FCDE00185C5}" uniqueName="19" name="AttackValrZs" queryTableFieldId="19" dataDxfId="6"/>
    <tableColumn id="20" xr3:uid="{5A97767D-BC59-426E-B39F-1AF2CCA051E9}" uniqueName="20" name="ServeValrZs" queryTableFieldId="20" dataDxfId="5"/>
    <tableColumn id="21" xr3:uid="{FB95D8AE-7B87-4545-A372-5A66F0D6738B}" uniqueName="21" name="TossValrZs" queryTableFieldId="21" dataDxfId="4"/>
    <tableColumn id="22" xr3:uid="{1559412D-BABE-40F3-91A2-850FDBEEFE03}" uniqueName="22" name="ReceiveValrZs" queryTableFieldId="22" dataDxfId="3"/>
    <tableColumn id="23" xr3:uid="{63927F0C-C1EB-4325-AF46-0B373795BE1C}" uniqueName="23" name="BlockValrZs" queryTableFieldId="23" dataDxfId="2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81" tableType="queryTable" totalsRowShown="0">
  <autoFilter ref="A1:W81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71"/>
    <tableColumn id="3" xr3:uid="{2E9C45F5-0BF4-497F-89F1-9FD8E0CC8486}" uniqueName="3" name="名前" queryTableFieldId="3" dataDxfId="70"/>
    <tableColumn id="4" xr3:uid="{3D3FB963-7226-44B2-B023-E6CBB581A90E}" uniqueName="4" name="じゃんけん" queryTableFieldId="4" dataDxfId="69"/>
    <tableColumn id="5" xr3:uid="{4BD1D92E-5DB9-4269-B603-DD03EC484660}" uniqueName="5" name="ポジション" queryTableFieldId="5" dataDxfId="68"/>
    <tableColumn id="6" xr3:uid="{0E0B88ED-9755-49BF-B849-6B04EA8D4C5B}" uniqueName="6" name="高校" queryTableFieldId="6" dataDxfId="67"/>
    <tableColumn id="8" xr3:uid="{81823CB2-B707-4528-8C38-2882EF627554}" uniqueName="8" name="よみがな" queryTableFieldId="8" dataDxfId="66"/>
    <tableColumn id="9" xr3:uid="{446CE928-D39E-4ABC-9990-BE27EBD20684}" uniqueName="9" name="スパイクrZs" queryTableFieldId="9" dataDxfId="65"/>
    <tableColumn id="10" xr3:uid="{F450F788-3231-4A0E-A6AD-644E9553982A}" uniqueName="10" name="サーブrZs" queryTableFieldId="10" dataDxfId="64"/>
    <tableColumn id="11" xr3:uid="{EF85C83B-E3B4-4502-861A-5590429C8BCD}" uniqueName="11" name="セッティングrZs" queryTableFieldId="11" dataDxfId="63"/>
    <tableColumn id="12" xr3:uid="{499B1F23-37E3-4324-BA1B-77FD261673C1}" uniqueName="12" name="頭脳rZs" queryTableFieldId="12" dataDxfId="62"/>
    <tableColumn id="13" xr3:uid="{B213031C-1390-44A0-9A2F-1C6DC1352B66}" uniqueName="13" name="幸運rZs" queryTableFieldId="13" dataDxfId="61"/>
    <tableColumn id="14" xr3:uid="{452CB339-4FE2-47F7-A656-732A70970B40}" uniqueName="14" name="ブロックrZs" queryTableFieldId="14" dataDxfId="60"/>
    <tableColumn id="15" xr3:uid="{0FEC1179-D0F3-4B24-A9D9-B4ED98CA9CBE}" uniqueName="15" name="レシーブrZs" queryTableFieldId="15" dataDxfId="59"/>
    <tableColumn id="16" xr3:uid="{A34C5C06-2A72-40DC-807B-D2FCE31F7D5B}" uniqueName="16" name="バネrZs" queryTableFieldId="16" dataDxfId="58"/>
    <tableColumn id="17" xr3:uid="{B55216F8-F4FB-48D2-B325-0C10F8DA571D}" uniqueName="17" name="スピードrZs" queryTableFieldId="17" dataDxfId="57"/>
    <tableColumn id="18" xr3:uid="{E58BB30A-5CB4-4377-A5CB-60B2CD263E17}" uniqueName="18" name="メンタルrZs" queryTableFieldId="18" dataDxfId="56"/>
    <tableColumn id="19" xr3:uid="{A59D1038-95B6-455B-A512-CAB2EBBDCEB7}" uniqueName="19" name="TotalStatrZs" queryTableFieldId="19" dataDxfId="55"/>
    <tableColumn id="20" xr3:uid="{DC06AD1D-8EEA-476D-BDC3-8E8040AA372D}" uniqueName="20" name="AttackValrZs" queryTableFieldId="20" dataDxfId="54"/>
    <tableColumn id="21" xr3:uid="{15E3254D-A5F7-4A1F-BD2B-CD155350EB0B}" uniqueName="21" name="ServeValrZs" queryTableFieldId="21" dataDxfId="53"/>
    <tableColumn id="22" xr3:uid="{18233D9A-22AE-4248-B6BA-C86D60ABB017}" uniqueName="22" name="TossValrZs" queryTableFieldId="22" dataDxfId="52"/>
    <tableColumn id="23" xr3:uid="{94CA5826-5A09-4CDA-A06D-9B3CEB68E0B8}" uniqueName="23" name="ReceiveValrZs" queryTableFieldId="23" dataDxfId="51"/>
    <tableColumn id="24" xr3:uid="{96C4C80C-13D5-4BAE-BF25-845A2A8EFF80}" uniqueName="24" name="BlockValrZs" queryTableFieldId="24" dataDxfId="50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9"/>
    <tableColumn id="10" xr3:uid="{6655F174-620C-448A-8004-F1627751AB1B}" uniqueName="10" name="サーブrZs" queryTableFieldId="10" dataDxfId="48"/>
    <tableColumn id="11" xr3:uid="{6AF97A4E-C7AF-441F-948E-4900D5A80E60}" uniqueName="11" name="セッティングrZs" queryTableFieldId="11" dataDxfId="47"/>
    <tableColumn id="12" xr3:uid="{87E46483-1A33-43FB-9ADF-7E6B3A894CB4}" uniqueName="12" name="頭脳rZs" queryTableFieldId="12" dataDxfId="46"/>
    <tableColumn id="13" xr3:uid="{48C5E80D-DBF2-4A02-8958-ADF9E86AC27B}" uniqueName="13" name="幸運rZs" queryTableFieldId="13" dataDxfId="45"/>
    <tableColumn id="14" xr3:uid="{AAB7BD32-6437-4AA6-A2F5-37152A3E1504}" uniqueName="14" name="ブロックrZs" queryTableFieldId="14" dataDxfId="44"/>
    <tableColumn id="15" xr3:uid="{8D7C791E-CCCF-4B43-BB94-D125BA540695}" uniqueName="15" name="レシーブrZs" queryTableFieldId="15" dataDxfId="43"/>
    <tableColumn id="16" xr3:uid="{368C6E4B-73C4-44C7-9004-D09D07A51F45}" uniqueName="16" name="バネrZs" queryTableFieldId="16" dataDxfId="42"/>
    <tableColumn id="17" xr3:uid="{1DB426F6-085B-4F9A-9B37-ADF517BA2711}" uniqueName="17" name="スピードrZs" queryTableFieldId="17" dataDxfId="41"/>
    <tableColumn id="18" xr3:uid="{0155D59E-CDA3-48C7-A9AF-7920E58BF33B}" uniqueName="18" name="メンタルrZs" queryTableFieldId="18" dataDxfId="40"/>
    <tableColumn id="19" xr3:uid="{03D5273C-A4C7-444B-853F-9DB43F097F49}" uniqueName="19" name="TotalStatrZs" queryTableFieldId="19" dataDxfId="39"/>
    <tableColumn id="20" xr3:uid="{A4E68D1D-27BB-45CB-A786-9701D3467682}" uniqueName="20" name="AttackValrZs" queryTableFieldId="20" dataDxfId="38"/>
    <tableColumn id="21" xr3:uid="{2FEE5452-2863-4FDB-BA18-BED797D5078D}" uniqueName="21" name="ServeValrZs" queryTableFieldId="21" dataDxfId="37"/>
    <tableColumn id="22" xr3:uid="{5D3EA6FE-22EF-43D1-9A2B-D0D6B583AAAD}" uniqueName="22" name="TossValrZs" queryTableFieldId="22" dataDxfId="36"/>
    <tableColumn id="23" xr3:uid="{A9960CD0-CBD6-4FA7-BF96-957CFBE9EF57}" uniqueName="23" name="ReceiveValrZs" queryTableFieldId="23" dataDxfId="35"/>
    <tableColumn id="24" xr3:uid="{02321688-AC38-45F7-8454-40C68B8DACE9}" uniqueName="24" name="BlockValrZs" queryTableFieldId="24" dataDxfId="34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4" tableType="queryTable" totalsRowShown="0">
  <autoFilter ref="A1:B24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5" tableType="queryTable" totalsRowShown="0">
  <autoFilter ref="A1:B45" xr:uid="{C2ADD9EC-6334-4076-843E-CF3931C4C4B6}"/>
  <tableColumns count="2">
    <tableColumn id="1" xr3:uid="{375E2966-0B17-4502-B860-D83CF8C7B646}" uniqueName="1" name="服装" queryTableFieldId="1" dataDxfId="1"/>
    <tableColumn id="2" xr3:uid="{81005B15-8505-4522-8873-CE954FCE46C1}" uniqueName="2" name="ID" queryTableFieldId="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5"/>
  <sheetViews>
    <sheetView tabSelected="1" workbookViewId="0">
      <pane ySplit="1" topLeftCell="A316" activePane="bottomLeft" state="frozen"/>
      <selection activeCell="A124" activeCellId="1" sqref="A293:XFD293 A124:XFD124"/>
      <selection pane="bottomLeft" activeCell="A333" sqref="A333:XFD333"/>
    </sheetView>
  </sheetViews>
  <sheetFormatPr defaultColWidth="12.7109375" defaultRowHeight="16.149999999999999" customHeight="1" x14ac:dyDescent="0.25"/>
  <cols>
    <col min="1" max="1" width="5.7109375" customWidth="1"/>
    <col min="2" max="2" width="9.85546875" style="1" bestFit="1" customWidth="1"/>
    <col min="3" max="3" width="13.140625" style="1" bestFit="1" customWidth="1"/>
    <col min="4" max="4" width="11" bestFit="1" customWidth="1"/>
    <col min="5" max="5" width="11" style="1" bestFit="1" customWidth="1"/>
    <col min="6" max="6" width="7.42578125" style="1" bestFit="1" customWidth="1"/>
    <col min="7" max="7" width="10.28515625" style="1" bestFit="1" customWidth="1"/>
    <col min="8" max="8" width="5.7109375" style="1" bestFit="1" customWidth="1"/>
    <col min="9" max="9" width="7.42578125" style="1" bestFit="1" customWidth="1"/>
    <col min="10" max="10" width="7.28515625" style="1" bestFit="1" customWidth="1"/>
    <col min="11" max="21" width="10.7109375" style="1" customWidth="1"/>
    <col min="22" max="22" width="10.7109375" style="4" customWidth="1"/>
    <col min="23" max="23" width="10.7109375" style="3" customWidth="1"/>
    <col min="24" max="24" width="27.28515625" style="5" bestFit="1" customWidth="1"/>
    <col min="25" max="25" width="15.7109375" style="5" bestFit="1" customWidth="1"/>
    <col min="26" max="16384" width="12.7109375" style="1"/>
  </cols>
  <sheetData>
    <row r="1" spans="1:26" s="2" customFormat="1" ht="16.149999999999999" customHeight="1" x14ac:dyDescent="0.2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1024</v>
      </c>
    </row>
    <row r="2" spans="1:26" ht="15.95" customHeight="1" x14ac:dyDescent="0.2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5.95" customHeight="1" x14ac:dyDescent="0.2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1033</v>
      </c>
    </row>
    <row r="4" spans="1:26" ht="15.95" customHeight="1" x14ac:dyDescent="0.2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1035</v>
      </c>
    </row>
    <row r="5" spans="1:26" ht="15.95" customHeight="1" x14ac:dyDescent="0.25">
      <c r="A5" s="1">
        <f>ROW()-1</f>
        <v>4</v>
      </c>
      <c r="B5" s="1" t="s">
        <v>607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1034</v>
      </c>
    </row>
    <row r="6" spans="1:26" ht="15.95" customHeight="1" x14ac:dyDescent="0.25">
      <c r="A6" s="1">
        <f>ROW()-1</f>
        <v>5</v>
      </c>
      <c r="B6" s="1" t="s">
        <v>709</v>
      </c>
      <c r="C6" s="1" t="s">
        <v>684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1039</v>
      </c>
    </row>
    <row r="7" spans="1:26" ht="15.95" customHeight="1" x14ac:dyDescent="0.25">
      <c r="A7" s="1">
        <f>ROW()-1</f>
        <v>6</v>
      </c>
      <c r="B7" s="1" t="s">
        <v>781</v>
      </c>
      <c r="C7" s="1" t="s">
        <v>684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1037</v>
      </c>
    </row>
    <row r="8" spans="1:26" ht="15.95" customHeight="1" x14ac:dyDescent="0.25">
      <c r="A8" s="1">
        <f>ROW()-1</f>
        <v>7</v>
      </c>
      <c r="B8" s="1" t="s">
        <v>912</v>
      </c>
      <c r="C8" s="1" t="s">
        <v>684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1033</v>
      </c>
    </row>
    <row r="9" spans="1:26" ht="15.95" customHeight="1" x14ac:dyDescent="0.25">
      <c r="A9" s="1">
        <f>ROW()-1</f>
        <v>8</v>
      </c>
      <c r="B9" s="1" t="s">
        <v>1070</v>
      </c>
      <c r="C9" s="1" t="s">
        <v>684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1034</v>
      </c>
    </row>
    <row r="10" spans="1:26" ht="15.95" customHeight="1" x14ac:dyDescent="0.2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5.95" customHeight="1" x14ac:dyDescent="0.2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1034</v>
      </c>
    </row>
    <row r="12" spans="1:26" ht="15.95" customHeight="1" x14ac:dyDescent="0.2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1036</v>
      </c>
    </row>
    <row r="13" spans="1:26" ht="15.95" customHeight="1" x14ac:dyDescent="0.2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1033</v>
      </c>
    </row>
    <row r="14" spans="1:26" ht="15.95" customHeight="1" x14ac:dyDescent="0.25">
      <c r="A14" s="1">
        <f t="shared" si="3"/>
        <v>13</v>
      </c>
      <c r="B14" s="1" t="s">
        <v>607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1035</v>
      </c>
    </row>
    <row r="15" spans="1:26" ht="15.95" customHeight="1" x14ac:dyDescent="0.25">
      <c r="A15" s="1">
        <f t="shared" si="3"/>
        <v>14</v>
      </c>
      <c r="B15" s="1" t="s">
        <v>709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1038</v>
      </c>
    </row>
    <row r="16" spans="1:26" ht="15.95" customHeight="1" x14ac:dyDescent="0.25">
      <c r="A16" s="1">
        <f t="shared" si="3"/>
        <v>15</v>
      </c>
      <c r="B16" s="1" t="s">
        <v>781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1038</v>
      </c>
    </row>
    <row r="17" spans="1:26" ht="15.95" customHeight="1" x14ac:dyDescent="0.25">
      <c r="A17" s="1">
        <f t="shared" si="3"/>
        <v>16</v>
      </c>
      <c r="B17" s="1" t="s">
        <v>885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1033</v>
      </c>
    </row>
    <row r="18" spans="1:26" ht="15.95" customHeight="1" x14ac:dyDescent="0.25">
      <c r="A18" s="1">
        <f t="shared" si="3"/>
        <v>17</v>
      </c>
      <c r="B18" s="1" t="s">
        <v>935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1039</v>
      </c>
    </row>
    <row r="19" spans="1:26" ht="15.95" customHeight="1" x14ac:dyDescent="0.25">
      <c r="A19" s="1">
        <f>ROW()-1</f>
        <v>18</v>
      </c>
      <c r="B19" s="1" t="s">
        <v>1154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1036</v>
      </c>
    </row>
    <row r="20" spans="1:26" ht="15.95" customHeight="1" x14ac:dyDescent="0.2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5.95" customHeight="1" x14ac:dyDescent="0.2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1039</v>
      </c>
    </row>
    <row r="22" spans="1:26" ht="15.95" customHeight="1" x14ac:dyDescent="0.2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1036</v>
      </c>
    </row>
    <row r="23" spans="1:26" ht="15.95" customHeight="1" x14ac:dyDescent="0.25">
      <c r="A23" s="1">
        <f t="shared" ref="A23:A28" si="6">ROW()-1</f>
        <v>22</v>
      </c>
      <c r="B23" s="1" t="s">
        <v>607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1036</v>
      </c>
    </row>
    <row r="24" spans="1:26" ht="15.95" customHeight="1" x14ac:dyDescent="0.25">
      <c r="A24" s="1">
        <f t="shared" si="6"/>
        <v>23</v>
      </c>
      <c r="B24" s="1" t="s">
        <v>707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1036</v>
      </c>
    </row>
    <row r="25" spans="1:26" ht="15.95" customHeight="1" x14ac:dyDescent="0.25">
      <c r="A25" s="1">
        <f t="shared" si="6"/>
        <v>24</v>
      </c>
      <c r="B25" s="1" t="s">
        <v>781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1037</v>
      </c>
    </row>
    <row r="26" spans="1:26" ht="15.95" customHeight="1" x14ac:dyDescent="0.25">
      <c r="A26" s="1">
        <f t="shared" si="6"/>
        <v>25</v>
      </c>
      <c r="B26" s="1" t="s">
        <v>885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1038</v>
      </c>
    </row>
    <row r="27" spans="1:26" ht="15.95" customHeight="1" x14ac:dyDescent="0.25">
      <c r="A27" s="1">
        <f t="shared" si="6"/>
        <v>26</v>
      </c>
      <c r="B27" s="1" t="s">
        <v>973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1039</v>
      </c>
    </row>
    <row r="28" spans="1:26" ht="15.95" customHeight="1" x14ac:dyDescent="0.25">
      <c r="A28" s="1">
        <f t="shared" si="6"/>
        <v>27</v>
      </c>
      <c r="B28" s="1" t="s">
        <v>1052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1035</v>
      </c>
    </row>
    <row r="29" spans="1:26" ht="15.95" customHeight="1" x14ac:dyDescent="0.2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5.95" customHeight="1" x14ac:dyDescent="0.2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1040</v>
      </c>
    </row>
    <row r="31" spans="1:26" ht="15.95" customHeight="1" x14ac:dyDescent="0.2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1036</v>
      </c>
    </row>
    <row r="32" spans="1:26" ht="15.95" customHeight="1" x14ac:dyDescent="0.25">
      <c r="A32" s="1">
        <f>ROW()-1</f>
        <v>31</v>
      </c>
      <c r="B32" s="1" t="s">
        <v>734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1033</v>
      </c>
    </row>
    <row r="33" spans="1:26" ht="15.95" customHeight="1" x14ac:dyDescent="0.25">
      <c r="A33" s="1">
        <f>ROW()-1</f>
        <v>32</v>
      </c>
      <c r="B33" s="1" t="s">
        <v>781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1036</v>
      </c>
    </row>
    <row r="34" spans="1:26" ht="15.95" customHeight="1" x14ac:dyDescent="0.25">
      <c r="A34" s="1">
        <f>ROW()-1</f>
        <v>33</v>
      </c>
      <c r="B34" s="1" t="s">
        <v>1052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1036</v>
      </c>
    </row>
    <row r="35" spans="1:26" ht="15.95" customHeight="1" x14ac:dyDescent="0.2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5.95" customHeight="1" x14ac:dyDescent="0.2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1035</v>
      </c>
    </row>
    <row r="37" spans="1:26" ht="15.95" customHeight="1" x14ac:dyDescent="0.2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1034</v>
      </c>
    </row>
    <row r="38" spans="1:26" ht="15.95" customHeight="1" x14ac:dyDescent="0.25">
      <c r="A38" s="1">
        <f>ROW()-1</f>
        <v>37</v>
      </c>
      <c r="B38" s="1" t="s">
        <v>672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1035</v>
      </c>
    </row>
    <row r="39" spans="1:26" ht="15.95" customHeight="1" x14ac:dyDescent="0.25">
      <c r="A39" s="1">
        <f>ROW()-1</f>
        <v>38</v>
      </c>
      <c r="B39" s="1" t="s">
        <v>776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1035</v>
      </c>
    </row>
    <row r="40" spans="1:26" ht="15.95" customHeight="1" x14ac:dyDescent="0.25">
      <c r="A40" s="1">
        <f>ROW()-1</f>
        <v>39</v>
      </c>
      <c r="B40" s="1" t="s">
        <v>885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1034</v>
      </c>
    </row>
    <row r="41" spans="1:26" ht="15.95" customHeight="1" x14ac:dyDescent="0.25">
      <c r="A41" s="1">
        <f>ROW()-1</f>
        <v>40</v>
      </c>
      <c r="B41" s="1" t="s">
        <v>1070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1037</v>
      </c>
    </row>
    <row r="42" spans="1:26" ht="15.95" customHeight="1" x14ac:dyDescent="0.2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5.95" customHeight="1" x14ac:dyDescent="0.2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1036</v>
      </c>
    </row>
    <row r="44" spans="1:26" ht="15.95" customHeight="1" x14ac:dyDescent="0.2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1039</v>
      </c>
    </row>
    <row r="45" spans="1:26" ht="15.95" customHeight="1" x14ac:dyDescent="0.25">
      <c r="A45" s="1">
        <f>ROW()-1</f>
        <v>44</v>
      </c>
      <c r="B45" s="1" t="s">
        <v>631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1037</v>
      </c>
    </row>
    <row r="46" spans="1:26" ht="15.95" customHeight="1" x14ac:dyDescent="0.25">
      <c r="A46" s="1">
        <f>ROW()-1</f>
        <v>45</v>
      </c>
      <c r="B46" s="1" t="s">
        <v>742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1036</v>
      </c>
    </row>
    <row r="47" spans="1:26" ht="15.95" customHeight="1" x14ac:dyDescent="0.2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5.95" customHeight="1" x14ac:dyDescent="0.2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1040</v>
      </c>
    </row>
    <row r="49" spans="1:26" ht="15.95" customHeight="1" x14ac:dyDescent="0.2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1037</v>
      </c>
    </row>
    <row r="50" spans="1:26" ht="15.95" customHeight="1" x14ac:dyDescent="0.25">
      <c r="A50" s="1">
        <f>ROW()-1</f>
        <v>49</v>
      </c>
      <c r="B50" s="1" t="s">
        <v>631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1038</v>
      </c>
    </row>
    <row r="51" spans="1:26" ht="15.95" customHeight="1" x14ac:dyDescent="0.25">
      <c r="A51" s="1">
        <f>ROW()-1</f>
        <v>50</v>
      </c>
      <c r="B51" s="1" t="s">
        <v>825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1039</v>
      </c>
    </row>
    <row r="52" spans="1:26" ht="15.95" customHeight="1" x14ac:dyDescent="0.2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5.95" customHeight="1" x14ac:dyDescent="0.2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1033</v>
      </c>
    </row>
    <row r="54" spans="1:26" ht="15.95" customHeight="1" x14ac:dyDescent="0.2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1038</v>
      </c>
    </row>
    <row r="55" spans="1:26" ht="15.95" customHeight="1" x14ac:dyDescent="0.25">
      <c r="A55" s="1">
        <f>ROW()-1</f>
        <v>54</v>
      </c>
      <c r="B55" s="1" t="s">
        <v>678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1038</v>
      </c>
    </row>
    <row r="56" spans="1:26" ht="15.95" customHeight="1" x14ac:dyDescent="0.25">
      <c r="A56" s="1">
        <f>ROW()-1</f>
        <v>55</v>
      </c>
      <c r="B56" s="1" t="s">
        <v>800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1039</v>
      </c>
    </row>
    <row r="57" spans="1:26" ht="15.95" customHeight="1" x14ac:dyDescent="0.25">
      <c r="A57" s="1">
        <f>ROW()-1</f>
        <v>56</v>
      </c>
      <c r="B57" s="1" t="s">
        <v>990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1034</v>
      </c>
    </row>
    <row r="58" spans="1:26" ht="15.95" customHeight="1" x14ac:dyDescent="0.2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5.95" customHeight="1" x14ac:dyDescent="0.2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1034</v>
      </c>
    </row>
    <row r="60" spans="1:26" ht="15.95" customHeight="1" x14ac:dyDescent="0.25">
      <c r="A60" s="1">
        <f>ROW()-1</f>
        <v>59</v>
      </c>
      <c r="B60" s="1" t="s">
        <v>630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1040</v>
      </c>
    </row>
    <row r="61" spans="1:26" ht="15.95" customHeight="1" x14ac:dyDescent="0.25">
      <c r="A61" s="1">
        <f>ROW()-1</f>
        <v>60</v>
      </c>
      <c r="B61" s="1" t="s">
        <v>1025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1035</v>
      </c>
    </row>
    <row r="62" spans="1:26" ht="15.95" customHeight="1" x14ac:dyDescent="0.2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5.95" customHeight="1" x14ac:dyDescent="0.2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5.95" customHeight="1" x14ac:dyDescent="0.2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1033</v>
      </c>
    </row>
    <row r="65" spans="1:26" ht="15.95" customHeight="1" x14ac:dyDescent="0.25">
      <c r="A65" s="1">
        <f>ROW()-1</f>
        <v>64</v>
      </c>
      <c r="B65" s="1" t="s">
        <v>631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1039</v>
      </c>
    </row>
    <row r="66" spans="1:26" ht="15.95" customHeight="1" x14ac:dyDescent="0.25">
      <c r="A66" s="1">
        <f>ROW()-1</f>
        <v>65</v>
      </c>
      <c r="B66" s="1" t="s">
        <v>707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1037</v>
      </c>
    </row>
    <row r="67" spans="1:26" ht="15.95" customHeight="1" x14ac:dyDescent="0.2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5.95" customHeight="1" x14ac:dyDescent="0.25">
      <c r="A68" s="1">
        <f>ROW()-1</f>
        <v>67</v>
      </c>
      <c r="B68" s="1" t="s">
        <v>923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1039</v>
      </c>
    </row>
    <row r="69" spans="1:26" ht="15.95" customHeight="1" x14ac:dyDescent="0.2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5.95" customHeight="1" x14ac:dyDescent="0.2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5.95" customHeight="1" x14ac:dyDescent="0.2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1037</v>
      </c>
    </row>
    <row r="72" spans="1:26" ht="15.95" customHeight="1" x14ac:dyDescent="0.2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1037</v>
      </c>
    </row>
    <row r="73" spans="1:26" ht="15.95" customHeight="1" x14ac:dyDescent="0.25">
      <c r="A73" s="1">
        <f>ROW()-1</f>
        <v>72</v>
      </c>
      <c r="B73" s="1" t="s">
        <v>607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1037</v>
      </c>
    </row>
    <row r="74" spans="1:26" ht="15.95" customHeight="1" x14ac:dyDescent="0.25">
      <c r="A74" s="1">
        <f>ROW()-1</f>
        <v>73</v>
      </c>
      <c r="B74" s="1" t="s">
        <v>734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1038</v>
      </c>
    </row>
    <row r="75" spans="1:26" ht="15.95" customHeight="1" x14ac:dyDescent="0.25">
      <c r="A75" s="1">
        <f>ROW()-1</f>
        <v>74</v>
      </c>
      <c r="B75" s="1" t="s">
        <v>800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1035</v>
      </c>
    </row>
    <row r="76" spans="1:26" ht="15.95" customHeight="1" x14ac:dyDescent="0.25">
      <c r="A76" s="1">
        <f>ROW()-1</f>
        <v>75</v>
      </c>
      <c r="B76" s="1" t="s">
        <v>935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1036</v>
      </c>
    </row>
    <row r="77" spans="1:26" ht="15.95" customHeight="1" x14ac:dyDescent="0.25">
      <c r="A77" s="1">
        <f>ROW()-1</f>
        <v>76</v>
      </c>
      <c r="B77" s="1" t="s">
        <v>1070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1033</v>
      </c>
    </row>
    <row r="78" spans="1:26" ht="15.95" customHeight="1" x14ac:dyDescent="0.2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5.95" customHeight="1" x14ac:dyDescent="0.2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1038</v>
      </c>
    </row>
    <row r="80" spans="1:26" ht="15.95" customHeight="1" x14ac:dyDescent="0.2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1038</v>
      </c>
    </row>
    <row r="81" spans="1:26" ht="15.95" customHeight="1" x14ac:dyDescent="0.25">
      <c r="A81" s="1">
        <f>ROW()-1</f>
        <v>80</v>
      </c>
      <c r="B81" s="1" t="s">
        <v>607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1038</v>
      </c>
    </row>
    <row r="82" spans="1:26" ht="15.95" customHeight="1" x14ac:dyDescent="0.25">
      <c r="A82" s="1">
        <f>ROW()-1</f>
        <v>81</v>
      </c>
      <c r="B82" s="1" t="s">
        <v>683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1039</v>
      </c>
    </row>
    <row r="83" spans="1:26" ht="15.95" customHeight="1" x14ac:dyDescent="0.25">
      <c r="A83" s="1">
        <f>ROW()-1</f>
        <v>82</v>
      </c>
      <c r="B83" s="1" t="s">
        <v>772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1036</v>
      </c>
    </row>
    <row r="84" spans="1:26" ht="15.95" customHeight="1" x14ac:dyDescent="0.25">
      <c r="A84" s="1">
        <f>ROW()-1</f>
        <v>83</v>
      </c>
      <c r="B84" s="1" t="s">
        <v>935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1035</v>
      </c>
    </row>
    <row r="85" spans="1:26" ht="15.95" customHeight="1" x14ac:dyDescent="0.25">
      <c r="A85" s="1">
        <f>ROW()-1</f>
        <v>84</v>
      </c>
      <c r="B85" s="1" t="s">
        <v>1070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1038</v>
      </c>
    </row>
    <row r="86" spans="1:26" ht="15.95" customHeight="1" x14ac:dyDescent="0.2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5.95" customHeight="1" x14ac:dyDescent="0.2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1034</v>
      </c>
    </row>
    <row r="88" spans="1:26" ht="15.95" customHeight="1" x14ac:dyDescent="0.25">
      <c r="A88" s="1">
        <f>ROW()-1</f>
        <v>87</v>
      </c>
      <c r="B88" s="1" t="s">
        <v>649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1037</v>
      </c>
    </row>
    <row r="89" spans="1:26" ht="15.95" customHeight="1" x14ac:dyDescent="0.25">
      <c r="A89" s="1">
        <f>ROW()-1</f>
        <v>88</v>
      </c>
      <c r="B89" s="1" t="s">
        <v>769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1034</v>
      </c>
    </row>
    <row r="90" spans="1:26" ht="15.95" customHeight="1" x14ac:dyDescent="0.25">
      <c r="A90" s="1">
        <f>ROW()-1</f>
        <v>89</v>
      </c>
      <c r="B90" s="1" t="s">
        <v>980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1036</v>
      </c>
    </row>
    <row r="91" spans="1:26" ht="15.95" customHeight="1" x14ac:dyDescent="0.2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5.95" customHeight="1" x14ac:dyDescent="0.25">
      <c r="A92" s="1">
        <f t="shared" si="9"/>
        <v>91</v>
      </c>
      <c r="B92" s="1" t="s">
        <v>607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1039</v>
      </c>
    </row>
    <row r="93" spans="1:26" ht="15.95" customHeight="1" x14ac:dyDescent="0.25">
      <c r="A93" s="1">
        <f>ROW()-1</f>
        <v>92</v>
      </c>
      <c r="B93" s="1" t="s">
        <v>707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1034</v>
      </c>
    </row>
    <row r="94" spans="1:26" ht="15.95" customHeight="1" x14ac:dyDescent="0.25">
      <c r="A94" s="1">
        <f>ROW()-1</f>
        <v>93</v>
      </c>
      <c r="B94" s="1" t="s">
        <v>885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1037</v>
      </c>
    </row>
    <row r="95" spans="1:26" ht="15.95" customHeight="1" x14ac:dyDescent="0.25">
      <c r="A95" s="1">
        <f>ROW()-1</f>
        <v>94</v>
      </c>
      <c r="B95" s="1" t="s">
        <v>983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1033</v>
      </c>
    </row>
    <row r="96" spans="1:26" ht="15.95" customHeight="1" x14ac:dyDescent="0.2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5.95" customHeight="1" x14ac:dyDescent="0.25">
      <c r="A97" s="1">
        <f>ROW()-1</f>
        <v>96</v>
      </c>
      <c r="B97" s="1" t="s">
        <v>672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1039</v>
      </c>
    </row>
    <row r="98" spans="1:26" ht="15.95" customHeight="1" x14ac:dyDescent="0.25">
      <c r="A98" s="1">
        <f>ROW()-1</f>
        <v>97</v>
      </c>
      <c r="B98" s="1" t="s">
        <v>973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1038</v>
      </c>
    </row>
    <row r="99" spans="1:26" ht="15.95" customHeight="1" x14ac:dyDescent="0.2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5.95" customHeight="1" x14ac:dyDescent="0.2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1040</v>
      </c>
    </row>
    <row r="101" spans="1:26" ht="15.95" customHeight="1" x14ac:dyDescent="0.2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5.95" customHeight="1" x14ac:dyDescent="0.2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1033</v>
      </c>
    </row>
    <row r="103" spans="1:26" ht="15.95" customHeight="1" x14ac:dyDescent="0.2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5.95" customHeight="1" x14ac:dyDescent="0.25">
      <c r="A104" s="1">
        <f>ROW()-1</f>
        <v>103</v>
      </c>
      <c r="B104" s="1" t="s">
        <v>1052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1034</v>
      </c>
    </row>
    <row r="105" spans="1:26" ht="15.95" customHeight="1" x14ac:dyDescent="0.2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5.95" customHeight="1" x14ac:dyDescent="0.25">
      <c r="A106" s="1">
        <f>ROW()-1</f>
        <v>105</v>
      </c>
      <c r="B106" s="1" t="s">
        <v>912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1039</v>
      </c>
    </row>
    <row r="107" spans="1:26" ht="15.95" customHeight="1" x14ac:dyDescent="0.2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5.95" customHeight="1" x14ac:dyDescent="0.25">
      <c r="A108" s="1">
        <f>ROW()-1</f>
        <v>107</v>
      </c>
      <c r="B108" s="1" t="s">
        <v>108</v>
      </c>
      <c r="C108" s="1" t="s">
        <v>687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689</v>
      </c>
      <c r="Z108" s="1" t="s">
        <v>183</v>
      </c>
    </row>
    <row r="109" spans="1:26" ht="15.95" customHeight="1" x14ac:dyDescent="0.2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5.95" customHeight="1" x14ac:dyDescent="0.2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1039</v>
      </c>
    </row>
    <row r="111" spans="1:26" ht="15.95" customHeight="1" x14ac:dyDescent="0.2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1035</v>
      </c>
    </row>
    <row r="112" spans="1:26" ht="15.95" customHeight="1" x14ac:dyDescent="0.25">
      <c r="A112" s="1">
        <f>ROW()-1</f>
        <v>111</v>
      </c>
      <c r="B112" s="1" t="s">
        <v>683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1037</v>
      </c>
    </row>
    <row r="113" spans="1:26" ht="15.95" customHeight="1" x14ac:dyDescent="0.25">
      <c r="A113" s="1">
        <f>ROW()-1</f>
        <v>112</v>
      </c>
      <c r="B113" s="1" t="s">
        <v>765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1037</v>
      </c>
    </row>
    <row r="114" spans="1:26" ht="15.95" customHeight="1" x14ac:dyDescent="0.2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5.95" customHeight="1" x14ac:dyDescent="0.2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1040</v>
      </c>
    </row>
    <row r="116" spans="1:26" ht="15.95" customHeight="1" x14ac:dyDescent="0.2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1036</v>
      </c>
    </row>
    <row r="117" spans="1:26" ht="15.95" customHeight="1" x14ac:dyDescent="0.25">
      <c r="A117" s="1">
        <f>ROW()-1</f>
        <v>116</v>
      </c>
      <c r="B117" s="1" t="s">
        <v>649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1036</v>
      </c>
    </row>
    <row r="118" spans="1:26" ht="15.95" customHeight="1" x14ac:dyDescent="0.25">
      <c r="A118" s="1">
        <f>ROW()-1</f>
        <v>117</v>
      </c>
      <c r="B118" s="1" t="s">
        <v>762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1039</v>
      </c>
    </row>
    <row r="119" spans="1:26" ht="15.95" customHeight="1" x14ac:dyDescent="0.25">
      <c r="A119" s="1">
        <f>ROW()-1</f>
        <v>118</v>
      </c>
      <c r="B119" s="1" t="s">
        <v>885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1035</v>
      </c>
    </row>
    <row r="120" spans="1:26" ht="15.95" customHeight="1" x14ac:dyDescent="0.25">
      <c r="A120" s="1">
        <f>ROW()-1</f>
        <v>119</v>
      </c>
      <c r="B120" s="1" t="s">
        <v>973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1035</v>
      </c>
    </row>
    <row r="121" spans="1:26" ht="15.95" customHeight="1" x14ac:dyDescent="0.2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5.95" customHeight="1" x14ac:dyDescent="0.2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1033</v>
      </c>
    </row>
    <row r="123" spans="1:26" ht="15.95" customHeight="1" x14ac:dyDescent="0.2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1037</v>
      </c>
    </row>
    <row r="124" spans="1:26" ht="15.95" customHeight="1" x14ac:dyDescent="0.25">
      <c r="A124" s="1">
        <f>ROW()-1</f>
        <v>123</v>
      </c>
      <c r="B124" s="1" t="s">
        <v>734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1035</v>
      </c>
    </row>
    <row r="125" spans="1:26" ht="15.95" customHeight="1" x14ac:dyDescent="0.25">
      <c r="A125" s="1">
        <f>ROW()-1</f>
        <v>124</v>
      </c>
      <c r="B125" s="1" t="s">
        <v>1052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1040</v>
      </c>
    </row>
    <row r="126" spans="1:26" ht="15.95" customHeight="1" x14ac:dyDescent="0.2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5.95" customHeight="1" x14ac:dyDescent="0.2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5.95" customHeight="1" x14ac:dyDescent="0.25">
      <c r="A128" s="1">
        <f>ROW()-1</f>
        <v>127</v>
      </c>
      <c r="B128" s="1" t="s">
        <v>983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1040</v>
      </c>
    </row>
    <row r="129" spans="1:26" ht="15.95" customHeight="1" x14ac:dyDescent="0.2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5.95" customHeight="1" x14ac:dyDescent="0.25">
      <c r="A130" s="1">
        <f>ROW()-1</f>
        <v>129</v>
      </c>
      <c r="B130" s="1" t="s">
        <v>956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1033</v>
      </c>
    </row>
    <row r="131" spans="1:26" ht="15.95" customHeight="1" x14ac:dyDescent="0.2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5.95" customHeight="1" x14ac:dyDescent="0.25">
      <c r="A132" s="1">
        <f>ROW()-1</f>
        <v>131</v>
      </c>
      <c r="B132" s="1" t="s">
        <v>108</v>
      </c>
      <c r="C132" s="1" t="s">
        <v>613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619</v>
      </c>
      <c r="Z132" s="1" t="s">
        <v>183</v>
      </c>
    </row>
    <row r="133" spans="1:26" ht="15.95" customHeight="1" x14ac:dyDescent="0.25">
      <c r="A133" s="1">
        <f>ROW()-1</f>
        <v>132</v>
      </c>
      <c r="B133" s="1" t="s">
        <v>108</v>
      </c>
      <c r="C133" s="1" t="s">
        <v>615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622</v>
      </c>
      <c r="Z133" s="1" t="s">
        <v>183</v>
      </c>
    </row>
    <row r="134" spans="1:26" ht="15.95" customHeight="1" x14ac:dyDescent="0.25">
      <c r="A134" s="1">
        <f>ROW()-1</f>
        <v>133</v>
      </c>
      <c r="B134" s="1" t="s">
        <v>762</v>
      </c>
      <c r="C134" s="1" t="s">
        <v>615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622</v>
      </c>
      <c r="Z134" s="1" t="s">
        <v>1038</v>
      </c>
    </row>
    <row r="135" spans="1:26" ht="15.95" customHeight="1" x14ac:dyDescent="0.25">
      <c r="A135" s="1">
        <f>ROW()-1</f>
        <v>134</v>
      </c>
      <c r="B135" s="1" t="s">
        <v>108</v>
      </c>
      <c r="C135" s="1" t="s">
        <v>617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624</v>
      </c>
      <c r="Z135" s="1" t="s">
        <v>183</v>
      </c>
    </row>
    <row r="136" spans="1:26" ht="15.95" customHeight="1" x14ac:dyDescent="0.2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5.95" customHeight="1" x14ac:dyDescent="0.2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1037</v>
      </c>
    </row>
    <row r="138" spans="1:26" ht="15.95" customHeight="1" x14ac:dyDescent="0.2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1035</v>
      </c>
    </row>
    <row r="139" spans="1:26" ht="15.95" customHeight="1" x14ac:dyDescent="0.2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1034</v>
      </c>
    </row>
    <row r="140" spans="1:26" ht="15.95" customHeight="1" x14ac:dyDescent="0.25">
      <c r="A140" s="1">
        <f t="shared" si="10"/>
        <v>139</v>
      </c>
      <c r="B140" s="1" t="s">
        <v>649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1034</v>
      </c>
    </row>
    <row r="141" spans="1:26" ht="15.95" customHeight="1" x14ac:dyDescent="0.25">
      <c r="A141" s="1">
        <f t="shared" si="10"/>
        <v>140</v>
      </c>
      <c r="B141" s="1" t="s">
        <v>712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1033</v>
      </c>
    </row>
    <row r="142" spans="1:26" ht="15.95" customHeight="1" x14ac:dyDescent="0.25">
      <c r="A142" s="1">
        <f t="shared" si="10"/>
        <v>141</v>
      </c>
      <c r="B142" s="1" t="s">
        <v>885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1040</v>
      </c>
    </row>
    <row r="143" spans="1:26" ht="15.95" customHeight="1" x14ac:dyDescent="0.25">
      <c r="A143" s="1">
        <f t="shared" si="10"/>
        <v>142</v>
      </c>
      <c r="B143" s="1" t="s">
        <v>1025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1037</v>
      </c>
    </row>
    <row r="144" spans="1:26" ht="15.95" customHeight="1" x14ac:dyDescent="0.2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3" si="11">SUM(L144:O144)</f>
        <v>482</v>
      </c>
      <c r="W144" s="8">
        <f t="shared" ref="W144:W273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5.95" customHeight="1" x14ac:dyDescent="0.2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1038</v>
      </c>
    </row>
    <row r="146" spans="1:26" ht="15.95" customHeight="1" x14ac:dyDescent="0.2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1035</v>
      </c>
    </row>
    <row r="147" spans="1:26" ht="15.95" customHeight="1" x14ac:dyDescent="0.25">
      <c r="A147" s="1">
        <f>ROW()-1</f>
        <v>146</v>
      </c>
      <c r="B147" s="1" t="s">
        <v>630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1033</v>
      </c>
    </row>
    <row r="148" spans="1:26" ht="15.95" customHeight="1" x14ac:dyDescent="0.25">
      <c r="A148" s="1">
        <f>ROW()-1</f>
        <v>147</v>
      </c>
      <c r="B148" s="1" t="s">
        <v>712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1037</v>
      </c>
    </row>
    <row r="149" spans="1:26" ht="15.95" customHeight="1" x14ac:dyDescent="0.25">
      <c r="A149" s="1">
        <f>ROW()-1</f>
        <v>148</v>
      </c>
      <c r="B149" s="1" t="s">
        <v>833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1038</v>
      </c>
    </row>
    <row r="150" spans="1:26" ht="15.95" customHeight="1" x14ac:dyDescent="0.25">
      <c r="A150" s="1">
        <f>ROW()-1</f>
        <v>149</v>
      </c>
      <c r="B150" s="1" t="s">
        <v>1025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1036</v>
      </c>
    </row>
    <row r="151" spans="1:26" ht="15.95" customHeight="1" x14ac:dyDescent="0.2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5.95" customHeight="1" x14ac:dyDescent="0.2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1037</v>
      </c>
    </row>
    <row r="153" spans="1:26" ht="15.95" customHeight="1" x14ac:dyDescent="0.25">
      <c r="A153" s="1">
        <f>ROW()-1</f>
        <v>152</v>
      </c>
      <c r="B153" s="1" t="s">
        <v>736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1038</v>
      </c>
    </row>
    <row r="154" spans="1:26" ht="15.95" customHeight="1" x14ac:dyDescent="0.25">
      <c r="A154" s="1">
        <f>ROW()-1</f>
        <v>153</v>
      </c>
      <c r="B154" s="1" t="s">
        <v>935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1038</v>
      </c>
    </row>
    <row r="155" spans="1:26" ht="15.95" customHeight="1" x14ac:dyDescent="0.2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5.95" customHeight="1" x14ac:dyDescent="0.25">
      <c r="A156" s="1">
        <f>ROW()-1</f>
        <v>155</v>
      </c>
      <c r="B156" s="1" t="s">
        <v>678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1037</v>
      </c>
    </row>
    <row r="157" spans="1:26" ht="15.95" customHeight="1" x14ac:dyDescent="0.25">
      <c r="A157" s="1">
        <f>ROW()-1</f>
        <v>156</v>
      </c>
      <c r="B157" s="1" t="s">
        <v>983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1038</v>
      </c>
    </row>
    <row r="158" spans="1:26" ht="15.95" customHeight="1" x14ac:dyDescent="0.2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5.95" customHeight="1" x14ac:dyDescent="0.2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1038</v>
      </c>
    </row>
    <row r="160" spans="1:26" ht="15.95" customHeight="1" x14ac:dyDescent="0.25">
      <c r="A160" s="1">
        <f>ROW()-1</f>
        <v>159</v>
      </c>
      <c r="B160" s="1" t="s">
        <v>649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1035</v>
      </c>
    </row>
    <row r="161" spans="1:26" ht="15.95" customHeight="1" x14ac:dyDescent="0.25">
      <c r="A161" s="1">
        <f>ROW()-1</f>
        <v>160</v>
      </c>
      <c r="B161" s="1" t="s">
        <v>736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1039</v>
      </c>
    </row>
    <row r="162" spans="1:26" ht="15.95" customHeight="1" x14ac:dyDescent="0.25">
      <c r="A162" s="1">
        <f>ROW()-1</f>
        <v>161</v>
      </c>
      <c r="B162" s="1" t="s">
        <v>935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1037</v>
      </c>
    </row>
    <row r="163" spans="1:26" ht="15.95" customHeight="1" x14ac:dyDescent="0.2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5.95" customHeight="1" x14ac:dyDescent="0.2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5.95" customHeight="1" x14ac:dyDescent="0.2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1034</v>
      </c>
    </row>
    <row r="166" spans="1:26" ht="15.95" customHeight="1" x14ac:dyDescent="0.25">
      <c r="A166" s="1">
        <f>ROW()-1</f>
        <v>165</v>
      </c>
      <c r="B166" s="1" t="s">
        <v>712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1035</v>
      </c>
    </row>
    <row r="167" spans="1:26" ht="15.95" customHeight="1" x14ac:dyDescent="0.25">
      <c r="A167" s="1">
        <f>ROW()-1</f>
        <v>166</v>
      </c>
      <c r="B167" s="1" t="s">
        <v>1052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1038</v>
      </c>
    </row>
    <row r="168" spans="1:26" ht="15.95" customHeight="1" x14ac:dyDescent="0.2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5.95" customHeight="1" x14ac:dyDescent="0.2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1035</v>
      </c>
    </row>
    <row r="170" spans="1:26" ht="15.95" customHeight="1" x14ac:dyDescent="0.25">
      <c r="A170" s="1">
        <f t="shared" si="14"/>
        <v>169</v>
      </c>
      <c r="B170" s="1" t="s">
        <v>672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1034</v>
      </c>
    </row>
    <row r="171" spans="1:26" ht="15.95" customHeight="1" x14ac:dyDescent="0.25">
      <c r="A171" s="1">
        <f t="shared" si="14"/>
        <v>170</v>
      </c>
      <c r="B171" s="1" t="s">
        <v>923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1033</v>
      </c>
    </row>
    <row r="172" spans="1:26" ht="15.95" customHeight="1" x14ac:dyDescent="0.25">
      <c r="A172" s="1">
        <f t="shared" si="14"/>
        <v>171</v>
      </c>
      <c r="B172" s="1" t="s">
        <v>1052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1039</v>
      </c>
    </row>
    <row r="173" spans="1:26" ht="15.95" customHeight="1" x14ac:dyDescent="0.25">
      <c r="A173" s="1">
        <f t="shared" si="14"/>
        <v>172</v>
      </c>
      <c r="B173" s="1" t="s">
        <v>108</v>
      </c>
      <c r="C173" s="1" t="s">
        <v>626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628</v>
      </c>
      <c r="Z173" s="1" t="s">
        <v>183</v>
      </c>
    </row>
    <row r="174" spans="1:26" ht="15.95" customHeight="1" x14ac:dyDescent="0.25">
      <c r="A174" s="1">
        <f t="shared" si="14"/>
        <v>173</v>
      </c>
      <c r="B174" s="1" t="s">
        <v>683</v>
      </c>
      <c r="C174" s="1" t="s">
        <v>626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628</v>
      </c>
      <c r="Z174" s="1" t="s">
        <v>1035</v>
      </c>
    </row>
    <row r="175" spans="1:26" ht="15.95" customHeight="1" x14ac:dyDescent="0.2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5.95" customHeight="1" x14ac:dyDescent="0.2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5.95" customHeight="1" x14ac:dyDescent="0.2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5.95" customHeight="1" x14ac:dyDescent="0.2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5.95" customHeight="1" x14ac:dyDescent="0.2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5.95" customHeight="1" x14ac:dyDescent="0.2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5.95" customHeight="1" x14ac:dyDescent="0.2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5.95" customHeight="1" x14ac:dyDescent="0.25">
      <c r="A182" s="1">
        <f>ROW()-1</f>
        <v>181</v>
      </c>
      <c r="B182" s="1" t="s">
        <v>774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1033</v>
      </c>
    </row>
    <row r="183" spans="1:26" ht="15.95" customHeight="1" x14ac:dyDescent="0.25">
      <c r="A183" s="1">
        <f>ROW()-1</f>
        <v>182</v>
      </c>
      <c r="B183" s="1" t="s">
        <v>912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1034</v>
      </c>
    </row>
    <row r="184" spans="1:26" ht="15.95" customHeight="1" x14ac:dyDescent="0.2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5.95" customHeight="1" x14ac:dyDescent="0.2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5.95" customHeight="1" x14ac:dyDescent="0.2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5.95" customHeight="1" x14ac:dyDescent="0.2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5.95" customHeight="1" x14ac:dyDescent="0.2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5.95" customHeight="1" x14ac:dyDescent="0.25">
      <c r="A189" s="1">
        <f>ROW()-1</f>
        <v>188</v>
      </c>
      <c r="B189" s="1" t="s">
        <v>980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1034</v>
      </c>
    </row>
    <row r="190" spans="1:26" ht="15.95" customHeight="1" x14ac:dyDescent="0.2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5.95" customHeight="1" x14ac:dyDescent="0.2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5.95" customHeight="1" x14ac:dyDescent="0.25">
      <c r="A192" s="1">
        <f>ROW()-1</f>
        <v>191</v>
      </c>
      <c r="B192" s="1" t="s">
        <v>108</v>
      </c>
      <c r="C192" s="1" t="s">
        <v>668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670</v>
      </c>
      <c r="Z192" s="1" t="s">
        <v>183</v>
      </c>
    </row>
    <row r="193" spans="1:26" ht="15.95" customHeight="1" x14ac:dyDescent="0.2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5.95" customHeight="1" x14ac:dyDescent="0.2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1038</v>
      </c>
    </row>
    <row r="195" spans="1:26" ht="15.95" customHeight="1" x14ac:dyDescent="0.2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5.95" customHeight="1" x14ac:dyDescent="0.2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5.95" customHeight="1" x14ac:dyDescent="0.2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5.95" customHeight="1" x14ac:dyDescent="0.2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5.95" customHeight="1" x14ac:dyDescent="0.2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5.95" customHeight="1" x14ac:dyDescent="0.2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5.95" customHeight="1" x14ac:dyDescent="0.2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1039</v>
      </c>
    </row>
    <row r="202" spans="1:26" ht="15.95" customHeight="1" x14ac:dyDescent="0.2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5.95" customHeight="1" x14ac:dyDescent="0.2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1036</v>
      </c>
    </row>
    <row r="204" spans="1:26" ht="15.95" customHeight="1" x14ac:dyDescent="0.2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1039</v>
      </c>
    </row>
    <row r="205" spans="1:26" ht="15.95" customHeight="1" x14ac:dyDescent="0.25">
      <c r="A205" s="1">
        <f>ROW()-1</f>
        <v>204</v>
      </c>
      <c r="B205" s="1" t="s">
        <v>734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1034</v>
      </c>
    </row>
    <row r="206" spans="1:26" ht="15.95" customHeight="1" x14ac:dyDescent="0.25">
      <c r="A206" s="1">
        <f>ROW()-1</f>
        <v>205</v>
      </c>
      <c r="B206" s="1" t="s">
        <v>923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1040</v>
      </c>
    </row>
    <row r="207" spans="1:26" ht="15.95" customHeight="1" x14ac:dyDescent="0.2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5.95" customHeight="1" x14ac:dyDescent="0.25">
      <c r="A208" s="1">
        <f>ROW()-1</f>
        <v>207</v>
      </c>
      <c r="B208" s="1" t="s">
        <v>973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1036</v>
      </c>
    </row>
    <row r="209" spans="1:26" ht="15.95" customHeight="1" x14ac:dyDescent="0.2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5.95" customHeight="1" x14ac:dyDescent="0.2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1037</v>
      </c>
    </row>
    <row r="211" spans="1:26" ht="15.95" customHeight="1" x14ac:dyDescent="0.2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5.95" customHeight="1" x14ac:dyDescent="0.25">
      <c r="A212" s="1">
        <f t="shared" ref="A212:A304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5.95" customHeight="1" x14ac:dyDescent="0.2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5.95" customHeight="1" x14ac:dyDescent="0.2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5.95" customHeight="1" x14ac:dyDescent="0.2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5.95" customHeight="1" x14ac:dyDescent="0.25">
      <c r="A216" s="1">
        <f>ROW()-1</f>
        <v>215</v>
      </c>
      <c r="B216" s="1" t="s">
        <v>734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1040</v>
      </c>
    </row>
    <row r="217" spans="1:26" ht="15.95" customHeight="1" x14ac:dyDescent="0.2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5.95" customHeight="1" x14ac:dyDescent="0.2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5.95" customHeight="1" x14ac:dyDescent="0.2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5.95" customHeight="1" x14ac:dyDescent="0.2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5.95" customHeight="1" x14ac:dyDescent="0.2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5.95" customHeight="1" x14ac:dyDescent="0.25">
      <c r="A222" s="1">
        <f>ROW()-1</f>
        <v>221</v>
      </c>
      <c r="B222" s="1" t="s">
        <v>923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1037</v>
      </c>
    </row>
    <row r="223" spans="1:26" ht="15.95" customHeight="1" x14ac:dyDescent="0.2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5.95" customHeight="1" x14ac:dyDescent="0.25">
      <c r="A224" s="1">
        <f>ROW()-1</f>
        <v>223</v>
      </c>
      <c r="B224" s="1" t="s">
        <v>980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1040</v>
      </c>
    </row>
    <row r="225" spans="1:26" ht="15.95" customHeight="1" x14ac:dyDescent="0.2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5.95" customHeight="1" x14ac:dyDescent="0.2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1033</v>
      </c>
    </row>
    <row r="227" spans="1:26" ht="15.95" customHeight="1" x14ac:dyDescent="0.2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1034</v>
      </c>
    </row>
    <row r="228" spans="1:26" ht="15.95" customHeight="1" x14ac:dyDescent="0.2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1034</v>
      </c>
    </row>
    <row r="229" spans="1:26" ht="15.95" customHeight="1" x14ac:dyDescent="0.25">
      <c r="A229" s="1">
        <f>ROW()-1</f>
        <v>228</v>
      </c>
      <c r="B229" s="1" t="s">
        <v>779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1040</v>
      </c>
    </row>
    <row r="230" spans="1:26" ht="15.95" customHeight="1" x14ac:dyDescent="0.25">
      <c r="A230" s="1">
        <f>ROW()-1</f>
        <v>229</v>
      </c>
      <c r="B230" s="1" t="s">
        <v>923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1038</v>
      </c>
    </row>
    <row r="231" spans="1:26" ht="15.95" customHeight="1" x14ac:dyDescent="0.25">
      <c r="A231" s="1">
        <f>ROW()-1</f>
        <v>230</v>
      </c>
      <c r="B231" s="1" t="s">
        <v>1070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1039</v>
      </c>
    </row>
    <row r="232" spans="1:26" ht="15.95" customHeight="1" x14ac:dyDescent="0.2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5.95" customHeight="1" x14ac:dyDescent="0.2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1034</v>
      </c>
    </row>
    <row r="234" spans="1:26" ht="15.95" customHeight="1" x14ac:dyDescent="0.2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1039</v>
      </c>
    </row>
    <row r="235" spans="1:26" ht="15.95" customHeight="1" x14ac:dyDescent="0.2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1033</v>
      </c>
    </row>
    <row r="236" spans="1:26" ht="15.95" customHeight="1" x14ac:dyDescent="0.25">
      <c r="A236" s="1">
        <f>ROW()-1</f>
        <v>235</v>
      </c>
      <c r="B236" s="1" t="s">
        <v>742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1035</v>
      </c>
    </row>
    <row r="237" spans="1:26" ht="15.95" customHeight="1" x14ac:dyDescent="0.25">
      <c r="A237" s="1">
        <f>ROW()-1</f>
        <v>236</v>
      </c>
      <c r="B237" s="1" t="s">
        <v>912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1040</v>
      </c>
    </row>
    <row r="238" spans="1:26" ht="15.95" customHeight="1" x14ac:dyDescent="0.2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5.95" customHeight="1" x14ac:dyDescent="0.2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1040</v>
      </c>
    </row>
    <row r="240" spans="1:26" ht="15.95" customHeight="1" x14ac:dyDescent="0.2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1039</v>
      </c>
    </row>
    <row r="241" spans="1:26" ht="15.95" customHeight="1" x14ac:dyDescent="0.25">
      <c r="A241" s="1">
        <f>ROW()-1</f>
        <v>240</v>
      </c>
      <c r="B241" s="1" t="s">
        <v>712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1036</v>
      </c>
    </row>
    <row r="242" spans="1:26" ht="15.95" customHeight="1" x14ac:dyDescent="0.25">
      <c r="A242" s="1">
        <f>ROW()-1</f>
        <v>241</v>
      </c>
      <c r="B242" s="1" t="s">
        <v>800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1033</v>
      </c>
    </row>
    <row r="243" spans="1:26" ht="15.95" customHeight="1" x14ac:dyDescent="0.25">
      <c r="A243" s="1">
        <f>ROW()-1</f>
        <v>242</v>
      </c>
      <c r="B243" s="1" t="s">
        <v>980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1035</v>
      </c>
    </row>
    <row r="244" spans="1:26" ht="15.95" customHeight="1" x14ac:dyDescent="0.2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5.95" customHeight="1" x14ac:dyDescent="0.2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1035</v>
      </c>
    </row>
    <row r="246" spans="1:26" ht="15.95" customHeight="1" x14ac:dyDescent="0.2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1040</v>
      </c>
    </row>
    <row r="247" spans="1:26" ht="15.95" customHeight="1" x14ac:dyDescent="0.25">
      <c r="A247" s="1">
        <f>ROW()-1</f>
        <v>246</v>
      </c>
      <c r="B247" s="1" t="s">
        <v>712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1040</v>
      </c>
    </row>
    <row r="248" spans="1:26" ht="15.95" customHeight="1" x14ac:dyDescent="0.25">
      <c r="A248" s="1">
        <f>ROW()-1</f>
        <v>247</v>
      </c>
      <c r="B248" s="1" t="s">
        <v>833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1039</v>
      </c>
    </row>
    <row r="249" spans="1:26" ht="15.95" customHeight="1" x14ac:dyDescent="0.25">
      <c r="A249" s="1">
        <f>ROW()-1</f>
        <v>248</v>
      </c>
      <c r="B249" s="1" t="s">
        <v>1154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126</v>
      </c>
      <c r="N249" s="1">
        <v>130</v>
      </c>
      <c r="O249" s="1">
        <v>129</v>
      </c>
      <c r="P249" s="1">
        <v>101</v>
      </c>
      <c r="Q249" s="1">
        <v>118</v>
      </c>
      <c r="R249" s="1">
        <v>120</v>
      </c>
      <c r="S249" s="1">
        <v>118</v>
      </c>
      <c r="T249" s="1">
        <v>121</v>
      </c>
      <c r="U249" s="1">
        <v>36</v>
      </c>
      <c r="V249" s="4">
        <f>SUM(L249:O249)</f>
        <v>506</v>
      </c>
      <c r="W249" s="8">
        <f>SUM(Q249:T249)</f>
        <v>477</v>
      </c>
      <c r="X249" s="5" t="str">
        <f>Stat[[#This Row],[服装]]&amp;Stat[[#This Row],[名前]]&amp;Stat[[#This Row],[レアリティ]]</f>
        <v>文化祭3白布賢二郎ICONIC</v>
      </c>
      <c r="Y249" s="5" t="s">
        <v>342</v>
      </c>
      <c r="Z249" s="1" t="s">
        <v>1035</v>
      </c>
    </row>
    <row r="250" spans="1:26" ht="15.95" customHeight="1" x14ac:dyDescent="0.25">
      <c r="A250" s="1">
        <f t="shared" si="15"/>
        <v>249</v>
      </c>
      <c r="B250" s="1" t="s">
        <v>108</v>
      </c>
      <c r="C250" s="1" t="s">
        <v>113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118</v>
      </c>
      <c r="O250" s="1">
        <v>123</v>
      </c>
      <c r="P250" s="1">
        <v>97</v>
      </c>
      <c r="Q250" s="1">
        <v>118</v>
      </c>
      <c r="R250" s="1">
        <v>118</v>
      </c>
      <c r="S250" s="1">
        <v>121</v>
      </c>
      <c r="T250" s="1">
        <v>121</v>
      </c>
      <c r="U250" s="1">
        <v>31</v>
      </c>
      <c r="V250" s="4">
        <f t="shared" si="11"/>
        <v>484</v>
      </c>
      <c r="W250" s="8">
        <f t="shared" si="12"/>
        <v>478</v>
      </c>
      <c r="X250" s="5" t="str">
        <f>Stat[[#This Row],[服装]]&amp;Stat[[#This Row],[名前]]&amp;Stat[[#This Row],[レアリティ]]</f>
        <v>ユニフォーム大平獅音ICONIC</v>
      </c>
      <c r="Y250" s="5" t="s">
        <v>343</v>
      </c>
      <c r="Z250" s="1" t="s">
        <v>183</v>
      </c>
    </row>
    <row r="251" spans="1:26" ht="15.95" customHeight="1" x14ac:dyDescent="0.25">
      <c r="A251" s="1">
        <f t="shared" si="15"/>
        <v>250</v>
      </c>
      <c r="B251" s="1" t="s">
        <v>108</v>
      </c>
      <c r="C251" s="1" t="s">
        <v>114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113</v>
      </c>
      <c r="O251" s="1">
        <v>121</v>
      </c>
      <c r="P251" s="1">
        <v>101</v>
      </c>
      <c r="Q251" s="1">
        <v>121</v>
      </c>
      <c r="R251" s="1">
        <v>115</v>
      </c>
      <c r="S251" s="1">
        <v>117</v>
      </c>
      <c r="T251" s="1">
        <v>117</v>
      </c>
      <c r="U251" s="1">
        <v>31</v>
      </c>
      <c r="V251" s="4">
        <f t="shared" si="11"/>
        <v>477</v>
      </c>
      <c r="W251" s="8">
        <f t="shared" si="12"/>
        <v>470</v>
      </c>
      <c r="X251" s="5" t="str">
        <f>Stat[[#This Row],[服装]]&amp;Stat[[#This Row],[名前]]&amp;Stat[[#This Row],[レアリティ]]</f>
        <v>ユニフォーム川西太一ICONIC</v>
      </c>
      <c r="Y251" s="5" t="s">
        <v>344</v>
      </c>
      <c r="Z251" s="1" t="s">
        <v>183</v>
      </c>
    </row>
    <row r="252" spans="1:26" ht="15.95" customHeight="1" x14ac:dyDescent="0.25">
      <c r="A252" s="1">
        <f>ROW()-1</f>
        <v>251</v>
      </c>
      <c r="B252" s="1" t="s">
        <v>649</v>
      </c>
      <c r="C252" s="1" t="s">
        <v>114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126</v>
      </c>
      <c r="M252" s="1">
        <v>121</v>
      </c>
      <c r="N252" s="1">
        <v>114</v>
      </c>
      <c r="O252" s="1">
        <v>122</v>
      </c>
      <c r="P252" s="1">
        <v>101</v>
      </c>
      <c r="Q252" s="1">
        <v>124</v>
      </c>
      <c r="R252" s="1">
        <v>116</v>
      </c>
      <c r="S252" s="1">
        <v>120</v>
      </c>
      <c r="T252" s="1">
        <v>118</v>
      </c>
      <c r="U252" s="1">
        <v>31</v>
      </c>
      <c r="V252" s="4">
        <f>SUM(L252:O252)</f>
        <v>483</v>
      </c>
      <c r="W252" s="8">
        <f>SUM(Q252:T252)</f>
        <v>478</v>
      </c>
      <c r="X252" s="5" t="str">
        <f>Stat[[#This Row],[服装]]&amp;Stat[[#This Row],[名前]]&amp;Stat[[#This Row],[レアリティ]]</f>
        <v>路地裏川西太一ICONIC</v>
      </c>
      <c r="Y252" s="5" t="s">
        <v>344</v>
      </c>
      <c r="Z252" s="1" t="s">
        <v>1038</v>
      </c>
    </row>
    <row r="253" spans="1:26" ht="15.95" customHeight="1" x14ac:dyDescent="0.25">
      <c r="A253" s="1">
        <f t="shared" si="15"/>
        <v>252</v>
      </c>
      <c r="B253" s="1" t="s">
        <v>108</v>
      </c>
      <c r="C253" s="1" t="s">
        <v>522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74</v>
      </c>
      <c r="L253" s="1">
        <v>117</v>
      </c>
      <c r="M253" s="1">
        <v>120</v>
      </c>
      <c r="N253" s="1">
        <v>121</v>
      </c>
      <c r="O253" s="1">
        <v>121</v>
      </c>
      <c r="P253" s="1">
        <v>101</v>
      </c>
      <c r="Q253" s="1">
        <v>117</v>
      </c>
      <c r="R253" s="1">
        <v>117</v>
      </c>
      <c r="S253" s="1">
        <v>117</v>
      </c>
      <c r="T253" s="1">
        <v>118</v>
      </c>
      <c r="U253" s="1">
        <v>36</v>
      </c>
      <c r="V253" s="4">
        <f t="shared" si="11"/>
        <v>479</v>
      </c>
      <c r="W253" s="8">
        <f t="shared" si="12"/>
        <v>469</v>
      </c>
      <c r="X253" s="5" t="str">
        <f>Stat[[#This Row],[服装]]&amp;Stat[[#This Row],[名前]]&amp;Stat[[#This Row],[レアリティ]]</f>
        <v>ユニフォーム瀬見英太ICONIC</v>
      </c>
      <c r="Y253" s="5" t="s">
        <v>345</v>
      </c>
      <c r="Z253" s="1" t="s">
        <v>183</v>
      </c>
    </row>
    <row r="254" spans="1:26" ht="15.95" customHeight="1" x14ac:dyDescent="0.25">
      <c r="A254" s="1">
        <f>ROW()-1</f>
        <v>253</v>
      </c>
      <c r="B254" s="1" t="s">
        <v>604</v>
      </c>
      <c r="C254" s="1" t="s">
        <v>522</v>
      </c>
      <c r="D254" s="1" t="s">
        <v>90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118</v>
      </c>
      <c r="M254" s="1">
        <v>123</v>
      </c>
      <c r="N254" s="1">
        <v>124</v>
      </c>
      <c r="O254" s="1">
        <v>124</v>
      </c>
      <c r="P254" s="1">
        <v>101</v>
      </c>
      <c r="Q254" s="1">
        <v>118</v>
      </c>
      <c r="R254" s="1">
        <v>118</v>
      </c>
      <c r="S254" s="1">
        <v>118</v>
      </c>
      <c r="T254" s="1">
        <v>119</v>
      </c>
      <c r="U254" s="1">
        <v>36</v>
      </c>
      <c r="V254" s="4">
        <f>SUM(L254:O254)</f>
        <v>489</v>
      </c>
      <c r="W254" s="8">
        <f>SUM(Q254:T254)</f>
        <v>473</v>
      </c>
      <c r="X254" s="5" t="str">
        <f>Stat[[#This Row],[服装]]&amp;Stat[[#This Row],[名前]]&amp;Stat[[#This Row],[レアリティ]]</f>
        <v>雪遊び瀬見英太ICONIC</v>
      </c>
      <c r="Y254" s="5" t="s">
        <v>345</v>
      </c>
      <c r="Z254" s="1" t="s">
        <v>1040</v>
      </c>
    </row>
    <row r="255" spans="1:26" ht="15.95" customHeight="1" x14ac:dyDescent="0.25">
      <c r="A255" s="1">
        <f>ROW()-1</f>
        <v>254</v>
      </c>
      <c r="B255" s="1" t="s">
        <v>712</v>
      </c>
      <c r="C255" s="1" t="s">
        <v>522</v>
      </c>
      <c r="D255" s="10" t="s">
        <v>77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116</v>
      </c>
      <c r="M255" s="1">
        <v>126</v>
      </c>
      <c r="N255" s="1">
        <v>124</v>
      </c>
      <c r="O255" s="1">
        <v>126</v>
      </c>
      <c r="P255" s="1">
        <v>101</v>
      </c>
      <c r="Q255" s="1">
        <v>116</v>
      </c>
      <c r="R255" s="1">
        <v>120</v>
      </c>
      <c r="S255" s="1">
        <v>116</v>
      </c>
      <c r="T255" s="1">
        <v>119</v>
      </c>
      <c r="U255" s="1">
        <v>36</v>
      </c>
      <c r="V255" s="4">
        <f>SUM(L255:O255)</f>
        <v>492</v>
      </c>
      <c r="W255" s="8">
        <f>SUM(Q255:T255)</f>
        <v>471</v>
      </c>
      <c r="X255" s="5" t="str">
        <f>Stat[[#This Row],[服装]]&amp;Stat[[#This Row],[名前]]&amp;Stat[[#This Row],[レアリティ]]</f>
        <v>バカンス瀬見英太ICONIC</v>
      </c>
      <c r="Y255" s="5" t="s">
        <v>345</v>
      </c>
      <c r="Z255" s="1" t="s">
        <v>1034</v>
      </c>
    </row>
    <row r="256" spans="1:26" ht="15.95" customHeight="1" x14ac:dyDescent="0.25">
      <c r="A256" s="1">
        <f>ROW()-1</f>
        <v>255</v>
      </c>
      <c r="B256" s="1" t="s">
        <v>973</v>
      </c>
      <c r="C256" s="1" t="s">
        <v>522</v>
      </c>
      <c r="D256" s="10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121</v>
      </c>
      <c r="N256" s="1">
        <v>127</v>
      </c>
      <c r="O256" s="1">
        <v>122</v>
      </c>
      <c r="P256" s="1">
        <v>101</v>
      </c>
      <c r="Q256" s="1">
        <v>116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489</v>
      </c>
      <c r="W256" s="8">
        <f>SUM(Q256:T256)</f>
        <v>475</v>
      </c>
      <c r="X256" s="5" t="str">
        <f>Stat[[#This Row],[服装]]&amp;Stat[[#This Row],[名前]]&amp;Stat[[#This Row],[レアリティ]]</f>
        <v>アート2瀬見英太ICONIC</v>
      </c>
      <c r="Y256" s="5" t="s">
        <v>345</v>
      </c>
      <c r="Z256" s="1" t="s">
        <v>1037</v>
      </c>
    </row>
    <row r="257" spans="1:26" ht="15.95" customHeight="1" x14ac:dyDescent="0.25">
      <c r="A257" s="1">
        <f>ROW()-1</f>
        <v>256</v>
      </c>
      <c r="B257" s="1" t="s">
        <v>1154</v>
      </c>
      <c r="C257" s="1" t="s">
        <v>522</v>
      </c>
      <c r="D257" s="10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126</v>
      </c>
      <c r="N257" s="1">
        <v>126</v>
      </c>
      <c r="O257" s="1">
        <v>126</v>
      </c>
      <c r="P257" s="1">
        <v>101</v>
      </c>
      <c r="Q257" s="1">
        <v>118</v>
      </c>
      <c r="R257" s="1">
        <v>119</v>
      </c>
      <c r="S257" s="1">
        <v>118</v>
      </c>
      <c r="T257" s="1">
        <v>120</v>
      </c>
      <c r="U257" s="1">
        <v>36</v>
      </c>
      <c r="V257" s="4">
        <f>SUM(L257:O257)</f>
        <v>497</v>
      </c>
      <c r="W257" s="8">
        <f>SUM(Q257:T257)</f>
        <v>475</v>
      </c>
      <c r="X257" s="5" t="str">
        <f>Stat[[#This Row],[服装]]&amp;Stat[[#This Row],[名前]]&amp;Stat[[#This Row],[レアリティ]]</f>
        <v>文化祭3瀬見英太ICONIC</v>
      </c>
      <c r="Y257" s="5" t="s">
        <v>345</v>
      </c>
      <c r="Z257" s="1" t="s">
        <v>1034</v>
      </c>
    </row>
    <row r="258" spans="1:26" ht="15.95" customHeight="1" x14ac:dyDescent="0.25">
      <c r="A258" s="1">
        <f t="shared" si="15"/>
        <v>257</v>
      </c>
      <c r="B258" s="1" t="s">
        <v>108</v>
      </c>
      <c r="C258" s="1" t="s">
        <v>115</v>
      </c>
      <c r="D258" s="1" t="s">
        <v>73</v>
      </c>
      <c r="E258" s="1" t="s">
        <v>80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112</v>
      </c>
      <c r="M258" s="1">
        <v>110</v>
      </c>
      <c r="N258" s="1">
        <v>114</v>
      </c>
      <c r="O258" s="1">
        <v>120</v>
      </c>
      <c r="P258" s="1">
        <v>101</v>
      </c>
      <c r="Q258" s="1">
        <v>110</v>
      </c>
      <c r="R258" s="1">
        <v>121</v>
      </c>
      <c r="S258" s="1">
        <v>119</v>
      </c>
      <c r="T258" s="1">
        <v>120</v>
      </c>
      <c r="U258" s="1">
        <v>41</v>
      </c>
      <c r="V258" s="4">
        <f t="shared" si="11"/>
        <v>456</v>
      </c>
      <c r="W258" s="8">
        <f t="shared" si="12"/>
        <v>470</v>
      </c>
      <c r="X258" s="5" t="str">
        <f>Stat[[#This Row],[服装]]&amp;Stat[[#This Row],[名前]]&amp;Stat[[#This Row],[レアリティ]]</f>
        <v>ユニフォーム山形隼人ICONIC</v>
      </c>
      <c r="Y258" s="5" t="s">
        <v>346</v>
      </c>
      <c r="Z258" s="1" t="s">
        <v>183</v>
      </c>
    </row>
    <row r="259" spans="1:26" ht="15.95" customHeight="1" x14ac:dyDescent="0.25">
      <c r="A259" s="1">
        <f t="shared" ref="A259:A264" si="16">ROW()-1</f>
        <v>258</v>
      </c>
      <c r="B259" s="1" t="s">
        <v>108</v>
      </c>
      <c r="C259" s="1" t="s">
        <v>714</v>
      </c>
      <c r="D259" s="1" t="s">
        <v>73</v>
      </c>
      <c r="E259" s="1" t="s">
        <v>78</v>
      </c>
      <c r="F259" s="1" t="s">
        <v>715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123</v>
      </c>
      <c r="N259" s="1">
        <v>116</v>
      </c>
      <c r="O259" s="1">
        <v>121</v>
      </c>
      <c r="P259" s="1">
        <v>101</v>
      </c>
      <c r="Q259" s="1">
        <v>121</v>
      </c>
      <c r="R259" s="1">
        <v>119</v>
      </c>
      <c r="S259" s="1">
        <v>118</v>
      </c>
      <c r="T259" s="1">
        <v>118</v>
      </c>
      <c r="U259" s="1">
        <v>41</v>
      </c>
      <c r="V259" s="4">
        <f t="shared" ref="V259:V264" si="17">SUM(L259:O259)</f>
        <v>479</v>
      </c>
      <c r="W259" s="8">
        <f t="shared" ref="W259:W264" si="18">SUM(Q259:T259)</f>
        <v>476</v>
      </c>
      <c r="X259" s="5" t="str">
        <f>Stat[[#This Row],[服装]]&amp;Stat[[#This Row],[名前]]&amp;Stat[[#This Row],[レアリティ]]</f>
        <v>ユニフォーム強羅昌己ICONIC</v>
      </c>
      <c r="Y259" s="5" t="s">
        <v>716</v>
      </c>
      <c r="Z259" s="1" t="s">
        <v>183</v>
      </c>
    </row>
    <row r="260" spans="1:26" ht="15.95" customHeight="1" x14ac:dyDescent="0.25">
      <c r="A260" s="1">
        <f t="shared" si="16"/>
        <v>259</v>
      </c>
      <c r="B260" s="1" t="s">
        <v>108</v>
      </c>
      <c r="C260" s="1" t="s">
        <v>726</v>
      </c>
      <c r="D260" s="1" t="s">
        <v>77</v>
      </c>
      <c r="E260" s="1" t="s">
        <v>78</v>
      </c>
      <c r="F260" s="1" t="s">
        <v>715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119</v>
      </c>
      <c r="M260" s="1">
        <v>116</v>
      </c>
      <c r="N260" s="1">
        <v>119</v>
      </c>
      <c r="O260" s="1">
        <v>119</v>
      </c>
      <c r="P260" s="1">
        <v>101</v>
      </c>
      <c r="Q260" s="1">
        <v>114</v>
      </c>
      <c r="R260" s="1">
        <v>113</v>
      </c>
      <c r="S260" s="1">
        <v>118</v>
      </c>
      <c r="T260" s="1">
        <v>117</v>
      </c>
      <c r="U260" s="1">
        <v>41</v>
      </c>
      <c r="V260" s="4">
        <f t="shared" si="17"/>
        <v>473</v>
      </c>
      <c r="W260" s="8">
        <f t="shared" si="18"/>
        <v>462</v>
      </c>
      <c r="X260" s="5" t="str">
        <f>Stat[[#This Row],[服装]]&amp;Stat[[#This Row],[名前]]&amp;Stat[[#This Row],[レアリティ]]</f>
        <v>ユニフォーム芦谷洋平ICONIC</v>
      </c>
      <c r="Y260" s="5" t="s">
        <v>728</v>
      </c>
      <c r="Z260" s="1" t="s">
        <v>183</v>
      </c>
    </row>
    <row r="261" spans="1:26" ht="15.95" customHeight="1" x14ac:dyDescent="0.25">
      <c r="A261" s="1">
        <f t="shared" si="16"/>
        <v>260</v>
      </c>
      <c r="B261" s="1" t="s">
        <v>108</v>
      </c>
      <c r="C261" s="1" t="s">
        <v>730</v>
      </c>
      <c r="D261" s="1" t="s">
        <v>73</v>
      </c>
      <c r="E261" s="1" t="s">
        <v>82</v>
      </c>
      <c r="F261" s="1" t="s">
        <v>715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118</v>
      </c>
      <c r="M261" s="1">
        <v>118</v>
      </c>
      <c r="N261" s="1">
        <v>112</v>
      </c>
      <c r="O261" s="1">
        <v>120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7"/>
        <v>468</v>
      </c>
      <c r="W261" s="8">
        <f t="shared" si="18"/>
        <v>465</v>
      </c>
      <c r="X261" s="5" t="str">
        <f>Stat[[#This Row],[服装]]&amp;Stat[[#This Row],[名前]]&amp;Stat[[#This Row],[レアリティ]]</f>
        <v>ユニフォーム仙石伸吾ICONIC</v>
      </c>
      <c r="Y261" s="5" t="s">
        <v>732</v>
      </c>
      <c r="Z261" s="1" t="s">
        <v>183</v>
      </c>
    </row>
    <row r="262" spans="1:26" ht="15.95" customHeight="1" x14ac:dyDescent="0.25">
      <c r="A262" s="1">
        <f t="shared" si="16"/>
        <v>261</v>
      </c>
      <c r="B262" s="1" t="s">
        <v>108</v>
      </c>
      <c r="C262" s="1" t="s">
        <v>744</v>
      </c>
      <c r="D262" s="1" t="s">
        <v>73</v>
      </c>
      <c r="E262" s="1" t="s">
        <v>80</v>
      </c>
      <c r="F262" s="1" t="s">
        <v>715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111</v>
      </c>
      <c r="M262" s="1">
        <v>112</v>
      </c>
      <c r="N262" s="1">
        <v>115</v>
      </c>
      <c r="O262" s="1">
        <v>119</v>
      </c>
      <c r="P262" s="1">
        <v>101</v>
      </c>
      <c r="Q262" s="1">
        <v>111</v>
      </c>
      <c r="R262" s="1">
        <v>121</v>
      </c>
      <c r="S262" s="1">
        <v>118</v>
      </c>
      <c r="T262" s="1">
        <v>120</v>
      </c>
      <c r="U262" s="1">
        <v>41</v>
      </c>
      <c r="V262" s="4">
        <f t="shared" si="17"/>
        <v>457</v>
      </c>
      <c r="W262" s="8">
        <f t="shared" si="18"/>
        <v>470</v>
      </c>
      <c r="X262" s="5" t="str">
        <f>Stat[[#This Row],[服装]]&amp;Stat[[#This Row],[名前]]&amp;Stat[[#This Row],[レアリティ]]</f>
        <v>ユニフォーム中川俊美ICONIC</v>
      </c>
      <c r="Y262" s="5" t="s">
        <v>746</v>
      </c>
      <c r="Z262" s="1" t="s">
        <v>183</v>
      </c>
    </row>
    <row r="263" spans="1:26" ht="15.95" customHeight="1" x14ac:dyDescent="0.25">
      <c r="A263" s="1">
        <f t="shared" si="16"/>
        <v>262</v>
      </c>
      <c r="B263" s="1" t="s">
        <v>108</v>
      </c>
      <c r="C263" s="1" t="s">
        <v>748</v>
      </c>
      <c r="D263" s="1" t="s">
        <v>73</v>
      </c>
      <c r="E263" s="1" t="s">
        <v>74</v>
      </c>
      <c r="F263" s="1" t="s">
        <v>715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112</v>
      </c>
      <c r="M263" s="1">
        <v>117</v>
      </c>
      <c r="N263" s="1">
        <v>119</v>
      </c>
      <c r="O263" s="1">
        <v>119</v>
      </c>
      <c r="P263" s="1">
        <v>97</v>
      </c>
      <c r="Q263" s="1">
        <v>114</v>
      </c>
      <c r="R263" s="1">
        <v>113</v>
      </c>
      <c r="S263" s="1">
        <v>115</v>
      </c>
      <c r="T263" s="1">
        <v>116</v>
      </c>
      <c r="U263" s="1">
        <v>41</v>
      </c>
      <c r="V263" s="4">
        <f t="shared" si="17"/>
        <v>467</v>
      </c>
      <c r="W263" s="8">
        <f t="shared" si="18"/>
        <v>458</v>
      </c>
      <c r="X263" s="5" t="str">
        <f>Stat[[#This Row],[服装]]&amp;Stat[[#This Row],[名前]]&amp;Stat[[#This Row],[レアリティ]]</f>
        <v>ユニフォーム七沢健吾ICONIC</v>
      </c>
      <c r="Y263" s="5" t="s">
        <v>750</v>
      </c>
      <c r="Z263" s="1" t="s">
        <v>183</v>
      </c>
    </row>
    <row r="264" spans="1:26" ht="15.95" customHeight="1" x14ac:dyDescent="0.25">
      <c r="A264" s="1">
        <f t="shared" si="16"/>
        <v>263</v>
      </c>
      <c r="B264" s="1" t="s">
        <v>108</v>
      </c>
      <c r="C264" s="1" t="s">
        <v>751</v>
      </c>
      <c r="D264" s="1" t="s">
        <v>73</v>
      </c>
      <c r="E264" s="1" t="s">
        <v>82</v>
      </c>
      <c r="F264" s="1" t="s">
        <v>715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117</v>
      </c>
      <c r="M264" s="1">
        <v>114</v>
      </c>
      <c r="N264" s="1">
        <v>112</v>
      </c>
      <c r="O264" s="1">
        <v>117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460</v>
      </c>
      <c r="W264" s="8">
        <f t="shared" si="18"/>
        <v>465</v>
      </c>
      <c r="X264" s="5" t="str">
        <f>Stat[[#This Row],[服装]]&amp;Stat[[#This Row],[名前]]&amp;Stat[[#This Row],[レアリティ]]</f>
        <v>ユニフォーム伊勢原裕次ICONIC</v>
      </c>
      <c r="Y264" s="5" t="s">
        <v>752</v>
      </c>
      <c r="Z264" s="1" t="s">
        <v>183</v>
      </c>
    </row>
    <row r="265" spans="1:26" ht="15.95" customHeight="1" x14ac:dyDescent="0.25">
      <c r="A265" s="1">
        <f t="shared" ref="A265:A270" si="19">ROW()-1</f>
        <v>264</v>
      </c>
      <c r="B265" s="1" t="s">
        <v>108</v>
      </c>
      <c r="C265" s="1" t="s">
        <v>758</v>
      </c>
      <c r="D265" s="1" t="s">
        <v>73</v>
      </c>
      <c r="E265" s="1" t="s">
        <v>78</v>
      </c>
      <c r="F265" s="1" t="s">
        <v>715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120</v>
      </c>
      <c r="M265" s="1">
        <v>119</v>
      </c>
      <c r="N265" s="1">
        <v>116</v>
      </c>
      <c r="O265" s="1">
        <v>120</v>
      </c>
      <c r="P265" s="1">
        <v>101</v>
      </c>
      <c r="Q265" s="1">
        <v>119</v>
      </c>
      <c r="R265" s="1">
        <v>117</v>
      </c>
      <c r="S265" s="1">
        <v>120</v>
      </c>
      <c r="T265" s="1">
        <v>117</v>
      </c>
      <c r="U265" s="1">
        <v>36</v>
      </c>
      <c r="V265" s="4">
        <f t="shared" ref="V265:V270" si="20">SUM(L265:O265)</f>
        <v>475</v>
      </c>
      <c r="W265" s="8">
        <f t="shared" ref="W265:W270" si="21">SUM(Q265:T265)</f>
        <v>473</v>
      </c>
      <c r="X265" s="5" t="str">
        <f>Stat[[#This Row],[服装]]&amp;Stat[[#This Row],[名前]]&amp;Stat[[#This Row],[レアリティ]]</f>
        <v>ユニフォーム湯河浩二ICONIC</v>
      </c>
      <c r="Y265" s="5" t="s">
        <v>760</v>
      </c>
      <c r="Z265" s="1" t="s">
        <v>183</v>
      </c>
    </row>
    <row r="266" spans="1:26" ht="15.95" customHeight="1" x14ac:dyDescent="0.25">
      <c r="A266" s="1">
        <f t="shared" si="19"/>
        <v>265</v>
      </c>
      <c r="B266" s="1" t="s">
        <v>108</v>
      </c>
      <c r="C266" s="1" t="s">
        <v>783</v>
      </c>
      <c r="D266" s="1" t="s">
        <v>784</v>
      </c>
      <c r="E266" s="1" t="s">
        <v>82</v>
      </c>
      <c r="F266" s="1" t="s">
        <v>786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125</v>
      </c>
      <c r="M266" s="1">
        <v>120</v>
      </c>
      <c r="N266" s="1">
        <v>115</v>
      </c>
      <c r="O266" s="1">
        <v>120</v>
      </c>
      <c r="P266" s="1">
        <v>101</v>
      </c>
      <c r="Q266" s="1">
        <v>123</v>
      </c>
      <c r="R266" s="1">
        <v>117</v>
      </c>
      <c r="S266" s="1">
        <v>120</v>
      </c>
      <c r="T266" s="1">
        <v>115</v>
      </c>
      <c r="U266" s="1">
        <v>41</v>
      </c>
      <c r="V266" s="4">
        <f t="shared" si="20"/>
        <v>480</v>
      </c>
      <c r="W266" s="8">
        <f t="shared" si="21"/>
        <v>475</v>
      </c>
      <c r="X266" s="5" t="str">
        <f>Stat[[#This Row],[服装]]&amp;Stat[[#This Row],[名前]]&amp;Stat[[#This Row],[レアリティ]]</f>
        <v>ユニフォーム千鹿谷栄吉ICONIC</v>
      </c>
      <c r="Y266" s="5" t="s">
        <v>788</v>
      </c>
      <c r="Z266" s="1" t="s">
        <v>183</v>
      </c>
    </row>
    <row r="267" spans="1:26" ht="15.95" customHeight="1" x14ac:dyDescent="0.25">
      <c r="A267" s="1">
        <f t="shared" si="19"/>
        <v>266</v>
      </c>
      <c r="B267" s="1" t="s">
        <v>108</v>
      </c>
      <c r="C267" s="1" t="s">
        <v>792</v>
      </c>
      <c r="D267" s="1" t="s">
        <v>90</v>
      </c>
      <c r="E267" s="1" t="s">
        <v>793</v>
      </c>
      <c r="F267" s="1" t="s">
        <v>786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119</v>
      </c>
      <c r="N267" s="1">
        <v>118</v>
      </c>
      <c r="O267" s="1">
        <v>119</v>
      </c>
      <c r="P267" s="1">
        <v>101</v>
      </c>
      <c r="Q267" s="1">
        <v>117</v>
      </c>
      <c r="R267" s="1">
        <v>116</v>
      </c>
      <c r="S267" s="1">
        <v>118</v>
      </c>
      <c r="T267" s="1">
        <v>118</v>
      </c>
      <c r="U267" s="1">
        <v>36</v>
      </c>
      <c r="V267" s="4">
        <f t="shared" si="20"/>
        <v>479</v>
      </c>
      <c r="W267" s="8">
        <f t="shared" si="21"/>
        <v>469</v>
      </c>
      <c r="X267" s="5" t="str">
        <f>Stat[[#This Row],[服装]]&amp;Stat[[#This Row],[名前]]&amp;Stat[[#This Row],[レアリティ]]</f>
        <v>ユニフォーム小鹿野大樹ICONIC</v>
      </c>
      <c r="Y267" s="5" t="s">
        <v>795</v>
      </c>
      <c r="Z267" s="1" t="s">
        <v>183</v>
      </c>
    </row>
    <row r="268" spans="1:26" ht="15.95" customHeight="1" x14ac:dyDescent="0.25">
      <c r="A268" s="1">
        <f t="shared" si="19"/>
        <v>267</v>
      </c>
      <c r="B268" s="1" t="s">
        <v>108</v>
      </c>
      <c r="C268" s="1" t="s">
        <v>805</v>
      </c>
      <c r="D268" s="1" t="s">
        <v>77</v>
      </c>
      <c r="E268" s="1" t="s">
        <v>80</v>
      </c>
      <c r="F268" s="1" t="s">
        <v>786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86</v>
      </c>
      <c r="L268" s="1">
        <v>111</v>
      </c>
      <c r="M268" s="1">
        <v>110</v>
      </c>
      <c r="N268" s="1">
        <v>117</v>
      </c>
      <c r="O268" s="1">
        <v>119</v>
      </c>
      <c r="P268" s="1">
        <v>101</v>
      </c>
      <c r="Q268" s="1">
        <v>110</v>
      </c>
      <c r="R268" s="1">
        <v>121</v>
      </c>
      <c r="S268" s="1">
        <v>118</v>
      </c>
      <c r="T268" s="1">
        <v>121</v>
      </c>
      <c r="U268" s="1">
        <v>41</v>
      </c>
      <c r="V268" s="4">
        <f t="shared" si="20"/>
        <v>457</v>
      </c>
      <c r="W268" s="8">
        <f t="shared" si="21"/>
        <v>470</v>
      </c>
      <c r="X268" s="5" t="str">
        <f>Stat[[#This Row],[服装]]&amp;Stat[[#This Row],[名前]]&amp;Stat[[#This Row],[レアリティ]]</f>
        <v>ユニフォーム赤谷勇ICONIC</v>
      </c>
      <c r="Y268" s="5" t="s">
        <v>807</v>
      </c>
      <c r="Z268" s="1" t="s">
        <v>183</v>
      </c>
    </row>
    <row r="269" spans="1:26" ht="15.95" customHeight="1" x14ac:dyDescent="0.25">
      <c r="A269" s="1">
        <f t="shared" si="19"/>
        <v>268</v>
      </c>
      <c r="B269" s="1" t="s">
        <v>108</v>
      </c>
      <c r="C269" s="1" t="s">
        <v>809</v>
      </c>
      <c r="D269" s="1" t="s">
        <v>77</v>
      </c>
      <c r="E269" s="1" t="s">
        <v>78</v>
      </c>
      <c r="F269" s="1" t="s">
        <v>786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118</v>
      </c>
      <c r="N269" s="1">
        <v>112</v>
      </c>
      <c r="O269" s="1">
        <v>117</v>
      </c>
      <c r="P269" s="1">
        <v>97</v>
      </c>
      <c r="Q269" s="1">
        <v>116</v>
      </c>
      <c r="R269" s="1">
        <v>118</v>
      </c>
      <c r="S269" s="1">
        <v>116</v>
      </c>
      <c r="T269" s="1">
        <v>117</v>
      </c>
      <c r="U269" s="1">
        <v>31</v>
      </c>
      <c r="V269" s="4">
        <f t="shared" si="20"/>
        <v>466</v>
      </c>
      <c r="W269" s="8">
        <f t="shared" si="21"/>
        <v>467</v>
      </c>
      <c r="X269" s="5" t="str">
        <f>Stat[[#This Row],[服装]]&amp;Stat[[#This Row],[名前]]&amp;Stat[[#This Row],[レアリティ]]</f>
        <v>ユニフォーム児玉勝ICONIC</v>
      </c>
      <c r="Y269" s="5" t="s">
        <v>811</v>
      </c>
      <c r="Z269" s="1" t="s">
        <v>183</v>
      </c>
    </row>
    <row r="270" spans="1:26" ht="15.95" customHeight="1" x14ac:dyDescent="0.25">
      <c r="A270" s="1">
        <f t="shared" si="19"/>
        <v>269</v>
      </c>
      <c r="B270" s="1" t="s">
        <v>108</v>
      </c>
      <c r="C270" s="1" t="s">
        <v>813</v>
      </c>
      <c r="D270" s="1" t="s">
        <v>77</v>
      </c>
      <c r="E270" s="1" t="s">
        <v>74</v>
      </c>
      <c r="F270" s="1" t="s">
        <v>786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118</v>
      </c>
      <c r="N270" s="1">
        <v>120</v>
      </c>
      <c r="O270" s="1">
        <v>118</v>
      </c>
      <c r="P270" s="1">
        <v>97</v>
      </c>
      <c r="Q270" s="1">
        <v>115</v>
      </c>
      <c r="R270" s="1">
        <v>117</v>
      </c>
      <c r="S270" s="1">
        <v>115</v>
      </c>
      <c r="T270" s="1">
        <v>117</v>
      </c>
      <c r="U270" s="1">
        <v>41</v>
      </c>
      <c r="V270" s="4">
        <f t="shared" si="20"/>
        <v>471</v>
      </c>
      <c r="W270" s="8">
        <f t="shared" si="21"/>
        <v>464</v>
      </c>
      <c r="X270" s="5" t="str">
        <f>Stat[[#This Row],[服装]]&amp;Stat[[#This Row],[名前]]&amp;Stat[[#This Row],[レアリティ]]</f>
        <v>ユニフォーム名栗翔太ICONIC</v>
      </c>
      <c r="Y270" s="5" t="s">
        <v>815</v>
      </c>
      <c r="Z270" s="1" t="s">
        <v>183</v>
      </c>
    </row>
    <row r="271" spans="1:26" ht="15.95" customHeight="1" x14ac:dyDescent="0.25">
      <c r="A271" s="1">
        <f>ROW()-1</f>
        <v>270</v>
      </c>
      <c r="B271" s="1" t="s">
        <v>108</v>
      </c>
      <c r="C271" s="1" t="s">
        <v>820</v>
      </c>
      <c r="D271" s="1" t="s">
        <v>77</v>
      </c>
      <c r="E271" s="1" t="s">
        <v>78</v>
      </c>
      <c r="F271" s="1" t="s">
        <v>786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117</v>
      </c>
      <c r="O271" s="1">
        <v>115</v>
      </c>
      <c r="P271" s="1">
        <v>97</v>
      </c>
      <c r="Q271" s="1">
        <v>116</v>
      </c>
      <c r="R271" s="1">
        <v>114</v>
      </c>
      <c r="S271" s="1">
        <v>116</v>
      </c>
      <c r="T271" s="1">
        <v>115</v>
      </c>
      <c r="U271" s="1">
        <v>36</v>
      </c>
      <c r="V271" s="4">
        <f>SUM(L271:O271)</f>
        <v>463</v>
      </c>
      <c r="W271" s="8">
        <f>SUM(Q271:T271)</f>
        <v>461</v>
      </c>
      <c r="X271" s="5" t="str">
        <f>Stat[[#This Row],[服装]]&amp;Stat[[#This Row],[名前]]&amp;Stat[[#This Row],[レアリティ]]</f>
        <v>ユニフォーム島府典明ICONIC</v>
      </c>
      <c r="Y271" s="5" t="s">
        <v>822</v>
      </c>
      <c r="Z271" s="1" t="s">
        <v>183</v>
      </c>
    </row>
    <row r="272" spans="1:26" ht="15.95" customHeight="1" x14ac:dyDescent="0.25">
      <c r="A272" s="1">
        <f>ROW()-1</f>
        <v>271</v>
      </c>
      <c r="B272" s="1" t="s">
        <v>108</v>
      </c>
      <c r="C272" s="1" t="s">
        <v>828</v>
      </c>
      <c r="D272" s="1" t="s">
        <v>77</v>
      </c>
      <c r="E272" s="1" t="s">
        <v>82</v>
      </c>
      <c r="F272" s="1" t="s">
        <v>786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114</v>
      </c>
      <c r="N272" s="1">
        <v>113</v>
      </c>
      <c r="O272" s="1">
        <v>117</v>
      </c>
      <c r="P272" s="1">
        <v>97</v>
      </c>
      <c r="Q272" s="1">
        <v>119</v>
      </c>
      <c r="R272" s="1">
        <v>115</v>
      </c>
      <c r="S272" s="1">
        <v>114</v>
      </c>
      <c r="T272" s="1">
        <v>114</v>
      </c>
      <c r="U272" s="1">
        <v>31</v>
      </c>
      <c r="V272" s="4">
        <f>SUM(L272:O272)</f>
        <v>459</v>
      </c>
      <c r="W272" s="8">
        <f>SUM(Q272:T272)</f>
        <v>462</v>
      </c>
      <c r="X272" s="5" t="str">
        <f>Stat[[#This Row],[服装]]&amp;Stat[[#This Row],[名前]]&amp;Stat[[#This Row],[レアリティ]]</f>
        <v>ユニフォーム吉川和孝ICONIC</v>
      </c>
      <c r="Y272" s="5" t="s">
        <v>830</v>
      </c>
      <c r="Z272" s="1" t="s">
        <v>183</v>
      </c>
    </row>
    <row r="273" spans="1:26" ht="15.95" customHeight="1" x14ac:dyDescent="0.25">
      <c r="A273" s="1">
        <f t="shared" si="15"/>
        <v>272</v>
      </c>
      <c r="B273" s="1" t="s">
        <v>108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82</v>
      </c>
      <c r="L273" s="1">
        <v>120</v>
      </c>
      <c r="M273" s="1">
        <v>129</v>
      </c>
      <c r="N273" s="1">
        <v>130</v>
      </c>
      <c r="O273" s="1">
        <v>127</v>
      </c>
      <c r="P273" s="1">
        <v>101</v>
      </c>
      <c r="Q273" s="1">
        <v>114</v>
      </c>
      <c r="R273" s="1">
        <v>119</v>
      </c>
      <c r="S273" s="1">
        <v>114</v>
      </c>
      <c r="T273" s="1">
        <v>118</v>
      </c>
      <c r="U273" s="1">
        <v>36</v>
      </c>
      <c r="V273" s="4">
        <f t="shared" si="11"/>
        <v>506</v>
      </c>
      <c r="W273" s="8">
        <f t="shared" si="12"/>
        <v>465</v>
      </c>
      <c r="X273" s="5" t="str">
        <f>Stat[[#This Row],[服装]]&amp;Stat[[#This Row],[名前]]&amp;Stat[[#This Row],[レアリティ]]</f>
        <v>ユニフォーム宮侑ICONIC</v>
      </c>
      <c r="Y273" s="5" t="s">
        <v>347</v>
      </c>
      <c r="Z273" s="1" t="s">
        <v>183</v>
      </c>
    </row>
    <row r="274" spans="1:26" ht="15.95" customHeight="1" x14ac:dyDescent="0.25">
      <c r="A274" s="1">
        <f t="shared" si="15"/>
        <v>273</v>
      </c>
      <c r="B274" s="1" t="s">
        <v>581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121</v>
      </c>
      <c r="M274" s="1">
        <v>132</v>
      </c>
      <c r="N274" s="1">
        <v>133</v>
      </c>
      <c r="O274" s="1">
        <v>130</v>
      </c>
      <c r="P274" s="1">
        <v>101</v>
      </c>
      <c r="Q274" s="1">
        <v>115</v>
      </c>
      <c r="R274" s="1">
        <v>120</v>
      </c>
      <c r="S274" s="1">
        <v>115</v>
      </c>
      <c r="T274" s="1">
        <v>119</v>
      </c>
      <c r="U274" s="1">
        <v>36</v>
      </c>
      <c r="V274" s="4">
        <f t="shared" ref="V274:V368" si="22">SUM(L274:O274)</f>
        <v>516</v>
      </c>
      <c r="W274" s="8">
        <f t="shared" ref="W274:W368" si="23">SUM(Q274:T274)</f>
        <v>469</v>
      </c>
      <c r="X274" s="5" t="str">
        <f>Stat[[#This Row],[服装]]&amp;Stat[[#This Row],[名前]]&amp;Stat[[#This Row],[レアリティ]]</f>
        <v>文化祭宮侑ICONIC</v>
      </c>
      <c r="Y274" s="5" t="s">
        <v>347</v>
      </c>
      <c r="Z274" s="1" t="s">
        <v>1040</v>
      </c>
    </row>
    <row r="275" spans="1:26" ht="15.95" customHeight="1" x14ac:dyDescent="0.25">
      <c r="A275" s="1">
        <f>ROW()-1</f>
        <v>274</v>
      </c>
      <c r="B275" s="1" t="s">
        <v>631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119</v>
      </c>
      <c r="M275" s="1">
        <v>134</v>
      </c>
      <c r="N275" s="1">
        <v>132</v>
      </c>
      <c r="O275" s="1">
        <v>131</v>
      </c>
      <c r="P275" s="1">
        <v>101</v>
      </c>
      <c r="Q275" s="1">
        <v>113</v>
      </c>
      <c r="R275" s="1">
        <v>122</v>
      </c>
      <c r="S275" s="1">
        <v>114</v>
      </c>
      <c r="T275" s="1">
        <v>120</v>
      </c>
      <c r="U275" s="1">
        <v>36</v>
      </c>
      <c r="V275" s="4">
        <f>SUM(L275:O275)</f>
        <v>516</v>
      </c>
      <c r="W275" s="8">
        <f>SUM(Q275:T275)</f>
        <v>469</v>
      </c>
      <c r="X275" s="5" t="str">
        <f>Stat[[#This Row],[服装]]&amp;Stat[[#This Row],[名前]]&amp;Stat[[#This Row],[レアリティ]]</f>
        <v>RPG宮侑ICONIC</v>
      </c>
      <c r="Y275" s="5" t="s">
        <v>347</v>
      </c>
      <c r="Z275" s="1" t="s">
        <v>1040</v>
      </c>
    </row>
    <row r="276" spans="1:26" ht="15.95" customHeight="1" x14ac:dyDescent="0.25">
      <c r="A276" s="1">
        <f>ROW()-1</f>
        <v>275</v>
      </c>
      <c r="B276" s="1" t="s">
        <v>736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123</v>
      </c>
      <c r="M276" s="1">
        <v>130</v>
      </c>
      <c r="N276" s="1">
        <v>131</v>
      </c>
      <c r="O276" s="1">
        <v>128</v>
      </c>
      <c r="P276" s="1">
        <v>101</v>
      </c>
      <c r="Q276" s="1">
        <v>118</v>
      </c>
      <c r="R276" s="1">
        <v>121</v>
      </c>
      <c r="S276" s="1">
        <v>117</v>
      </c>
      <c r="T276" s="1">
        <v>119</v>
      </c>
      <c r="U276" s="1">
        <v>36</v>
      </c>
      <c r="V276" s="4">
        <f>SUM(L276:O276)</f>
        <v>512</v>
      </c>
      <c r="W276" s="8">
        <f>SUM(Q276:T276)</f>
        <v>475</v>
      </c>
      <c r="X276" s="5" t="str">
        <f>Stat[[#This Row],[服装]]&amp;Stat[[#This Row],[名前]]&amp;Stat[[#This Row],[レアリティ]]</f>
        <v>カンフー宮侑ICONIC</v>
      </c>
      <c r="Y276" s="5" t="s">
        <v>347</v>
      </c>
      <c r="Z276" s="1" t="s">
        <v>1040</v>
      </c>
    </row>
    <row r="277" spans="1:26" ht="15.95" customHeight="1" x14ac:dyDescent="0.25">
      <c r="A277" s="1">
        <f>ROW()-1</f>
        <v>276</v>
      </c>
      <c r="B277" s="1" t="s">
        <v>825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134</v>
      </c>
      <c r="N277" s="1">
        <v>136</v>
      </c>
      <c r="O277" s="1">
        <v>132</v>
      </c>
      <c r="P277" s="1">
        <v>101</v>
      </c>
      <c r="Q277" s="1">
        <v>115</v>
      </c>
      <c r="R277" s="1">
        <v>121</v>
      </c>
      <c r="S277" s="1">
        <v>115</v>
      </c>
      <c r="T277" s="1">
        <v>120</v>
      </c>
      <c r="U277" s="1">
        <v>36</v>
      </c>
      <c r="V277" s="4">
        <f>SUM(L277:O277)</f>
        <v>524</v>
      </c>
      <c r="W277" s="8">
        <f>SUM(Q277:T277)</f>
        <v>471</v>
      </c>
      <c r="X277" s="5" t="str">
        <f>Stat[[#This Row],[服装]]&amp;Stat[[#This Row],[名前]]&amp;Stat[[#This Row],[レアリティ]]</f>
        <v>新年2宮侑ICONIC</v>
      </c>
      <c r="Y277" s="5" t="s">
        <v>347</v>
      </c>
      <c r="Z277" s="1" t="s">
        <v>1034</v>
      </c>
    </row>
    <row r="278" spans="1:26" ht="15.95" customHeight="1" x14ac:dyDescent="0.25">
      <c r="A278" s="1">
        <f>ROW()-1</f>
        <v>277</v>
      </c>
      <c r="B278" s="1" t="s">
        <v>980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135</v>
      </c>
      <c r="N278" s="1">
        <v>133</v>
      </c>
      <c r="O278" s="1">
        <v>133</v>
      </c>
      <c r="P278" s="1">
        <v>101</v>
      </c>
      <c r="Q278" s="1">
        <v>115</v>
      </c>
      <c r="R278" s="1">
        <v>122</v>
      </c>
      <c r="S278" s="1">
        <v>116</v>
      </c>
      <c r="T278" s="1">
        <v>120</v>
      </c>
      <c r="U278" s="1">
        <v>36</v>
      </c>
      <c r="V278" s="4">
        <f>SUM(L278:O278)</f>
        <v>523</v>
      </c>
      <c r="W278" s="8">
        <f>SUM(Q278:T278)</f>
        <v>473</v>
      </c>
      <c r="X278" s="5" t="str">
        <f>Stat[[#This Row],[服装]]&amp;Stat[[#This Row],[名前]]&amp;Stat[[#This Row],[レアリティ]]</f>
        <v>サバゲ2宮侑ICONIC</v>
      </c>
      <c r="Y278" s="5" t="s">
        <v>347</v>
      </c>
      <c r="Z278" s="1" t="s">
        <v>1033</v>
      </c>
    </row>
    <row r="279" spans="1:26" ht="15.95" customHeight="1" x14ac:dyDescent="0.25">
      <c r="A279" s="1">
        <f>ROW()-1</f>
        <v>278</v>
      </c>
      <c r="B279" s="1" t="s">
        <v>149</v>
      </c>
      <c r="C279" s="1" t="s">
        <v>186</v>
      </c>
      <c r="D279" s="1" t="s">
        <v>77</v>
      </c>
      <c r="E279" s="1" t="s">
        <v>74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85</v>
      </c>
      <c r="L279" s="1">
        <v>123</v>
      </c>
      <c r="M279" s="1">
        <v>136</v>
      </c>
      <c r="N279" s="1">
        <v>138</v>
      </c>
      <c r="O279" s="1">
        <v>133</v>
      </c>
      <c r="P279" s="1">
        <v>101</v>
      </c>
      <c r="Q279" s="1">
        <v>116</v>
      </c>
      <c r="R279" s="1">
        <v>122</v>
      </c>
      <c r="S279" s="1">
        <v>116</v>
      </c>
      <c r="T279" s="1">
        <v>121</v>
      </c>
      <c r="U279" s="1">
        <v>36</v>
      </c>
      <c r="V279" s="4">
        <f>SUM(L279:O279)</f>
        <v>530</v>
      </c>
      <c r="W279" s="8">
        <f>SUM(Q279:T279)</f>
        <v>475</v>
      </c>
      <c r="X279" s="5" t="str">
        <f>Stat[[#This Row],[服装]]&amp;Stat[[#This Row],[名前]]&amp;Stat[[#This Row],[レアリティ]]</f>
        <v>制服宮侑ICONIC</v>
      </c>
      <c r="Y279" s="5" t="s">
        <v>347</v>
      </c>
      <c r="Z279" s="1" t="s">
        <v>1040</v>
      </c>
    </row>
    <row r="280" spans="1:26" ht="15.95" customHeight="1" x14ac:dyDescent="0.25">
      <c r="A280" s="1">
        <f t="shared" si="15"/>
        <v>279</v>
      </c>
      <c r="B280" s="1" t="s">
        <v>108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82</v>
      </c>
      <c r="L280" s="1">
        <v>127</v>
      </c>
      <c r="M280" s="1">
        <v>120</v>
      </c>
      <c r="N280" s="1">
        <v>116</v>
      </c>
      <c r="O280" s="1">
        <v>121</v>
      </c>
      <c r="P280" s="1">
        <v>101</v>
      </c>
      <c r="Q280" s="1">
        <v>123</v>
      </c>
      <c r="R280" s="1">
        <v>119</v>
      </c>
      <c r="S280" s="1">
        <v>122</v>
      </c>
      <c r="T280" s="1">
        <v>119</v>
      </c>
      <c r="U280" s="1">
        <v>31</v>
      </c>
      <c r="V280" s="4">
        <f t="shared" si="22"/>
        <v>484</v>
      </c>
      <c r="W280" s="8">
        <f t="shared" si="23"/>
        <v>483</v>
      </c>
      <c r="X280" s="5" t="str">
        <f>Stat[[#This Row],[服装]]&amp;Stat[[#This Row],[名前]]&amp;Stat[[#This Row],[レアリティ]]</f>
        <v>ユニフォーム宮治ICONIC</v>
      </c>
      <c r="Y280" s="5" t="s">
        <v>348</v>
      </c>
      <c r="Z280" s="1" t="s">
        <v>183</v>
      </c>
    </row>
    <row r="281" spans="1:26" ht="15.95" customHeight="1" x14ac:dyDescent="0.25">
      <c r="A281" s="1">
        <f>ROW()-1</f>
        <v>280</v>
      </c>
      <c r="B281" s="1" t="s">
        <v>631</v>
      </c>
      <c r="C281" s="1" t="s">
        <v>187</v>
      </c>
      <c r="D281" s="1" t="s">
        <v>90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130</v>
      </c>
      <c r="M281" s="1">
        <v>123</v>
      </c>
      <c r="N281" s="1">
        <v>117</v>
      </c>
      <c r="O281" s="1">
        <v>122</v>
      </c>
      <c r="P281" s="1">
        <v>101</v>
      </c>
      <c r="Q281" s="1">
        <v>124</v>
      </c>
      <c r="R281" s="1">
        <v>120</v>
      </c>
      <c r="S281" s="1">
        <v>125</v>
      </c>
      <c r="T281" s="1">
        <v>120</v>
      </c>
      <c r="U281" s="1">
        <v>31</v>
      </c>
      <c r="V281" s="4">
        <f>SUM(L281:O281)</f>
        <v>492</v>
      </c>
      <c r="W281" s="8">
        <f>SUM(Q281:T281)</f>
        <v>489</v>
      </c>
      <c r="X281" s="5" t="str">
        <f>Stat[[#This Row],[服装]]&amp;Stat[[#This Row],[名前]]&amp;Stat[[#This Row],[レアリティ]]</f>
        <v>RPG宮治ICONIC</v>
      </c>
      <c r="Y281" s="5" t="s">
        <v>348</v>
      </c>
      <c r="Z281" s="1" t="s">
        <v>1033</v>
      </c>
    </row>
    <row r="282" spans="1:26" ht="15.95" customHeight="1" x14ac:dyDescent="0.25">
      <c r="A282" s="1">
        <f>ROW()-1</f>
        <v>281</v>
      </c>
      <c r="B282" s="1" t="s">
        <v>736</v>
      </c>
      <c r="C282" s="1" t="s">
        <v>187</v>
      </c>
      <c r="D282" s="1" t="s">
        <v>73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131</v>
      </c>
      <c r="M282" s="1">
        <v>121</v>
      </c>
      <c r="N282" s="1">
        <v>120</v>
      </c>
      <c r="O282" s="1">
        <v>120</v>
      </c>
      <c r="P282" s="1">
        <v>101</v>
      </c>
      <c r="Q282" s="1">
        <v>122</v>
      </c>
      <c r="R282" s="1">
        <v>122</v>
      </c>
      <c r="S282" s="1">
        <v>125</v>
      </c>
      <c r="T282" s="1">
        <v>122</v>
      </c>
      <c r="U282" s="1">
        <v>31</v>
      </c>
      <c r="V282" s="4">
        <f>SUM(L282:O282)</f>
        <v>492</v>
      </c>
      <c r="W282" s="8">
        <f>SUM(Q282:T282)</f>
        <v>491</v>
      </c>
      <c r="X282" s="5" t="str">
        <f>Stat[[#This Row],[服装]]&amp;Stat[[#This Row],[名前]]&amp;Stat[[#This Row],[レアリティ]]</f>
        <v>カンフー宮治ICONIC</v>
      </c>
      <c r="Y282" s="5" t="s">
        <v>348</v>
      </c>
      <c r="Z282" s="1" t="s">
        <v>1033</v>
      </c>
    </row>
    <row r="283" spans="1:26" ht="15.95" customHeight="1" x14ac:dyDescent="0.25">
      <c r="A283" s="1">
        <f>ROW()-1</f>
        <v>282</v>
      </c>
      <c r="B283" s="1" t="s">
        <v>912</v>
      </c>
      <c r="C283" s="1" t="s">
        <v>187</v>
      </c>
      <c r="D283" s="1" t="s">
        <v>90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83</v>
      </c>
      <c r="L283" s="1">
        <v>133</v>
      </c>
      <c r="M283" s="1">
        <v>121</v>
      </c>
      <c r="N283" s="1">
        <v>116</v>
      </c>
      <c r="O283" s="1">
        <v>120</v>
      </c>
      <c r="P283" s="1">
        <v>101</v>
      </c>
      <c r="Q283" s="1">
        <v>126</v>
      </c>
      <c r="R283" s="1">
        <v>121</v>
      </c>
      <c r="S283" s="1">
        <v>127</v>
      </c>
      <c r="T283" s="1">
        <v>120</v>
      </c>
      <c r="U283" s="1">
        <v>31</v>
      </c>
      <c r="V283" s="4">
        <f>SUM(L283:O283)</f>
        <v>490</v>
      </c>
      <c r="W283" s="8">
        <f>SUM(Q283:T283)</f>
        <v>494</v>
      </c>
      <c r="X283" s="5" t="str">
        <f>Stat[[#This Row],[服装]]&amp;Stat[[#This Row],[名前]]&amp;Stat[[#This Row],[レアリティ]]</f>
        <v>遊園地宮治ICONIC</v>
      </c>
      <c r="Y283" s="5" t="s">
        <v>348</v>
      </c>
      <c r="Z283" s="1" t="s">
        <v>1035</v>
      </c>
    </row>
    <row r="284" spans="1:26" ht="15.95" customHeight="1" x14ac:dyDescent="0.25">
      <c r="A284" s="1">
        <f>ROW()-1</f>
        <v>283</v>
      </c>
      <c r="B284" s="1" t="s">
        <v>990</v>
      </c>
      <c r="C284" s="1" t="s">
        <v>187</v>
      </c>
      <c r="D284" s="1" t="s">
        <v>77</v>
      </c>
      <c r="E284" s="1" t="s">
        <v>78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84</v>
      </c>
      <c r="L284" s="1">
        <v>134</v>
      </c>
      <c r="M284" s="1">
        <v>124</v>
      </c>
      <c r="N284" s="1">
        <v>117</v>
      </c>
      <c r="O284" s="1">
        <v>122</v>
      </c>
      <c r="P284" s="1">
        <v>101</v>
      </c>
      <c r="Q284" s="1">
        <v>125</v>
      </c>
      <c r="R284" s="1">
        <v>122</v>
      </c>
      <c r="S284" s="1">
        <v>127</v>
      </c>
      <c r="T284" s="1">
        <v>122</v>
      </c>
      <c r="U284" s="1">
        <v>31</v>
      </c>
      <c r="V284" s="4">
        <f>SUM(L284:O284)</f>
        <v>497</v>
      </c>
      <c r="W284" s="8">
        <f>SUM(Q284:T284)</f>
        <v>496</v>
      </c>
      <c r="X284" s="5" t="str">
        <f>Stat[[#This Row],[服装]]&amp;Stat[[#This Row],[名前]]&amp;Stat[[#This Row],[レアリティ]]</f>
        <v>夏祭り2宮治ICONIC</v>
      </c>
      <c r="Y284" s="5" t="s">
        <v>348</v>
      </c>
      <c r="Z284" s="1" t="s">
        <v>1038</v>
      </c>
    </row>
    <row r="285" spans="1:26" ht="15.95" customHeight="1" x14ac:dyDescent="0.25">
      <c r="A285" s="1">
        <f>ROW()-1</f>
        <v>284</v>
      </c>
      <c r="B285" s="1" t="s">
        <v>149</v>
      </c>
      <c r="C285" s="1" t="s">
        <v>187</v>
      </c>
      <c r="D285" s="1" t="s">
        <v>73</v>
      </c>
      <c r="E285" s="1" t="s">
        <v>78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84</v>
      </c>
      <c r="L285" s="1">
        <v>131</v>
      </c>
      <c r="M285" s="1">
        <v>127</v>
      </c>
      <c r="N285" s="1">
        <v>117</v>
      </c>
      <c r="O285" s="1">
        <v>125</v>
      </c>
      <c r="P285" s="1">
        <v>101</v>
      </c>
      <c r="Q285" s="1">
        <v>124</v>
      </c>
      <c r="R285" s="1">
        <v>122</v>
      </c>
      <c r="S285" s="1">
        <v>126</v>
      </c>
      <c r="T285" s="1">
        <v>123</v>
      </c>
      <c r="U285" s="1">
        <v>31</v>
      </c>
      <c r="V285" s="4">
        <f>SUM(L285:O285)</f>
        <v>500</v>
      </c>
      <c r="W285" s="8">
        <f>SUM(Q285:T285)</f>
        <v>495</v>
      </c>
      <c r="X285" s="5" t="str">
        <f>Stat[[#This Row],[服装]]&amp;Stat[[#This Row],[名前]]&amp;Stat[[#This Row],[レアリティ]]</f>
        <v>制服宮治ICONIC</v>
      </c>
      <c r="Y285" s="5" t="s">
        <v>348</v>
      </c>
      <c r="Z285" s="1" t="s">
        <v>1039</v>
      </c>
    </row>
    <row r="286" spans="1:26" ht="15.95" customHeight="1" x14ac:dyDescent="0.25">
      <c r="A286" s="1">
        <f t="shared" si="15"/>
        <v>285</v>
      </c>
      <c r="B286" s="1" t="s">
        <v>108</v>
      </c>
      <c r="C286" s="1" t="s">
        <v>188</v>
      </c>
      <c r="D286" s="1" t="s">
        <v>77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80</v>
      </c>
      <c r="L286" s="1">
        <v>126</v>
      </c>
      <c r="M286" s="1">
        <v>118</v>
      </c>
      <c r="N286" s="1">
        <v>112</v>
      </c>
      <c r="O286" s="1">
        <v>121</v>
      </c>
      <c r="P286" s="1">
        <v>101</v>
      </c>
      <c r="Q286" s="1">
        <v>128</v>
      </c>
      <c r="R286" s="1">
        <v>114</v>
      </c>
      <c r="S286" s="1">
        <v>117</v>
      </c>
      <c r="T286" s="1">
        <v>117</v>
      </c>
      <c r="U286" s="1">
        <v>36</v>
      </c>
      <c r="V286" s="4">
        <f t="shared" si="22"/>
        <v>477</v>
      </c>
      <c r="W286" s="8">
        <f t="shared" si="23"/>
        <v>476</v>
      </c>
      <c r="X286" s="5" t="str">
        <f>Stat[[#This Row],[服装]]&amp;Stat[[#This Row],[名前]]&amp;Stat[[#This Row],[レアリティ]]</f>
        <v>ユニフォーム角名倫太郎ICONIC</v>
      </c>
      <c r="Y286" s="5" t="s">
        <v>349</v>
      </c>
      <c r="Z286" s="1" t="s">
        <v>183</v>
      </c>
    </row>
    <row r="287" spans="1:26" ht="15.95" customHeight="1" x14ac:dyDescent="0.25">
      <c r="A287" s="1">
        <f>ROW()-1</f>
        <v>286</v>
      </c>
      <c r="B287" s="1" t="s">
        <v>630</v>
      </c>
      <c r="C287" s="1" t="s">
        <v>188</v>
      </c>
      <c r="D287" s="1" t="s">
        <v>73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81</v>
      </c>
      <c r="L287" s="1">
        <v>129</v>
      </c>
      <c r="M287" s="1">
        <v>119</v>
      </c>
      <c r="N287" s="1">
        <v>113</v>
      </c>
      <c r="O287" s="1">
        <v>122</v>
      </c>
      <c r="P287" s="1">
        <v>101</v>
      </c>
      <c r="Q287" s="1">
        <v>131</v>
      </c>
      <c r="R287" s="1">
        <v>115</v>
      </c>
      <c r="S287" s="1">
        <v>120</v>
      </c>
      <c r="T287" s="1">
        <v>118</v>
      </c>
      <c r="U287" s="1">
        <v>36</v>
      </c>
      <c r="V287" s="4">
        <f>SUM(L287:O287)</f>
        <v>483</v>
      </c>
      <c r="W287" s="8">
        <f>SUM(Q287:T287)</f>
        <v>484</v>
      </c>
      <c r="X287" s="5" t="str">
        <f>Stat[[#This Row],[服装]]&amp;Stat[[#This Row],[名前]]&amp;Stat[[#This Row],[レアリティ]]</f>
        <v>サバゲ角名倫太郎ICONIC</v>
      </c>
      <c r="Y287" s="5" t="s">
        <v>349</v>
      </c>
      <c r="Z287" s="1" t="s">
        <v>1034</v>
      </c>
    </row>
    <row r="288" spans="1:26" ht="15.95" customHeight="1" x14ac:dyDescent="0.25">
      <c r="A288" s="1">
        <f>ROW()-1</f>
        <v>287</v>
      </c>
      <c r="B288" s="1" t="s">
        <v>707</v>
      </c>
      <c r="C288" s="1" t="s">
        <v>188</v>
      </c>
      <c r="D288" s="1" t="s">
        <v>90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81</v>
      </c>
      <c r="L288" s="1">
        <v>131</v>
      </c>
      <c r="M288" s="1">
        <v>117</v>
      </c>
      <c r="N288" s="1">
        <v>111</v>
      </c>
      <c r="O288" s="1">
        <v>120</v>
      </c>
      <c r="P288" s="1">
        <v>101</v>
      </c>
      <c r="Q288" s="1">
        <v>134</v>
      </c>
      <c r="R288" s="1">
        <v>115</v>
      </c>
      <c r="S288" s="1">
        <v>122</v>
      </c>
      <c r="T288" s="1">
        <v>118</v>
      </c>
      <c r="U288" s="1">
        <v>36</v>
      </c>
      <c r="V288" s="4">
        <f>SUM(L288:O288)</f>
        <v>479</v>
      </c>
      <c r="W288" s="8">
        <f>SUM(Q288:T288)</f>
        <v>489</v>
      </c>
      <c r="X288" s="5" t="str">
        <f>Stat[[#This Row],[服装]]&amp;Stat[[#This Row],[名前]]&amp;Stat[[#This Row],[レアリティ]]</f>
        <v>花火角名倫太郎ICONIC</v>
      </c>
      <c r="Y288" s="5" t="s">
        <v>349</v>
      </c>
      <c r="Z288" s="1" t="s">
        <v>1035</v>
      </c>
    </row>
    <row r="289" spans="1:26" ht="15.95" customHeight="1" x14ac:dyDescent="0.25">
      <c r="A289" s="1">
        <f>ROW()-1</f>
        <v>288</v>
      </c>
      <c r="B289" s="1" t="s">
        <v>833</v>
      </c>
      <c r="C289" s="1" t="s">
        <v>188</v>
      </c>
      <c r="D289" s="1" t="s">
        <v>77</v>
      </c>
      <c r="E289" s="1" t="s">
        <v>82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81</v>
      </c>
      <c r="L289" s="1">
        <v>132</v>
      </c>
      <c r="M289" s="1">
        <v>122</v>
      </c>
      <c r="N289" s="1">
        <v>113</v>
      </c>
      <c r="O289" s="1">
        <v>124</v>
      </c>
      <c r="P289" s="1">
        <v>101</v>
      </c>
      <c r="Q289" s="1">
        <v>129</v>
      </c>
      <c r="R289" s="1">
        <v>113</v>
      </c>
      <c r="S289" s="1">
        <v>120</v>
      </c>
      <c r="T289" s="1">
        <v>116</v>
      </c>
      <c r="U289" s="1">
        <v>36</v>
      </c>
      <c r="V289" s="4">
        <f>SUM(L289:O289)</f>
        <v>491</v>
      </c>
      <c r="W289" s="8">
        <f>SUM(Q289:T289)</f>
        <v>478</v>
      </c>
      <c r="X289" s="5" t="str">
        <f>Stat[[#This Row],[服装]]&amp;Stat[[#This Row],[名前]]&amp;Stat[[#This Row],[レアリティ]]</f>
        <v>路地裏2角名倫太郎ICONIC</v>
      </c>
      <c r="Y289" s="5" t="s">
        <v>349</v>
      </c>
      <c r="Z289" s="1" t="s">
        <v>1036</v>
      </c>
    </row>
    <row r="290" spans="1:26" ht="15.95" customHeight="1" x14ac:dyDescent="0.25">
      <c r="A290" s="1">
        <f>ROW()-1</f>
        <v>289</v>
      </c>
      <c r="B290" s="1" t="s">
        <v>983</v>
      </c>
      <c r="C290" s="1" t="s">
        <v>188</v>
      </c>
      <c r="D290" s="1" t="s">
        <v>73</v>
      </c>
      <c r="E290" s="1" t="s">
        <v>82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82</v>
      </c>
      <c r="L290" s="1">
        <v>131</v>
      </c>
      <c r="M290" s="1">
        <v>119</v>
      </c>
      <c r="N290" s="1">
        <v>114</v>
      </c>
      <c r="O290" s="1">
        <v>122</v>
      </c>
      <c r="P290" s="1">
        <v>101</v>
      </c>
      <c r="Q290" s="1">
        <v>134</v>
      </c>
      <c r="R290" s="1">
        <v>116</v>
      </c>
      <c r="S290" s="1">
        <v>122</v>
      </c>
      <c r="T290" s="1">
        <v>119</v>
      </c>
      <c r="U290" s="1">
        <v>36</v>
      </c>
      <c r="V290" s="4">
        <f>SUM(L290:O290)</f>
        <v>486</v>
      </c>
      <c r="W290" s="8">
        <f>SUM(Q290:T290)</f>
        <v>491</v>
      </c>
      <c r="X290" s="5" t="str">
        <f>Stat[[#This Row],[服装]]&amp;Stat[[#This Row],[名前]]&amp;Stat[[#This Row],[レアリティ]]</f>
        <v>水着2角名倫太郎ICONIC</v>
      </c>
      <c r="Y290" s="5" t="s">
        <v>349</v>
      </c>
      <c r="Z290" s="1" t="s">
        <v>1039</v>
      </c>
    </row>
    <row r="291" spans="1:26" ht="15.95" customHeight="1" x14ac:dyDescent="0.25">
      <c r="A291" s="1">
        <f>ROW()-1</f>
        <v>290</v>
      </c>
      <c r="B291" s="1" t="s">
        <v>149</v>
      </c>
      <c r="C291" s="1" t="s">
        <v>188</v>
      </c>
      <c r="D291" s="1" t="s">
        <v>90</v>
      </c>
      <c r="E291" s="1" t="s">
        <v>82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82</v>
      </c>
      <c r="L291" s="1">
        <v>130</v>
      </c>
      <c r="M291" s="1">
        <v>122</v>
      </c>
      <c r="N291" s="1">
        <v>113</v>
      </c>
      <c r="O291" s="1">
        <v>125</v>
      </c>
      <c r="P291" s="1">
        <v>101</v>
      </c>
      <c r="Q291" s="1">
        <v>131</v>
      </c>
      <c r="R291" s="1">
        <v>117</v>
      </c>
      <c r="S291" s="1">
        <v>121</v>
      </c>
      <c r="T291" s="1">
        <v>120</v>
      </c>
      <c r="U291" s="1">
        <v>36</v>
      </c>
      <c r="V291" s="4">
        <f>SUM(L291:O291)</f>
        <v>490</v>
      </c>
      <c r="W291" s="8">
        <f>SUM(Q291:T291)</f>
        <v>489</v>
      </c>
      <c r="X291" s="5" t="str">
        <f>Stat[[#This Row],[服装]]&amp;Stat[[#This Row],[名前]]&amp;Stat[[#This Row],[レアリティ]]</f>
        <v>制服角名倫太郎ICONIC</v>
      </c>
      <c r="Y291" s="5" t="s">
        <v>349</v>
      </c>
      <c r="Z291" s="1" t="s">
        <v>1038</v>
      </c>
    </row>
    <row r="292" spans="1:26" ht="15.95" customHeight="1" x14ac:dyDescent="0.25">
      <c r="A292" s="1">
        <f t="shared" si="15"/>
        <v>291</v>
      </c>
      <c r="B292" s="1" t="s">
        <v>108</v>
      </c>
      <c r="C292" s="1" t="s">
        <v>189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75</v>
      </c>
      <c r="L292" s="1">
        <v>125</v>
      </c>
      <c r="M292" s="1">
        <v>119</v>
      </c>
      <c r="N292" s="1">
        <v>115</v>
      </c>
      <c r="O292" s="1">
        <v>119</v>
      </c>
      <c r="P292" s="1">
        <v>97</v>
      </c>
      <c r="Q292" s="1">
        <v>118</v>
      </c>
      <c r="R292" s="1">
        <v>121</v>
      </c>
      <c r="S292" s="1">
        <v>120</v>
      </c>
      <c r="T292" s="1">
        <v>121</v>
      </c>
      <c r="U292" s="1">
        <v>36</v>
      </c>
      <c r="V292" s="4">
        <f t="shared" si="22"/>
        <v>478</v>
      </c>
      <c r="W292" s="8">
        <f t="shared" si="23"/>
        <v>480</v>
      </c>
      <c r="X292" s="5" t="str">
        <f>Stat[[#This Row],[服装]]&amp;Stat[[#This Row],[名前]]&amp;Stat[[#This Row],[レアリティ]]</f>
        <v>ユニフォーム北信介ICONIC</v>
      </c>
      <c r="Y292" s="5" t="s">
        <v>350</v>
      </c>
      <c r="Z292" s="1" t="s">
        <v>183</v>
      </c>
    </row>
    <row r="293" spans="1:26" ht="15.95" customHeight="1" x14ac:dyDescent="0.25">
      <c r="A293" s="1">
        <f>ROW()-1</f>
        <v>292</v>
      </c>
      <c r="B293" s="1" t="s">
        <v>587</v>
      </c>
      <c r="C293" s="1" t="s">
        <v>189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76</v>
      </c>
      <c r="L293" s="1">
        <v>128</v>
      </c>
      <c r="M293" s="1">
        <v>122</v>
      </c>
      <c r="N293" s="1">
        <v>116</v>
      </c>
      <c r="O293" s="1">
        <v>120</v>
      </c>
      <c r="P293" s="1">
        <v>97</v>
      </c>
      <c r="Q293" s="1">
        <v>119</v>
      </c>
      <c r="R293" s="1">
        <v>122</v>
      </c>
      <c r="S293" s="1">
        <v>123</v>
      </c>
      <c r="T293" s="1">
        <v>122</v>
      </c>
      <c r="U293" s="1">
        <v>36</v>
      </c>
      <c r="V293" s="4">
        <f t="shared" si="22"/>
        <v>486</v>
      </c>
      <c r="W293" s="8">
        <f t="shared" si="23"/>
        <v>486</v>
      </c>
      <c r="X293" s="5" t="str">
        <f>Stat[[#This Row],[服装]]&amp;Stat[[#This Row],[名前]]&amp;Stat[[#This Row],[レアリティ]]</f>
        <v>Xmas北信介ICONIC</v>
      </c>
      <c r="Y293" s="5" t="s">
        <v>350</v>
      </c>
      <c r="Z293" s="1" t="s">
        <v>1036</v>
      </c>
    </row>
    <row r="294" spans="1:26" ht="15.95" customHeight="1" x14ac:dyDescent="0.25">
      <c r="A294" s="1">
        <f>ROW()-1</f>
        <v>293</v>
      </c>
      <c r="B294" s="1" t="s">
        <v>734</v>
      </c>
      <c r="C294" s="1" t="s">
        <v>189</v>
      </c>
      <c r="D294" s="1" t="s">
        <v>90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76</v>
      </c>
      <c r="L294" s="1">
        <v>128</v>
      </c>
      <c r="M294" s="1">
        <v>125</v>
      </c>
      <c r="N294" s="1">
        <v>114</v>
      </c>
      <c r="O294" s="1">
        <v>122</v>
      </c>
      <c r="P294" s="1">
        <v>97</v>
      </c>
      <c r="Q294" s="1">
        <v>117</v>
      </c>
      <c r="R294" s="1">
        <v>124</v>
      </c>
      <c r="S294" s="1">
        <v>121</v>
      </c>
      <c r="T294" s="1">
        <v>122</v>
      </c>
      <c r="U294" s="1">
        <v>36</v>
      </c>
      <c r="V294" s="4">
        <f>SUM(L294:O294)</f>
        <v>489</v>
      </c>
      <c r="W294" s="8">
        <f>SUM(Q294:T294)</f>
        <v>484</v>
      </c>
      <c r="X294" s="5" t="str">
        <f>Stat[[#This Row],[服装]]&amp;Stat[[#This Row],[名前]]&amp;Stat[[#This Row],[レアリティ]]</f>
        <v>スパイ北信介ICONIC</v>
      </c>
      <c r="Y294" s="5" t="s">
        <v>350</v>
      </c>
      <c r="Z294" s="1" t="s">
        <v>1039</v>
      </c>
    </row>
    <row r="295" spans="1:26" ht="15.95" customHeight="1" x14ac:dyDescent="0.25">
      <c r="A295" s="1">
        <f t="shared" ref="A295:A298" si="24">ROW()-1</f>
        <v>294</v>
      </c>
      <c r="B295" s="1" t="s">
        <v>825</v>
      </c>
      <c r="C295" s="1" t="s">
        <v>189</v>
      </c>
      <c r="D295" s="1" t="s">
        <v>77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76</v>
      </c>
      <c r="L295" s="1">
        <v>131</v>
      </c>
      <c r="M295" s="1">
        <v>120</v>
      </c>
      <c r="N295" s="1">
        <v>115</v>
      </c>
      <c r="O295" s="1">
        <v>118</v>
      </c>
      <c r="P295" s="1">
        <v>97</v>
      </c>
      <c r="Q295" s="1">
        <v>119</v>
      </c>
      <c r="R295" s="1">
        <v>124</v>
      </c>
      <c r="S295" s="1">
        <v>123</v>
      </c>
      <c r="T295" s="1">
        <v>124</v>
      </c>
      <c r="U295" s="1">
        <v>36</v>
      </c>
      <c r="V295" s="4">
        <f>SUM(L295:O295)</f>
        <v>484</v>
      </c>
      <c r="W295" s="8">
        <f>SUM(Q295:T295)</f>
        <v>490</v>
      </c>
      <c r="X295" s="5" t="str">
        <f>Stat[[#This Row],[服装]]&amp;Stat[[#This Row],[名前]]&amp;Stat[[#This Row],[レアリティ]]</f>
        <v>新年2北信介ICONIC</v>
      </c>
      <c r="Y295" s="5" t="s">
        <v>350</v>
      </c>
      <c r="Z295" s="1" t="s">
        <v>1038</v>
      </c>
    </row>
    <row r="296" spans="1:26" ht="15.95" customHeight="1" x14ac:dyDescent="0.25">
      <c r="A296" s="1">
        <f>ROW()-1</f>
        <v>295</v>
      </c>
      <c r="B296" s="1" t="s">
        <v>956</v>
      </c>
      <c r="C296" s="1" t="s">
        <v>189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77</v>
      </c>
      <c r="L296" s="1">
        <v>131</v>
      </c>
      <c r="M296" s="1">
        <v>122</v>
      </c>
      <c r="N296" s="1">
        <v>117</v>
      </c>
      <c r="O296" s="1">
        <v>120</v>
      </c>
      <c r="P296" s="1">
        <v>97</v>
      </c>
      <c r="Q296" s="1">
        <v>121</v>
      </c>
      <c r="R296" s="1">
        <v>123</v>
      </c>
      <c r="S296" s="1">
        <v>125</v>
      </c>
      <c r="T296" s="1">
        <v>123</v>
      </c>
      <c r="U296" s="1">
        <v>36</v>
      </c>
      <c r="V296" s="4">
        <f>SUM(L296:O296)</f>
        <v>490</v>
      </c>
      <c r="W296" s="8">
        <f>SUM(Q296:T296)</f>
        <v>492</v>
      </c>
      <c r="X296" s="5" t="str">
        <f>Stat[[#This Row],[服装]]&amp;Stat[[#This Row],[名前]]&amp;Stat[[#This Row],[レアリティ]]</f>
        <v>職業体験2北信介ICONIC</v>
      </c>
      <c r="Y296" s="5" t="s">
        <v>350</v>
      </c>
      <c r="Z296" s="1" t="s">
        <v>1034</v>
      </c>
    </row>
    <row r="297" spans="1:26" ht="15.95" customHeight="1" x14ac:dyDescent="0.25">
      <c r="A297" s="1">
        <f>ROW()-1</f>
        <v>296</v>
      </c>
      <c r="B297" s="1" t="s">
        <v>149</v>
      </c>
      <c r="C297" s="1" t="s">
        <v>189</v>
      </c>
      <c r="D297" s="1" t="s">
        <v>90</v>
      </c>
      <c r="E297" s="1" t="s">
        <v>78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77</v>
      </c>
      <c r="L297" s="1">
        <v>129</v>
      </c>
      <c r="M297" s="1">
        <v>125</v>
      </c>
      <c r="N297" s="1">
        <v>116</v>
      </c>
      <c r="O297" s="1">
        <v>123</v>
      </c>
      <c r="P297" s="1">
        <v>97</v>
      </c>
      <c r="Q297" s="1">
        <v>119</v>
      </c>
      <c r="R297" s="1">
        <v>124</v>
      </c>
      <c r="S297" s="1">
        <v>124</v>
      </c>
      <c r="T297" s="1">
        <v>124</v>
      </c>
      <c r="U297" s="1">
        <v>36</v>
      </c>
      <c r="V297" s="4">
        <f>SUM(L297:O297)</f>
        <v>493</v>
      </c>
      <c r="W297" s="8">
        <f>SUM(Q297:T297)</f>
        <v>491</v>
      </c>
      <c r="X297" s="5" t="str">
        <f>Stat[[#This Row],[服装]]&amp;Stat[[#This Row],[名前]]&amp;Stat[[#This Row],[レアリティ]]</f>
        <v>制服北信介ICONIC</v>
      </c>
      <c r="Y297" s="5" t="s">
        <v>350</v>
      </c>
      <c r="Z297" s="1" t="s">
        <v>1037</v>
      </c>
    </row>
    <row r="298" spans="1:26" ht="15.95" customHeight="1" x14ac:dyDescent="0.25">
      <c r="A298" s="1">
        <f t="shared" si="24"/>
        <v>297</v>
      </c>
      <c r="B298" s="1" t="s">
        <v>108</v>
      </c>
      <c r="C298" s="1" t="s">
        <v>523</v>
      </c>
      <c r="D298" s="1" t="s">
        <v>77</v>
      </c>
      <c r="E298" s="1" t="s">
        <v>78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77</v>
      </c>
      <c r="L298" s="1">
        <v>127</v>
      </c>
      <c r="M298" s="1">
        <v>122</v>
      </c>
      <c r="N298" s="1">
        <v>113</v>
      </c>
      <c r="O298" s="1">
        <v>117</v>
      </c>
      <c r="P298" s="1">
        <v>101</v>
      </c>
      <c r="Q298" s="1">
        <v>117</v>
      </c>
      <c r="R298" s="1">
        <v>115</v>
      </c>
      <c r="S298" s="1">
        <v>120</v>
      </c>
      <c r="T298" s="1">
        <v>115</v>
      </c>
      <c r="U298" s="1">
        <v>31</v>
      </c>
      <c r="V298" s="4">
        <f t="shared" si="22"/>
        <v>479</v>
      </c>
      <c r="W298" s="8">
        <f t="shared" si="23"/>
        <v>467</v>
      </c>
      <c r="X298" s="5" t="str">
        <f>Stat[[#This Row],[服装]]&amp;Stat[[#This Row],[名前]]&amp;Stat[[#This Row],[レアリティ]]</f>
        <v>ユニフォーム尾白アランICONIC</v>
      </c>
      <c r="Y298" s="5" t="s">
        <v>524</v>
      </c>
      <c r="Z298" s="1" t="s">
        <v>183</v>
      </c>
    </row>
    <row r="299" spans="1:26" ht="15.95" customHeight="1" x14ac:dyDescent="0.25">
      <c r="A299" s="1">
        <f>ROW()-1</f>
        <v>298</v>
      </c>
      <c r="B299" s="1" t="s">
        <v>597</v>
      </c>
      <c r="C299" s="1" t="s">
        <v>523</v>
      </c>
      <c r="D299" s="1" t="s">
        <v>602</v>
      </c>
      <c r="E299" s="1" t="s">
        <v>78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78</v>
      </c>
      <c r="L299" s="1">
        <v>130</v>
      </c>
      <c r="M299" s="1">
        <v>125</v>
      </c>
      <c r="N299" s="1">
        <v>114</v>
      </c>
      <c r="O299" s="1">
        <v>118</v>
      </c>
      <c r="P299" s="1">
        <v>101</v>
      </c>
      <c r="Q299" s="1">
        <v>118</v>
      </c>
      <c r="R299" s="1">
        <v>116</v>
      </c>
      <c r="S299" s="1">
        <v>123</v>
      </c>
      <c r="T299" s="1">
        <v>116</v>
      </c>
      <c r="U299" s="1">
        <v>31</v>
      </c>
      <c r="V299" s="4">
        <f>SUM(L299:O299)</f>
        <v>487</v>
      </c>
      <c r="W299" s="8">
        <f>SUM(Q299:T299)</f>
        <v>473</v>
      </c>
      <c r="X299" s="5" t="str">
        <f>Stat[[#This Row],[服装]]&amp;Stat[[#This Row],[名前]]&amp;Stat[[#This Row],[レアリティ]]</f>
        <v>雪遊び尾白アランICONIC</v>
      </c>
      <c r="Y299" s="5" t="s">
        <v>524</v>
      </c>
      <c r="Z299" s="1" t="s">
        <v>1033</v>
      </c>
    </row>
    <row r="300" spans="1:26" ht="15.95" customHeight="1" x14ac:dyDescent="0.25">
      <c r="A300" s="1">
        <f>ROW()-1</f>
        <v>299</v>
      </c>
      <c r="B300" s="1" t="s">
        <v>990</v>
      </c>
      <c r="C300" s="1" t="s">
        <v>523</v>
      </c>
      <c r="D300" s="1" t="s">
        <v>73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78</v>
      </c>
      <c r="L300" s="1">
        <v>130</v>
      </c>
      <c r="M300" s="1">
        <v>128</v>
      </c>
      <c r="N300" s="1">
        <v>112</v>
      </c>
      <c r="O300" s="1">
        <v>120</v>
      </c>
      <c r="P300" s="1">
        <v>101</v>
      </c>
      <c r="Q300" s="1">
        <v>116</v>
      </c>
      <c r="R300" s="1">
        <v>118</v>
      </c>
      <c r="S300" s="1">
        <v>121</v>
      </c>
      <c r="T300" s="1">
        <v>116</v>
      </c>
      <c r="U300" s="1">
        <v>31</v>
      </c>
      <c r="V300" s="4">
        <f>SUM(L300:O300)</f>
        <v>490</v>
      </c>
      <c r="W300" s="8">
        <f>SUM(Q300:T300)</f>
        <v>471</v>
      </c>
      <c r="X300" s="5" t="str">
        <f>Stat[[#This Row],[服装]]&amp;Stat[[#This Row],[名前]]&amp;Stat[[#This Row],[レアリティ]]</f>
        <v>夏祭り2尾白アランICONIC</v>
      </c>
      <c r="Y300" s="5" t="s">
        <v>524</v>
      </c>
      <c r="Z300" s="1" t="s">
        <v>1039</v>
      </c>
    </row>
    <row r="301" spans="1:26" ht="15.95" customHeight="1" x14ac:dyDescent="0.25">
      <c r="A301" s="1">
        <f t="shared" si="15"/>
        <v>300</v>
      </c>
      <c r="B301" s="1" t="s">
        <v>108</v>
      </c>
      <c r="C301" s="1" t="s">
        <v>525</v>
      </c>
      <c r="D301" s="1" t="s">
        <v>77</v>
      </c>
      <c r="E301" s="1" t="s">
        <v>80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86</v>
      </c>
      <c r="L301" s="1">
        <v>116</v>
      </c>
      <c r="M301" s="1">
        <v>110</v>
      </c>
      <c r="N301" s="1">
        <v>116</v>
      </c>
      <c r="O301" s="1">
        <v>122</v>
      </c>
      <c r="P301" s="1">
        <v>101</v>
      </c>
      <c r="Q301" s="1">
        <v>110</v>
      </c>
      <c r="R301" s="1">
        <v>124</v>
      </c>
      <c r="S301" s="1">
        <v>118</v>
      </c>
      <c r="T301" s="1">
        <v>122</v>
      </c>
      <c r="U301" s="1">
        <v>41</v>
      </c>
      <c r="V301" s="4">
        <f t="shared" si="22"/>
        <v>464</v>
      </c>
      <c r="W301" s="8">
        <f t="shared" si="23"/>
        <v>474</v>
      </c>
      <c r="X301" s="5" t="str">
        <f>Stat[[#This Row],[服装]]&amp;Stat[[#This Row],[名前]]&amp;Stat[[#This Row],[レアリティ]]</f>
        <v>ユニフォーム赤木路成ICONIC</v>
      </c>
      <c r="Y301" s="5" t="s">
        <v>526</v>
      </c>
      <c r="Z301" s="1" t="s">
        <v>183</v>
      </c>
    </row>
    <row r="302" spans="1:26" ht="15.95" customHeight="1" x14ac:dyDescent="0.25">
      <c r="A302" s="1">
        <f>ROW()-1</f>
        <v>301</v>
      </c>
      <c r="B302" s="1" t="s">
        <v>800</v>
      </c>
      <c r="C302" s="1" t="s">
        <v>525</v>
      </c>
      <c r="D302" s="1" t="s">
        <v>73</v>
      </c>
      <c r="E302" s="1" t="s">
        <v>80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87</v>
      </c>
      <c r="L302" s="1">
        <v>117</v>
      </c>
      <c r="M302" s="1">
        <v>111</v>
      </c>
      <c r="N302" s="1">
        <v>119</v>
      </c>
      <c r="O302" s="1">
        <v>123</v>
      </c>
      <c r="P302" s="1">
        <v>101</v>
      </c>
      <c r="Q302" s="1">
        <v>111</v>
      </c>
      <c r="R302" s="1">
        <v>127</v>
      </c>
      <c r="S302" s="1">
        <v>119</v>
      </c>
      <c r="T302" s="1">
        <v>125</v>
      </c>
      <c r="U302" s="1">
        <v>41</v>
      </c>
      <c r="V302" s="4">
        <f>SUM(L302:O302)</f>
        <v>470</v>
      </c>
      <c r="W302" s="8">
        <f>SUM(Q302:T302)</f>
        <v>482</v>
      </c>
      <c r="X302" s="5" t="str">
        <f>Stat[[#This Row],[服装]]&amp;Stat[[#This Row],[名前]]&amp;Stat[[#This Row],[レアリティ]]</f>
        <v>Xmas2赤木路成ICONIC</v>
      </c>
      <c r="Y302" s="5" t="s">
        <v>526</v>
      </c>
      <c r="Z302" s="1" t="s">
        <v>1040</v>
      </c>
    </row>
    <row r="303" spans="1:26" ht="15.95" customHeight="1" x14ac:dyDescent="0.25">
      <c r="A303" s="1">
        <f t="shared" si="15"/>
        <v>302</v>
      </c>
      <c r="B303" s="1" t="s">
        <v>108</v>
      </c>
      <c r="C303" s="1" t="s">
        <v>527</v>
      </c>
      <c r="D303" s="1" t="s">
        <v>77</v>
      </c>
      <c r="E303" s="1" t="s">
        <v>82</v>
      </c>
      <c r="F303" s="1" t="s">
        <v>185</v>
      </c>
      <c r="G303" s="1" t="s">
        <v>71</v>
      </c>
      <c r="H303" s="1">
        <v>99</v>
      </c>
      <c r="I303" s="6" t="s">
        <v>22</v>
      </c>
      <c r="J303" s="1">
        <v>5</v>
      </c>
      <c r="K303" s="1">
        <v>75</v>
      </c>
      <c r="L303" s="1">
        <v>118</v>
      </c>
      <c r="M303" s="1">
        <v>114</v>
      </c>
      <c r="N303" s="1">
        <v>114</v>
      </c>
      <c r="O303" s="1">
        <v>120</v>
      </c>
      <c r="P303" s="1">
        <v>97</v>
      </c>
      <c r="Q303" s="1">
        <v>129</v>
      </c>
      <c r="R303" s="1">
        <v>115</v>
      </c>
      <c r="S303" s="1">
        <v>115</v>
      </c>
      <c r="T303" s="1">
        <v>117</v>
      </c>
      <c r="U303" s="1">
        <v>31</v>
      </c>
      <c r="V303" s="4">
        <f t="shared" si="22"/>
        <v>466</v>
      </c>
      <c r="W303" s="8">
        <f t="shared" si="23"/>
        <v>476</v>
      </c>
      <c r="X303" s="5" t="str">
        <f>Stat[[#This Row],[服装]]&amp;Stat[[#This Row],[名前]]&amp;Stat[[#This Row],[レアリティ]]</f>
        <v>ユニフォーム大耳練ICONIC</v>
      </c>
      <c r="Y303" s="5" t="s">
        <v>528</v>
      </c>
      <c r="Z303" s="1" t="s">
        <v>183</v>
      </c>
    </row>
    <row r="304" spans="1:26" ht="15.95" customHeight="1" x14ac:dyDescent="0.25">
      <c r="A304" s="1">
        <f t="shared" si="15"/>
        <v>303</v>
      </c>
      <c r="B304" s="1" t="s">
        <v>108</v>
      </c>
      <c r="C304" s="1" t="s">
        <v>529</v>
      </c>
      <c r="D304" s="1" t="s">
        <v>77</v>
      </c>
      <c r="E304" s="1" t="s">
        <v>78</v>
      </c>
      <c r="F304" s="1" t="s">
        <v>185</v>
      </c>
      <c r="G304" s="1" t="s">
        <v>71</v>
      </c>
      <c r="H304" s="1">
        <v>99</v>
      </c>
      <c r="I304" s="6" t="s">
        <v>22</v>
      </c>
      <c r="J304" s="1">
        <v>5</v>
      </c>
      <c r="K304" s="1">
        <v>74</v>
      </c>
      <c r="L304" s="1">
        <v>121</v>
      </c>
      <c r="M304" s="1">
        <v>126</v>
      </c>
      <c r="N304" s="1">
        <v>112</v>
      </c>
      <c r="O304" s="1">
        <v>115</v>
      </c>
      <c r="P304" s="1">
        <v>97</v>
      </c>
      <c r="Q304" s="1">
        <v>115</v>
      </c>
      <c r="R304" s="1">
        <v>115</v>
      </c>
      <c r="S304" s="1">
        <v>118</v>
      </c>
      <c r="T304" s="1">
        <v>117</v>
      </c>
      <c r="U304" s="1">
        <v>31</v>
      </c>
      <c r="V304" s="4">
        <f t="shared" si="22"/>
        <v>474</v>
      </c>
      <c r="W304" s="8">
        <f t="shared" si="23"/>
        <v>465</v>
      </c>
      <c r="X304" s="5" t="str">
        <f>Stat[[#This Row],[服装]]&amp;Stat[[#This Row],[名前]]&amp;Stat[[#This Row],[レアリティ]]</f>
        <v>ユニフォーム理石平介ICONIC</v>
      </c>
      <c r="Y304" s="5" t="s">
        <v>530</v>
      </c>
      <c r="Z304" s="1" t="s">
        <v>183</v>
      </c>
    </row>
    <row r="305" spans="1:26" ht="15.95" customHeight="1" x14ac:dyDescent="0.25">
      <c r="A305" s="1">
        <f>ROW()-1</f>
        <v>304</v>
      </c>
      <c r="B305" s="1" t="s">
        <v>108</v>
      </c>
      <c r="C305" s="1" t="s">
        <v>674</v>
      </c>
      <c r="D305" s="1" t="s">
        <v>77</v>
      </c>
      <c r="E305" s="1" t="s">
        <v>78</v>
      </c>
      <c r="F305" s="1" t="s">
        <v>185</v>
      </c>
      <c r="G305" s="1" t="s">
        <v>71</v>
      </c>
      <c r="H305" s="1">
        <v>99</v>
      </c>
      <c r="I305" s="6" t="s">
        <v>22</v>
      </c>
      <c r="J305" s="1">
        <v>5</v>
      </c>
      <c r="K305" s="1">
        <v>74</v>
      </c>
      <c r="L305" s="1">
        <v>122</v>
      </c>
      <c r="M305" s="1">
        <v>117</v>
      </c>
      <c r="N305" s="1">
        <v>113</v>
      </c>
      <c r="O305" s="1">
        <v>118</v>
      </c>
      <c r="P305" s="1">
        <v>101</v>
      </c>
      <c r="Q305" s="1">
        <v>117</v>
      </c>
      <c r="R305" s="1">
        <v>117</v>
      </c>
      <c r="S305" s="1">
        <v>117</v>
      </c>
      <c r="T305" s="1">
        <v>118</v>
      </c>
      <c r="U305" s="1">
        <v>36</v>
      </c>
      <c r="V305" s="4">
        <f>SUM(L305:O305)</f>
        <v>470</v>
      </c>
      <c r="W305" s="8">
        <f>SUM(Q305:T305)</f>
        <v>469</v>
      </c>
      <c r="X305" s="5" t="str">
        <f>Stat[[#This Row],[服装]]&amp;Stat[[#This Row],[名前]]&amp;Stat[[#This Row],[レアリティ]]</f>
        <v>ユニフォーム銀島結ICONIC</v>
      </c>
      <c r="Y305" s="5" t="s">
        <v>676</v>
      </c>
      <c r="Z305" s="1" t="s">
        <v>183</v>
      </c>
    </row>
    <row r="306" spans="1:26" ht="15.95" customHeight="1" x14ac:dyDescent="0.25">
      <c r="A306" s="1">
        <f>ROW()-1</f>
        <v>305</v>
      </c>
      <c r="B306" s="1" t="s">
        <v>800</v>
      </c>
      <c r="C306" s="1" t="s">
        <v>674</v>
      </c>
      <c r="D306" s="1" t="s">
        <v>73</v>
      </c>
      <c r="E306" s="1" t="s">
        <v>78</v>
      </c>
      <c r="F306" s="1" t="s">
        <v>185</v>
      </c>
      <c r="G306" s="1" t="s">
        <v>71</v>
      </c>
      <c r="H306" s="1">
        <v>99</v>
      </c>
      <c r="I306" s="6" t="s">
        <v>22</v>
      </c>
      <c r="J306" s="1">
        <v>5</v>
      </c>
      <c r="K306" s="1">
        <v>75</v>
      </c>
      <c r="L306" s="1">
        <v>125</v>
      </c>
      <c r="M306" s="1">
        <v>120</v>
      </c>
      <c r="N306" s="1">
        <v>114</v>
      </c>
      <c r="O306" s="1">
        <v>119</v>
      </c>
      <c r="P306" s="1">
        <v>101</v>
      </c>
      <c r="Q306" s="1">
        <v>118</v>
      </c>
      <c r="R306" s="1">
        <v>118</v>
      </c>
      <c r="S306" s="1">
        <v>120</v>
      </c>
      <c r="T306" s="1">
        <v>119</v>
      </c>
      <c r="U306" s="1">
        <v>36</v>
      </c>
      <c r="V306" s="4">
        <f>SUM(L306:O306)</f>
        <v>478</v>
      </c>
      <c r="W306" s="8">
        <f>SUM(Q306:T306)</f>
        <v>475</v>
      </c>
      <c r="X306" s="5" t="str">
        <f>Stat[[#This Row],[服装]]&amp;Stat[[#This Row],[名前]]&amp;Stat[[#This Row],[レアリティ]]</f>
        <v>Xmas2銀島結ICONIC</v>
      </c>
      <c r="Y306" s="5" t="s">
        <v>676</v>
      </c>
      <c r="Z306" s="1" t="s">
        <v>1034</v>
      </c>
    </row>
    <row r="307" spans="1:26" ht="15.95" customHeight="1" x14ac:dyDescent="0.25">
      <c r="A307" s="1">
        <f t="shared" ref="A307:A368" si="25">ROW()-1</f>
        <v>306</v>
      </c>
      <c r="B307" s="1" t="s">
        <v>108</v>
      </c>
      <c r="C307" s="1" t="s">
        <v>122</v>
      </c>
      <c r="D307" s="1" t="s">
        <v>90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82</v>
      </c>
      <c r="L307" s="1">
        <v>128</v>
      </c>
      <c r="M307" s="1">
        <v>127</v>
      </c>
      <c r="N307" s="1">
        <v>114</v>
      </c>
      <c r="O307" s="1">
        <v>119</v>
      </c>
      <c r="P307" s="1">
        <v>101</v>
      </c>
      <c r="Q307" s="1">
        <v>118</v>
      </c>
      <c r="R307" s="1">
        <v>121</v>
      </c>
      <c r="S307" s="1">
        <v>121</v>
      </c>
      <c r="T307" s="1">
        <v>121</v>
      </c>
      <c r="U307" s="1">
        <v>26</v>
      </c>
      <c r="V307" s="4">
        <f t="shared" si="22"/>
        <v>488</v>
      </c>
      <c r="W307" s="8">
        <f t="shared" si="23"/>
        <v>481</v>
      </c>
      <c r="X307" s="5" t="str">
        <f>Stat[[#This Row],[服装]]&amp;Stat[[#This Row],[名前]]&amp;Stat[[#This Row],[レアリティ]]</f>
        <v>ユニフォーム木兎光太郎ICONIC</v>
      </c>
      <c r="Y307" s="5" t="s">
        <v>351</v>
      </c>
      <c r="Z307" s="1" t="s">
        <v>183</v>
      </c>
    </row>
    <row r="308" spans="1:26" ht="15.95" customHeight="1" x14ac:dyDescent="0.25">
      <c r="A308" s="1">
        <f t="shared" si="25"/>
        <v>307</v>
      </c>
      <c r="B308" s="1" t="s">
        <v>150</v>
      </c>
      <c r="C308" s="1" t="s">
        <v>122</v>
      </c>
      <c r="D308" s="1" t="s">
        <v>77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83</v>
      </c>
      <c r="L308" s="1">
        <v>131</v>
      </c>
      <c r="M308" s="1">
        <v>130</v>
      </c>
      <c r="N308" s="1">
        <v>115</v>
      </c>
      <c r="O308" s="1">
        <v>120</v>
      </c>
      <c r="P308" s="1">
        <v>101</v>
      </c>
      <c r="Q308" s="1">
        <v>119</v>
      </c>
      <c r="R308" s="1">
        <v>122</v>
      </c>
      <c r="S308" s="1">
        <v>124</v>
      </c>
      <c r="T308" s="1">
        <v>122</v>
      </c>
      <c r="U308" s="1">
        <v>26</v>
      </c>
      <c r="V308" s="4">
        <f t="shared" si="22"/>
        <v>496</v>
      </c>
      <c r="W308" s="8">
        <f t="shared" si="23"/>
        <v>487</v>
      </c>
      <c r="X308" s="5" t="str">
        <f>Stat[[#This Row],[服装]]&amp;Stat[[#This Row],[名前]]&amp;Stat[[#This Row],[レアリティ]]</f>
        <v>夏祭り木兎光太郎ICONIC</v>
      </c>
      <c r="Y308" s="5" t="s">
        <v>351</v>
      </c>
      <c r="Z308" s="1" t="s">
        <v>1039</v>
      </c>
    </row>
    <row r="309" spans="1:26" ht="15.95" customHeight="1" x14ac:dyDescent="0.25">
      <c r="A309" s="1">
        <f>ROW()-1</f>
        <v>308</v>
      </c>
      <c r="B309" s="1" t="s">
        <v>587</v>
      </c>
      <c r="C309" s="1" t="s">
        <v>122</v>
      </c>
      <c r="D309" s="1" t="s">
        <v>73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83</v>
      </c>
      <c r="L309" s="1">
        <v>133</v>
      </c>
      <c r="M309" s="1">
        <v>128</v>
      </c>
      <c r="N309" s="1">
        <v>115</v>
      </c>
      <c r="O309" s="1">
        <v>118</v>
      </c>
      <c r="P309" s="1">
        <v>101</v>
      </c>
      <c r="Q309" s="1">
        <v>121</v>
      </c>
      <c r="R309" s="1">
        <v>122</v>
      </c>
      <c r="S309" s="1">
        <v>126</v>
      </c>
      <c r="T309" s="1">
        <v>121</v>
      </c>
      <c r="U309" s="1">
        <v>26</v>
      </c>
      <c r="V309" s="4">
        <f t="shared" si="22"/>
        <v>494</v>
      </c>
      <c r="W309" s="8">
        <f t="shared" si="23"/>
        <v>490</v>
      </c>
      <c r="X309" s="5" t="str">
        <f>Stat[[#This Row],[服装]]&amp;Stat[[#This Row],[名前]]&amp;Stat[[#This Row],[レアリティ]]</f>
        <v>Xmas木兎光太郎ICONIC</v>
      </c>
      <c r="Y309" s="5" t="s">
        <v>351</v>
      </c>
      <c r="Z309" s="1" t="s">
        <v>1037</v>
      </c>
    </row>
    <row r="310" spans="1:26" ht="15.95" customHeight="1" x14ac:dyDescent="0.25">
      <c r="A310" s="1">
        <f>ROW()-1</f>
        <v>309</v>
      </c>
      <c r="B310" s="1" t="s">
        <v>149</v>
      </c>
      <c r="C310" s="1" t="s">
        <v>122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83</v>
      </c>
      <c r="L310" s="1">
        <v>134</v>
      </c>
      <c r="M310" s="1">
        <v>127</v>
      </c>
      <c r="N310" s="1">
        <v>115</v>
      </c>
      <c r="O310" s="1">
        <v>117</v>
      </c>
      <c r="P310" s="1">
        <v>101</v>
      </c>
      <c r="Q310" s="1">
        <v>119</v>
      </c>
      <c r="R310" s="1">
        <v>125</v>
      </c>
      <c r="S310" s="1">
        <v>124</v>
      </c>
      <c r="T310" s="1">
        <v>124</v>
      </c>
      <c r="U310" s="1">
        <v>26</v>
      </c>
      <c r="V310" s="4">
        <f>SUM(L310:O310)</f>
        <v>493</v>
      </c>
      <c r="W310" s="8">
        <f>SUM(Q310:T310)</f>
        <v>492</v>
      </c>
      <c r="X310" s="5" t="str">
        <f>Stat[[#This Row],[服装]]&amp;Stat[[#This Row],[名前]]&amp;Stat[[#This Row],[レアリティ]]</f>
        <v>制服木兎光太郎ICONIC</v>
      </c>
      <c r="Y310" s="5" t="s">
        <v>351</v>
      </c>
      <c r="Z310" s="1" t="s">
        <v>1038</v>
      </c>
    </row>
    <row r="311" spans="1:26" ht="15.95" customHeight="1" x14ac:dyDescent="0.25">
      <c r="A311" s="1">
        <f>ROW()-1</f>
        <v>310</v>
      </c>
      <c r="B311" s="1" t="s">
        <v>683</v>
      </c>
      <c r="C311" s="1" t="s">
        <v>122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84</v>
      </c>
      <c r="L311" s="1">
        <v>134</v>
      </c>
      <c r="M311" s="1">
        <v>131</v>
      </c>
      <c r="N311" s="1">
        <v>115</v>
      </c>
      <c r="O311" s="1">
        <v>120</v>
      </c>
      <c r="P311" s="1">
        <v>101</v>
      </c>
      <c r="Q311" s="1">
        <v>121</v>
      </c>
      <c r="R311" s="1">
        <v>124</v>
      </c>
      <c r="S311" s="1">
        <v>125</v>
      </c>
      <c r="T311" s="1">
        <v>123</v>
      </c>
      <c r="U311" s="1">
        <v>26</v>
      </c>
      <c r="V311" s="4">
        <f>SUM(L311:O311)</f>
        <v>500</v>
      </c>
      <c r="W311" s="8">
        <f>SUM(Q311:T311)</f>
        <v>493</v>
      </c>
      <c r="X311" s="5" t="str">
        <f>Stat[[#This Row],[服装]]&amp;Stat[[#This Row],[名前]]&amp;Stat[[#This Row],[レアリティ]]</f>
        <v>キャンプ木兎光太郎ICONIC</v>
      </c>
      <c r="Y311" s="5" t="s">
        <v>351</v>
      </c>
      <c r="Z311" s="1" t="s">
        <v>1038</v>
      </c>
    </row>
    <row r="312" spans="1:26" ht="15.95" customHeight="1" x14ac:dyDescent="0.25">
      <c r="A312" s="1">
        <f>ROW()-1</f>
        <v>311</v>
      </c>
      <c r="B312" s="1" t="s">
        <v>885</v>
      </c>
      <c r="C312" s="1" t="s">
        <v>122</v>
      </c>
      <c r="D312" s="1" t="s">
        <v>73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84</v>
      </c>
      <c r="L312" s="1">
        <v>132</v>
      </c>
      <c r="M312" s="1">
        <v>130</v>
      </c>
      <c r="N312" s="1">
        <v>115</v>
      </c>
      <c r="O312" s="1">
        <v>120</v>
      </c>
      <c r="P312" s="1">
        <v>101</v>
      </c>
      <c r="Q312" s="1">
        <v>122</v>
      </c>
      <c r="R312" s="1">
        <v>125</v>
      </c>
      <c r="S312" s="1">
        <v>126</v>
      </c>
      <c r="T312" s="1">
        <v>124</v>
      </c>
      <c r="U312" s="1">
        <v>26</v>
      </c>
      <c r="V312" s="4">
        <f>SUM(L312:O312)</f>
        <v>497</v>
      </c>
      <c r="W312" s="8">
        <f>SUM(Q312:T312)</f>
        <v>497</v>
      </c>
      <c r="X312" s="5" t="str">
        <f>Stat[[#This Row],[服装]]&amp;Stat[[#This Row],[名前]]&amp;Stat[[#This Row],[レアリティ]]</f>
        <v>2周年木兎光太郎ICONIC</v>
      </c>
      <c r="Y312" s="5" t="s">
        <v>351</v>
      </c>
      <c r="Z312" s="1" t="s">
        <v>1036</v>
      </c>
    </row>
    <row r="313" spans="1:26" ht="15.95" customHeight="1" x14ac:dyDescent="0.25">
      <c r="A313" s="1">
        <f>ROW()-1</f>
        <v>312</v>
      </c>
      <c r="B313" s="1" t="s">
        <v>1052</v>
      </c>
      <c r="C313" s="1" t="s">
        <v>122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85</v>
      </c>
      <c r="L313" s="1">
        <v>137</v>
      </c>
      <c r="M313" s="1">
        <v>132</v>
      </c>
      <c r="N313" s="1">
        <v>116</v>
      </c>
      <c r="O313" s="1">
        <v>121</v>
      </c>
      <c r="P313" s="1">
        <v>101</v>
      </c>
      <c r="Q313" s="1">
        <v>123</v>
      </c>
      <c r="R313" s="1">
        <v>125</v>
      </c>
      <c r="S313" s="1">
        <v>126</v>
      </c>
      <c r="T313" s="1">
        <v>124</v>
      </c>
      <c r="U313" s="1">
        <v>26</v>
      </c>
      <c r="V313" s="4">
        <f>SUM(L313:O313)</f>
        <v>506</v>
      </c>
      <c r="W313" s="8">
        <f>SUM(Q313:T313)</f>
        <v>498</v>
      </c>
      <c r="X313" s="5" t="str">
        <f>Stat[[#This Row],[服装]]&amp;Stat[[#This Row],[名前]]&amp;Stat[[#This Row],[レアリティ]]</f>
        <v>焼き芋木兎光太郎ICONIC</v>
      </c>
      <c r="Y313" s="5" t="s">
        <v>351</v>
      </c>
      <c r="Z313" s="1" t="s">
        <v>1040</v>
      </c>
    </row>
    <row r="314" spans="1:26" ht="15.95" customHeight="1" x14ac:dyDescent="0.25">
      <c r="A314" s="1">
        <f t="shared" si="25"/>
        <v>313</v>
      </c>
      <c r="B314" s="1" t="s">
        <v>108</v>
      </c>
      <c r="C314" s="1" t="s">
        <v>123</v>
      </c>
      <c r="D314" s="1" t="s">
        <v>90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76</v>
      </c>
      <c r="L314" s="1">
        <v>123</v>
      </c>
      <c r="M314" s="1">
        <v>117</v>
      </c>
      <c r="N314" s="1">
        <v>120</v>
      </c>
      <c r="O314" s="1">
        <v>123</v>
      </c>
      <c r="P314" s="1">
        <v>101</v>
      </c>
      <c r="Q314" s="1">
        <v>116</v>
      </c>
      <c r="R314" s="1">
        <v>121</v>
      </c>
      <c r="S314" s="1">
        <v>121</v>
      </c>
      <c r="T314" s="1">
        <v>121</v>
      </c>
      <c r="U314" s="1">
        <v>36</v>
      </c>
      <c r="V314" s="4">
        <f t="shared" si="22"/>
        <v>483</v>
      </c>
      <c r="W314" s="8">
        <f t="shared" si="23"/>
        <v>479</v>
      </c>
      <c r="X314" s="5" t="str">
        <f>Stat[[#This Row],[服装]]&amp;Stat[[#This Row],[名前]]&amp;Stat[[#This Row],[レアリティ]]</f>
        <v>ユニフォーム木葉秋紀ICONIC</v>
      </c>
      <c r="Y314" s="5" t="s">
        <v>352</v>
      </c>
      <c r="Z314" s="1" t="s">
        <v>183</v>
      </c>
    </row>
    <row r="315" spans="1:26" ht="15.95" customHeight="1" x14ac:dyDescent="0.25">
      <c r="A315" s="1">
        <f t="shared" si="25"/>
        <v>314</v>
      </c>
      <c r="B315" s="1" t="s">
        <v>364</v>
      </c>
      <c r="C315" s="1" t="s">
        <v>123</v>
      </c>
      <c r="D315" s="1" t="s">
        <v>77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77</v>
      </c>
      <c r="L315" s="1">
        <v>126</v>
      </c>
      <c r="M315" s="1">
        <v>120</v>
      </c>
      <c r="N315" s="1">
        <v>121</v>
      </c>
      <c r="O315" s="1">
        <v>124</v>
      </c>
      <c r="P315" s="1">
        <v>101</v>
      </c>
      <c r="Q315" s="1">
        <v>117</v>
      </c>
      <c r="R315" s="1">
        <v>122</v>
      </c>
      <c r="S315" s="1">
        <v>124</v>
      </c>
      <c r="T315" s="1">
        <v>122</v>
      </c>
      <c r="U315" s="1">
        <v>36</v>
      </c>
      <c r="V315" s="4">
        <f t="shared" si="22"/>
        <v>491</v>
      </c>
      <c r="W315" s="8">
        <f t="shared" si="23"/>
        <v>485</v>
      </c>
      <c r="X315" s="5" t="str">
        <f>Stat[[#This Row],[服装]]&amp;Stat[[#This Row],[名前]]&amp;Stat[[#This Row],[レアリティ]]</f>
        <v>探偵木葉秋紀ICONIC</v>
      </c>
      <c r="Y315" s="5" t="s">
        <v>352</v>
      </c>
      <c r="Z315" s="1" t="s">
        <v>1036</v>
      </c>
    </row>
    <row r="316" spans="1:26" ht="15.95" customHeight="1" x14ac:dyDescent="0.25">
      <c r="A316" s="1">
        <f>ROW()-1</f>
        <v>315</v>
      </c>
      <c r="B316" s="1" t="s">
        <v>678</v>
      </c>
      <c r="C316" s="1" t="s">
        <v>123</v>
      </c>
      <c r="D316" s="1" t="s">
        <v>73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77</v>
      </c>
      <c r="L316" s="1">
        <v>127</v>
      </c>
      <c r="M316" s="1">
        <v>117</v>
      </c>
      <c r="N316" s="1">
        <v>123</v>
      </c>
      <c r="O316" s="1">
        <v>122</v>
      </c>
      <c r="P316" s="1">
        <v>101</v>
      </c>
      <c r="Q316" s="1">
        <v>117</v>
      </c>
      <c r="R316" s="1">
        <v>125</v>
      </c>
      <c r="S316" s="1">
        <v>122</v>
      </c>
      <c r="T316" s="1">
        <v>124</v>
      </c>
      <c r="U316" s="1">
        <v>36</v>
      </c>
      <c r="V316" s="4">
        <f>SUM(L316:O316)</f>
        <v>489</v>
      </c>
      <c r="W316" s="8">
        <f>SUM(Q316:T316)</f>
        <v>488</v>
      </c>
      <c r="X316" s="5" t="str">
        <f>Stat[[#This Row],[服装]]&amp;Stat[[#This Row],[名前]]&amp;Stat[[#This Row],[レアリティ]]</f>
        <v>梅雨木葉秋紀ICONIC</v>
      </c>
      <c r="Y316" s="5" t="s">
        <v>352</v>
      </c>
      <c r="Z316" s="1" t="s">
        <v>1036</v>
      </c>
    </row>
    <row r="317" spans="1:26" ht="15.95" customHeight="1" x14ac:dyDescent="0.25">
      <c r="A317" s="1">
        <f>ROW()-1</f>
        <v>316</v>
      </c>
      <c r="B317" s="1" t="s">
        <v>832</v>
      </c>
      <c r="C317" s="1" t="s">
        <v>123</v>
      </c>
      <c r="D317" s="1" t="s">
        <v>90</v>
      </c>
      <c r="E317" s="1" t="s">
        <v>78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77</v>
      </c>
      <c r="L317" s="1">
        <v>127</v>
      </c>
      <c r="M317" s="1">
        <v>117</v>
      </c>
      <c r="N317" s="1">
        <v>119</v>
      </c>
      <c r="O317" s="1">
        <v>122</v>
      </c>
      <c r="P317" s="1">
        <v>101</v>
      </c>
      <c r="Q317" s="1">
        <v>120</v>
      </c>
      <c r="R317" s="1">
        <v>124</v>
      </c>
      <c r="S317" s="1">
        <v>126</v>
      </c>
      <c r="T317" s="1">
        <v>123</v>
      </c>
      <c r="U317" s="1">
        <v>36</v>
      </c>
      <c r="V317" s="4">
        <f>SUM(L317:O317)</f>
        <v>485</v>
      </c>
      <c r="W317" s="8">
        <f>SUM(Q317:T317)</f>
        <v>493</v>
      </c>
      <c r="X317" s="5" t="str">
        <f>Stat[[#This Row],[服装]]&amp;Stat[[#This Row],[名前]]&amp;Stat[[#This Row],[レアリティ]]</f>
        <v>路地裏2木葉秋紀ICONIC</v>
      </c>
      <c r="Y317" s="5" t="s">
        <v>352</v>
      </c>
      <c r="Z317" s="1" t="s">
        <v>1035</v>
      </c>
    </row>
    <row r="318" spans="1:26" ht="15.95" customHeight="1" x14ac:dyDescent="0.25">
      <c r="A318" s="1">
        <f>ROW()-1</f>
        <v>317</v>
      </c>
      <c r="B318" s="1" t="s">
        <v>983</v>
      </c>
      <c r="C318" s="1" t="s">
        <v>123</v>
      </c>
      <c r="D318" s="1" t="s">
        <v>77</v>
      </c>
      <c r="E318" s="1" t="s">
        <v>78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78</v>
      </c>
      <c r="L318" s="1">
        <v>126</v>
      </c>
      <c r="M318" s="1">
        <v>120</v>
      </c>
      <c r="N318" s="1">
        <v>121</v>
      </c>
      <c r="O318" s="1">
        <v>124</v>
      </c>
      <c r="P318" s="1">
        <v>101</v>
      </c>
      <c r="Q318" s="1">
        <v>120</v>
      </c>
      <c r="R318" s="1">
        <v>125</v>
      </c>
      <c r="S318" s="1">
        <v>126</v>
      </c>
      <c r="T318" s="1">
        <v>124</v>
      </c>
      <c r="U318" s="1">
        <v>36</v>
      </c>
      <c r="V318" s="4">
        <f>SUM(L318:O318)</f>
        <v>491</v>
      </c>
      <c r="W318" s="8">
        <f>SUM(Q318:T318)</f>
        <v>495</v>
      </c>
      <c r="X318" s="5" t="str">
        <f>Stat[[#This Row],[服装]]&amp;Stat[[#This Row],[名前]]&amp;Stat[[#This Row],[レアリティ]]</f>
        <v>水着2木葉秋紀ICONIC</v>
      </c>
      <c r="Y318" s="5" t="s">
        <v>352</v>
      </c>
      <c r="Z318" s="1" t="s">
        <v>1037</v>
      </c>
    </row>
    <row r="319" spans="1:26" ht="15.95" customHeight="1" x14ac:dyDescent="0.25">
      <c r="A319" s="1">
        <f t="shared" si="25"/>
        <v>318</v>
      </c>
      <c r="B319" s="1" t="s">
        <v>108</v>
      </c>
      <c r="C319" s="1" t="s">
        <v>124</v>
      </c>
      <c r="D319" s="1" t="s">
        <v>90</v>
      </c>
      <c r="E319" s="1" t="s">
        <v>78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123</v>
      </c>
      <c r="M319" s="1">
        <v>119</v>
      </c>
      <c r="N319" s="1">
        <v>116</v>
      </c>
      <c r="O319" s="1">
        <v>121</v>
      </c>
      <c r="P319" s="1">
        <v>97</v>
      </c>
      <c r="Q319" s="1">
        <v>121</v>
      </c>
      <c r="R319" s="1">
        <v>121</v>
      </c>
      <c r="S319" s="1">
        <v>123</v>
      </c>
      <c r="T319" s="1">
        <v>118</v>
      </c>
      <c r="U319" s="1">
        <v>41</v>
      </c>
      <c r="V319" s="4">
        <f t="shared" si="22"/>
        <v>479</v>
      </c>
      <c r="W319" s="8">
        <f t="shared" si="23"/>
        <v>483</v>
      </c>
      <c r="X319" s="5" t="str">
        <f>Stat[[#This Row],[服装]]&amp;Stat[[#This Row],[名前]]&amp;Stat[[#This Row],[レアリティ]]</f>
        <v>ユニフォーム猿杙大和ICONIC</v>
      </c>
      <c r="Y319" s="5" t="s">
        <v>353</v>
      </c>
      <c r="Z319" s="1" t="s">
        <v>183</v>
      </c>
    </row>
    <row r="320" spans="1:26" ht="15.95" customHeight="1" x14ac:dyDescent="0.25">
      <c r="A320" s="1">
        <f>ROW()-1</f>
        <v>319</v>
      </c>
      <c r="B320" s="1" t="s">
        <v>1070</v>
      </c>
      <c r="C320" s="1" t="s">
        <v>124</v>
      </c>
      <c r="D320" s="1" t="s">
        <v>77</v>
      </c>
      <c r="E320" s="1" t="s">
        <v>78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76</v>
      </c>
      <c r="L320" s="1">
        <v>126</v>
      </c>
      <c r="M320" s="1">
        <v>122</v>
      </c>
      <c r="N320" s="1">
        <v>117</v>
      </c>
      <c r="O320" s="1">
        <v>122</v>
      </c>
      <c r="P320" s="1">
        <v>97</v>
      </c>
      <c r="Q320" s="1">
        <v>122</v>
      </c>
      <c r="R320" s="1">
        <v>122</v>
      </c>
      <c r="S320" s="1">
        <v>126</v>
      </c>
      <c r="T320" s="1">
        <v>119</v>
      </c>
      <c r="U320" s="1">
        <v>41</v>
      </c>
      <c r="V320" s="4">
        <f>SUM(L320:O320)</f>
        <v>487</v>
      </c>
      <c r="W320" s="8">
        <f>SUM(Q320:T320)</f>
        <v>489</v>
      </c>
      <c r="X320" s="5" t="str">
        <f>Stat[[#This Row],[服装]]&amp;Stat[[#This Row],[名前]]&amp;Stat[[#This Row],[レアリティ]]</f>
        <v>ハロウィン猿杙大和ICONIC</v>
      </c>
      <c r="Y320" s="5" t="s">
        <v>353</v>
      </c>
      <c r="Z320" s="1" t="s">
        <v>1035</v>
      </c>
    </row>
    <row r="321" spans="1:26" ht="15.95" customHeight="1" x14ac:dyDescent="0.25">
      <c r="A321" s="1">
        <f t="shared" si="25"/>
        <v>320</v>
      </c>
      <c r="B321" s="1" t="s">
        <v>108</v>
      </c>
      <c r="C321" s="1" t="s">
        <v>125</v>
      </c>
      <c r="D321" s="1" t="s">
        <v>90</v>
      </c>
      <c r="E321" s="1" t="s">
        <v>80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86</v>
      </c>
      <c r="L321" s="1">
        <v>113</v>
      </c>
      <c r="M321" s="1">
        <v>110</v>
      </c>
      <c r="N321" s="1">
        <v>113</v>
      </c>
      <c r="O321" s="1">
        <v>120</v>
      </c>
      <c r="P321" s="1">
        <v>101</v>
      </c>
      <c r="Q321" s="1">
        <v>110</v>
      </c>
      <c r="R321" s="1">
        <v>123</v>
      </c>
      <c r="S321" s="1">
        <v>119</v>
      </c>
      <c r="T321" s="1">
        <v>122</v>
      </c>
      <c r="U321" s="1">
        <v>41</v>
      </c>
      <c r="V321" s="4">
        <f t="shared" si="22"/>
        <v>456</v>
      </c>
      <c r="W321" s="8">
        <f t="shared" si="23"/>
        <v>474</v>
      </c>
      <c r="X321" s="5" t="str">
        <f>Stat[[#This Row],[服装]]&amp;Stat[[#This Row],[名前]]&amp;Stat[[#This Row],[レアリティ]]</f>
        <v>ユニフォーム小見春樹ICONIC</v>
      </c>
      <c r="Y321" s="5" t="s">
        <v>354</v>
      </c>
      <c r="Z321" s="1" t="s">
        <v>183</v>
      </c>
    </row>
    <row r="322" spans="1:26" ht="15.95" customHeight="1" x14ac:dyDescent="0.25">
      <c r="A322" s="1">
        <f>ROW()-1</f>
        <v>321</v>
      </c>
      <c r="B322" s="1" t="s">
        <v>833</v>
      </c>
      <c r="C322" s="1" t="s">
        <v>125</v>
      </c>
      <c r="D322" s="1" t="s">
        <v>77</v>
      </c>
      <c r="E322" s="1" t="s">
        <v>80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87</v>
      </c>
      <c r="L322" s="1">
        <v>114</v>
      </c>
      <c r="M322" s="1">
        <v>111</v>
      </c>
      <c r="N322" s="1">
        <v>116</v>
      </c>
      <c r="O322" s="1">
        <v>121</v>
      </c>
      <c r="P322" s="1">
        <v>101</v>
      </c>
      <c r="Q322" s="1">
        <v>111</v>
      </c>
      <c r="R322" s="1">
        <v>126</v>
      </c>
      <c r="S322" s="1">
        <v>120</v>
      </c>
      <c r="T322" s="1">
        <v>125</v>
      </c>
      <c r="U322" s="1">
        <v>41</v>
      </c>
      <c r="V322" s="4">
        <f>SUM(L322:O322)</f>
        <v>462</v>
      </c>
      <c r="W322" s="8">
        <f>SUM(Q322:T322)</f>
        <v>482</v>
      </c>
      <c r="X322" s="5" t="str">
        <f>Stat[[#This Row],[服装]]&amp;Stat[[#This Row],[名前]]&amp;Stat[[#This Row],[レアリティ]]</f>
        <v>路地裏2小見春樹ICONIC</v>
      </c>
      <c r="Y322" s="5" t="s">
        <v>354</v>
      </c>
      <c r="Z322" s="1" t="s">
        <v>1037</v>
      </c>
    </row>
    <row r="323" spans="1:26" ht="15.95" customHeight="1" x14ac:dyDescent="0.25">
      <c r="A323" s="1">
        <f t="shared" si="25"/>
        <v>322</v>
      </c>
      <c r="B323" s="1" t="s">
        <v>108</v>
      </c>
      <c r="C323" s="1" t="s">
        <v>126</v>
      </c>
      <c r="D323" s="1" t="s">
        <v>90</v>
      </c>
      <c r="E323" s="1" t="s">
        <v>82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75</v>
      </c>
      <c r="L323" s="1">
        <v>117</v>
      </c>
      <c r="M323" s="1">
        <v>117</v>
      </c>
      <c r="N323" s="1">
        <v>112</v>
      </c>
      <c r="O323" s="1">
        <v>116</v>
      </c>
      <c r="P323" s="1">
        <v>97</v>
      </c>
      <c r="Q323" s="1">
        <v>121</v>
      </c>
      <c r="R323" s="1">
        <v>113</v>
      </c>
      <c r="S323" s="1">
        <v>114</v>
      </c>
      <c r="T323" s="1">
        <v>115</v>
      </c>
      <c r="U323" s="1">
        <v>36</v>
      </c>
      <c r="V323" s="4">
        <f t="shared" si="22"/>
        <v>462</v>
      </c>
      <c r="W323" s="8">
        <f t="shared" si="23"/>
        <v>463</v>
      </c>
      <c r="X323" s="5" t="str">
        <f>Stat[[#This Row],[服装]]&amp;Stat[[#This Row],[名前]]&amp;Stat[[#This Row],[レアリティ]]</f>
        <v>ユニフォーム尾長渉ICONIC</v>
      </c>
      <c r="Y323" s="5" t="s">
        <v>355</v>
      </c>
      <c r="Z323" s="1" t="s">
        <v>183</v>
      </c>
    </row>
    <row r="324" spans="1:26" ht="15.95" customHeight="1" x14ac:dyDescent="0.25">
      <c r="A324" s="1">
        <f t="shared" si="25"/>
        <v>323</v>
      </c>
      <c r="B324" s="1" t="s">
        <v>108</v>
      </c>
      <c r="C324" s="1" t="s">
        <v>127</v>
      </c>
      <c r="D324" s="1" t="s">
        <v>90</v>
      </c>
      <c r="E324" s="1" t="s">
        <v>82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75</v>
      </c>
      <c r="L324" s="1">
        <v>121</v>
      </c>
      <c r="M324" s="1">
        <v>121</v>
      </c>
      <c r="N324" s="1">
        <v>112</v>
      </c>
      <c r="O324" s="1">
        <v>122</v>
      </c>
      <c r="P324" s="1">
        <v>97</v>
      </c>
      <c r="Q324" s="1">
        <v>125</v>
      </c>
      <c r="R324" s="1">
        <v>115</v>
      </c>
      <c r="S324" s="1">
        <v>116</v>
      </c>
      <c r="T324" s="1">
        <v>115</v>
      </c>
      <c r="U324" s="1">
        <v>36</v>
      </c>
      <c r="V324" s="4">
        <f t="shared" si="22"/>
        <v>476</v>
      </c>
      <c r="W324" s="8">
        <f t="shared" si="23"/>
        <v>471</v>
      </c>
      <c r="X324" s="5" t="str">
        <f>Stat[[#This Row],[服装]]&amp;Stat[[#This Row],[名前]]&amp;Stat[[#This Row],[レアリティ]]</f>
        <v>ユニフォーム鷲尾辰生ICONIC</v>
      </c>
      <c r="Y324" s="5" t="s">
        <v>356</v>
      </c>
      <c r="Z324" s="1" t="s">
        <v>183</v>
      </c>
    </row>
    <row r="325" spans="1:26" ht="15.95" customHeight="1" x14ac:dyDescent="0.25">
      <c r="A325" s="1">
        <f>ROW()-1</f>
        <v>324</v>
      </c>
      <c r="B325" s="1" t="s">
        <v>1070</v>
      </c>
      <c r="C325" s="1" t="s">
        <v>127</v>
      </c>
      <c r="D325" s="1" t="s">
        <v>77</v>
      </c>
      <c r="E325" s="1" t="s">
        <v>82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76</v>
      </c>
      <c r="L325" s="1">
        <v>124</v>
      </c>
      <c r="M325" s="1">
        <v>122</v>
      </c>
      <c r="N325" s="1">
        <v>113</v>
      </c>
      <c r="O325" s="1">
        <v>123</v>
      </c>
      <c r="P325" s="1">
        <v>97</v>
      </c>
      <c r="Q325" s="1">
        <v>128</v>
      </c>
      <c r="R325" s="1">
        <v>116</v>
      </c>
      <c r="S325" s="1">
        <v>119</v>
      </c>
      <c r="T325" s="1">
        <v>116</v>
      </c>
      <c r="U325" s="1">
        <v>36</v>
      </c>
      <c r="V325" s="4">
        <f>SUM(L325:O325)</f>
        <v>482</v>
      </c>
      <c r="W325" s="8">
        <f>SUM(Q325:T325)</f>
        <v>479</v>
      </c>
      <c r="X325" s="5" t="str">
        <f>Stat[[#This Row],[服装]]&amp;Stat[[#This Row],[名前]]&amp;Stat[[#This Row],[レアリティ]]</f>
        <v>ハロウィン鷲尾辰生ICONIC</v>
      </c>
      <c r="Y325" s="5" t="s">
        <v>356</v>
      </c>
      <c r="Z325" s="1" t="s">
        <v>1040</v>
      </c>
    </row>
    <row r="326" spans="1:26" ht="15.95" customHeight="1" x14ac:dyDescent="0.25">
      <c r="A326" s="1">
        <f t="shared" si="25"/>
        <v>325</v>
      </c>
      <c r="B326" s="1" t="s">
        <v>108</v>
      </c>
      <c r="C326" s="1" t="s">
        <v>129</v>
      </c>
      <c r="D326" s="1" t="s">
        <v>73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78</v>
      </c>
      <c r="L326" s="1">
        <v>119</v>
      </c>
      <c r="M326" s="1">
        <v>121</v>
      </c>
      <c r="N326" s="1">
        <v>126</v>
      </c>
      <c r="O326" s="1">
        <v>126</v>
      </c>
      <c r="P326" s="1">
        <v>101</v>
      </c>
      <c r="Q326" s="1">
        <v>114</v>
      </c>
      <c r="R326" s="1">
        <v>121</v>
      </c>
      <c r="S326" s="1">
        <v>118</v>
      </c>
      <c r="T326" s="1">
        <v>119</v>
      </c>
      <c r="U326" s="1">
        <v>41</v>
      </c>
      <c r="V326" s="4">
        <f t="shared" si="22"/>
        <v>492</v>
      </c>
      <c r="W326" s="8">
        <f t="shared" si="23"/>
        <v>472</v>
      </c>
      <c r="X326" s="5" t="str">
        <f>Stat[[#This Row],[服装]]&amp;Stat[[#This Row],[名前]]&amp;Stat[[#This Row],[レアリティ]]</f>
        <v>ユニフォーム赤葦京治ICONIC</v>
      </c>
      <c r="Y326" s="5" t="s">
        <v>357</v>
      </c>
      <c r="Z326" s="1" t="s">
        <v>183</v>
      </c>
    </row>
    <row r="327" spans="1:26" ht="15.95" customHeight="1" x14ac:dyDescent="0.25">
      <c r="A327" s="1">
        <f t="shared" si="25"/>
        <v>326</v>
      </c>
      <c r="B327" s="1" t="s">
        <v>150</v>
      </c>
      <c r="C327" s="1" t="s">
        <v>129</v>
      </c>
      <c r="D327" s="1" t="s">
        <v>90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79</v>
      </c>
      <c r="L327" s="1">
        <v>120</v>
      </c>
      <c r="M327" s="1">
        <v>124</v>
      </c>
      <c r="N327" s="1">
        <v>129</v>
      </c>
      <c r="O327" s="1">
        <v>129</v>
      </c>
      <c r="P327" s="1">
        <v>101</v>
      </c>
      <c r="Q327" s="1">
        <v>115</v>
      </c>
      <c r="R327" s="1">
        <v>122</v>
      </c>
      <c r="S327" s="1">
        <v>119</v>
      </c>
      <c r="T327" s="1">
        <v>120</v>
      </c>
      <c r="U327" s="1">
        <v>41</v>
      </c>
      <c r="V327" s="4">
        <f t="shared" si="22"/>
        <v>502</v>
      </c>
      <c r="W327" s="8">
        <f t="shared" si="23"/>
        <v>476</v>
      </c>
      <c r="X327" s="5" t="str">
        <f>Stat[[#This Row],[服装]]&amp;Stat[[#This Row],[名前]]&amp;Stat[[#This Row],[レアリティ]]</f>
        <v>夏祭り赤葦京治ICONIC</v>
      </c>
      <c r="Y327" s="5" t="s">
        <v>357</v>
      </c>
      <c r="Z327" s="1" t="s">
        <v>1040</v>
      </c>
    </row>
    <row r="328" spans="1:26" ht="15.95" customHeight="1" x14ac:dyDescent="0.25">
      <c r="A328" s="1">
        <f t="shared" ref="A328:A341" si="26">ROW()-1</f>
        <v>327</v>
      </c>
      <c r="B328" s="1" t="s">
        <v>149</v>
      </c>
      <c r="C328" s="1" t="s">
        <v>129</v>
      </c>
      <c r="D328" s="1" t="s">
        <v>77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82</v>
      </c>
      <c r="L328" s="1">
        <v>118</v>
      </c>
      <c r="M328" s="1">
        <v>126</v>
      </c>
      <c r="N328" s="1">
        <v>132</v>
      </c>
      <c r="O328" s="1">
        <v>131</v>
      </c>
      <c r="P328" s="1">
        <v>101</v>
      </c>
      <c r="Q328" s="1">
        <v>112</v>
      </c>
      <c r="R328" s="1">
        <v>122</v>
      </c>
      <c r="S328" s="1">
        <v>117</v>
      </c>
      <c r="T328" s="1">
        <v>120</v>
      </c>
      <c r="U328" s="1">
        <v>41</v>
      </c>
      <c r="V328" s="4">
        <f t="shared" ref="V328:V341" si="27">SUM(L328:O328)</f>
        <v>507</v>
      </c>
      <c r="W328" s="8">
        <f t="shared" ref="W328:W341" si="28">SUM(Q328:T328)</f>
        <v>471</v>
      </c>
      <c r="X328" s="5" t="str">
        <f>Stat[[#This Row],[服装]]&amp;Stat[[#This Row],[名前]]&amp;Stat[[#This Row],[レアリティ]]</f>
        <v>制服赤葦京治ICONIC</v>
      </c>
      <c r="Y328" s="5" t="s">
        <v>357</v>
      </c>
      <c r="Z328" s="1" t="s">
        <v>1039</v>
      </c>
    </row>
    <row r="329" spans="1:26" ht="15.95" customHeight="1" x14ac:dyDescent="0.25">
      <c r="A329" s="1">
        <f>ROW()-1</f>
        <v>328</v>
      </c>
      <c r="B329" s="1" t="s">
        <v>672</v>
      </c>
      <c r="C329" s="1" t="s">
        <v>129</v>
      </c>
      <c r="D329" s="1" t="s">
        <v>73</v>
      </c>
      <c r="E329" s="1" t="s">
        <v>74</v>
      </c>
      <c r="F329" s="1" t="s">
        <v>128</v>
      </c>
      <c r="G329" s="1" t="s">
        <v>71</v>
      </c>
      <c r="H329" s="1">
        <v>99</v>
      </c>
      <c r="I329" s="6" t="s">
        <v>22</v>
      </c>
      <c r="J329" s="1">
        <v>5</v>
      </c>
      <c r="K329" s="1">
        <v>79</v>
      </c>
      <c r="L329" s="1">
        <v>118</v>
      </c>
      <c r="M329" s="1">
        <v>121</v>
      </c>
      <c r="N329" s="1">
        <v>131</v>
      </c>
      <c r="O329" s="1">
        <v>128</v>
      </c>
      <c r="P329" s="1">
        <v>101</v>
      </c>
      <c r="Q329" s="1">
        <v>118</v>
      </c>
      <c r="R329" s="1">
        <v>122</v>
      </c>
      <c r="S329" s="1">
        <v>121</v>
      </c>
      <c r="T329" s="1">
        <v>120</v>
      </c>
      <c r="U329" s="1">
        <v>41</v>
      </c>
      <c r="V329" s="4">
        <f>SUM(L329:O329)</f>
        <v>498</v>
      </c>
      <c r="W329" s="8">
        <f>SUM(Q329:T329)</f>
        <v>481</v>
      </c>
      <c r="X329" s="5" t="str">
        <f>Stat[[#This Row],[服装]]&amp;Stat[[#This Row],[名前]]&amp;Stat[[#This Row],[レアリティ]]</f>
        <v>バーガー赤葦京治ICONIC</v>
      </c>
      <c r="Y329" s="5" t="s">
        <v>357</v>
      </c>
      <c r="Z329" s="1" t="s">
        <v>1033</v>
      </c>
    </row>
    <row r="330" spans="1:26" ht="15.95" customHeight="1" x14ac:dyDescent="0.25">
      <c r="A330" s="1">
        <f>ROW()-1</f>
        <v>329</v>
      </c>
      <c r="B330" s="1" t="s">
        <v>742</v>
      </c>
      <c r="C330" s="1" t="s">
        <v>129</v>
      </c>
      <c r="D330" s="1" t="s">
        <v>90</v>
      </c>
      <c r="E330" s="1" t="s">
        <v>74</v>
      </c>
      <c r="F330" s="1" t="s">
        <v>128</v>
      </c>
      <c r="G330" s="1" t="s">
        <v>71</v>
      </c>
      <c r="H330" s="1">
        <v>99</v>
      </c>
      <c r="I330" s="6" t="s">
        <v>22</v>
      </c>
      <c r="J330" s="1">
        <v>5</v>
      </c>
      <c r="K330" s="1">
        <v>80</v>
      </c>
      <c r="L330" s="1">
        <v>121</v>
      </c>
      <c r="M330" s="1">
        <v>126</v>
      </c>
      <c r="N330" s="1">
        <v>132</v>
      </c>
      <c r="O330" s="1">
        <v>131</v>
      </c>
      <c r="P330" s="1">
        <v>101</v>
      </c>
      <c r="Q330" s="1">
        <v>115</v>
      </c>
      <c r="R330" s="1">
        <v>123</v>
      </c>
      <c r="S330" s="1">
        <v>119</v>
      </c>
      <c r="T330" s="1">
        <v>121</v>
      </c>
      <c r="U330" s="1">
        <v>41</v>
      </c>
      <c r="V330" s="4">
        <f>SUM(L330:O330)</f>
        <v>510</v>
      </c>
      <c r="W330" s="8">
        <f>SUM(Q330:T330)</f>
        <v>478</v>
      </c>
      <c r="X330" s="5" t="str">
        <f>Stat[[#This Row],[服装]]&amp;Stat[[#This Row],[名前]]&amp;Stat[[#This Row],[レアリティ]]</f>
        <v>仮装赤葦京治ICONIC</v>
      </c>
      <c r="Y330" s="5" t="s">
        <v>357</v>
      </c>
      <c r="Z330" s="1" t="s">
        <v>1034</v>
      </c>
    </row>
    <row r="331" spans="1:26" ht="15.95" customHeight="1" x14ac:dyDescent="0.25">
      <c r="A331" s="1">
        <f>ROW()-1</f>
        <v>330</v>
      </c>
      <c r="B331" s="1" t="s">
        <v>923</v>
      </c>
      <c r="C331" s="1" t="s">
        <v>129</v>
      </c>
      <c r="D331" s="1" t="s">
        <v>77</v>
      </c>
      <c r="E331" s="1" t="s">
        <v>74</v>
      </c>
      <c r="F331" s="1" t="s">
        <v>128</v>
      </c>
      <c r="G331" s="1" t="s">
        <v>71</v>
      </c>
      <c r="H331" s="1">
        <v>99</v>
      </c>
      <c r="I331" s="6" t="s">
        <v>22</v>
      </c>
      <c r="J331" s="1">
        <v>5</v>
      </c>
      <c r="K331" s="1">
        <v>80</v>
      </c>
      <c r="L331" s="1">
        <v>121</v>
      </c>
      <c r="M331" s="1">
        <v>127</v>
      </c>
      <c r="N331" s="1">
        <v>129</v>
      </c>
      <c r="O331" s="1">
        <v>132</v>
      </c>
      <c r="P331" s="1">
        <v>101</v>
      </c>
      <c r="Q331" s="1">
        <v>115</v>
      </c>
      <c r="R331" s="1">
        <v>124</v>
      </c>
      <c r="S331" s="1">
        <v>120</v>
      </c>
      <c r="T331" s="1">
        <v>121</v>
      </c>
      <c r="U331" s="1">
        <v>41</v>
      </c>
      <c r="V331" s="4">
        <f>SUM(L331:O331)</f>
        <v>509</v>
      </c>
      <c r="W331" s="8">
        <f>SUM(Q331:T331)</f>
        <v>480</v>
      </c>
      <c r="X331" s="5" t="str">
        <f>Stat[[#This Row],[服装]]&amp;Stat[[#This Row],[名前]]&amp;Stat[[#This Row],[レアリティ]]</f>
        <v>妖赤葦京治ICONIC</v>
      </c>
      <c r="Y331" s="5" t="s">
        <v>357</v>
      </c>
      <c r="Z331" s="1" t="s">
        <v>1034</v>
      </c>
    </row>
    <row r="332" spans="1:26" ht="15.95" customHeight="1" x14ac:dyDescent="0.25">
      <c r="A332" s="1">
        <f>ROW()-1</f>
        <v>331</v>
      </c>
      <c r="B332" s="1" t="s">
        <v>1052</v>
      </c>
      <c r="C332" s="1" t="s">
        <v>129</v>
      </c>
      <c r="D332" s="1" t="s">
        <v>73</v>
      </c>
      <c r="E332" s="1" t="s">
        <v>74</v>
      </c>
      <c r="F332" s="1" t="s">
        <v>128</v>
      </c>
      <c r="G332" s="1" t="s">
        <v>71</v>
      </c>
      <c r="H332" s="1">
        <v>99</v>
      </c>
      <c r="I332" s="6" t="s">
        <v>22</v>
      </c>
      <c r="J332" s="1">
        <v>5</v>
      </c>
      <c r="K332" s="1">
        <v>81</v>
      </c>
      <c r="L332" s="1">
        <v>122</v>
      </c>
      <c r="M332" s="1">
        <v>128</v>
      </c>
      <c r="N332" s="1">
        <v>134</v>
      </c>
      <c r="O332" s="1">
        <v>132</v>
      </c>
      <c r="P332" s="1">
        <v>101</v>
      </c>
      <c r="Q332" s="1">
        <v>116</v>
      </c>
      <c r="R332" s="1">
        <v>124</v>
      </c>
      <c r="S332" s="1">
        <v>120</v>
      </c>
      <c r="T332" s="1">
        <v>122</v>
      </c>
      <c r="U332" s="1">
        <v>41</v>
      </c>
      <c r="V332" s="4">
        <f>SUM(L332:O332)</f>
        <v>516</v>
      </c>
      <c r="W332" s="8">
        <f>SUM(Q332:T332)</f>
        <v>482</v>
      </c>
      <c r="X332" s="5" t="str">
        <f>Stat[[#This Row],[服装]]&amp;Stat[[#This Row],[名前]]&amp;Stat[[#This Row],[レアリティ]]</f>
        <v>焼き芋赤葦京治ICONIC</v>
      </c>
      <c r="Y332" s="5" t="s">
        <v>357</v>
      </c>
      <c r="Z332" s="1" t="s">
        <v>1033</v>
      </c>
    </row>
    <row r="333" spans="1:26" ht="15.95" customHeight="1" x14ac:dyDescent="0.25">
      <c r="A333" s="1">
        <f>ROW()-1</f>
        <v>332</v>
      </c>
      <c r="B333" s="1" t="s">
        <v>1230</v>
      </c>
      <c r="C333" s="1" t="s">
        <v>129</v>
      </c>
      <c r="D333" s="1" t="s">
        <v>90</v>
      </c>
      <c r="E333" s="1" t="s">
        <v>74</v>
      </c>
      <c r="F333" s="1" t="s">
        <v>128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81</v>
      </c>
      <c r="L333" s="1">
        <v>122</v>
      </c>
      <c r="M333" s="1">
        <v>128</v>
      </c>
      <c r="N333" s="1">
        <v>133</v>
      </c>
      <c r="O333" s="1">
        <v>133</v>
      </c>
      <c r="P333" s="1">
        <v>101</v>
      </c>
      <c r="Q333" s="1">
        <v>116</v>
      </c>
      <c r="R333" s="1">
        <v>125</v>
      </c>
      <c r="S333" s="1">
        <v>120</v>
      </c>
      <c r="T333" s="1">
        <v>122</v>
      </c>
      <c r="U333" s="1">
        <v>41</v>
      </c>
      <c r="V333" s="4">
        <f>SUM(L333:O333)</f>
        <v>516</v>
      </c>
      <c r="W333" s="8">
        <f>SUM(Q333:T333)</f>
        <v>483</v>
      </c>
      <c r="X333" s="5" t="str">
        <f>Stat[[#This Row],[服装]]&amp;Stat[[#This Row],[名前]]&amp;Stat[[#This Row],[レアリティ]]</f>
        <v>Xmas3赤葦京治ICONIC</v>
      </c>
      <c r="Y333" s="5" t="s">
        <v>357</v>
      </c>
      <c r="Z333" s="1" t="s">
        <v>1034</v>
      </c>
    </row>
    <row r="334" spans="1:26" ht="15.95" customHeight="1" x14ac:dyDescent="0.25">
      <c r="A334" s="1">
        <f t="shared" si="26"/>
        <v>333</v>
      </c>
      <c r="B334" s="1" t="s">
        <v>108</v>
      </c>
      <c r="C334" s="1" t="s">
        <v>645</v>
      </c>
      <c r="D334" s="1" t="s">
        <v>90</v>
      </c>
      <c r="E334" s="1" t="s">
        <v>78</v>
      </c>
      <c r="F334" s="1" t="s">
        <v>636</v>
      </c>
      <c r="G334" s="1" t="s">
        <v>544</v>
      </c>
      <c r="H334" s="1">
        <v>99</v>
      </c>
      <c r="I334" s="6" t="s">
        <v>22</v>
      </c>
      <c r="J334" s="1">
        <v>5</v>
      </c>
      <c r="K334" s="1">
        <v>76</v>
      </c>
      <c r="L334" s="1">
        <v>118</v>
      </c>
      <c r="M334" s="1">
        <v>125</v>
      </c>
      <c r="N334" s="1">
        <v>115</v>
      </c>
      <c r="O334" s="1">
        <v>123</v>
      </c>
      <c r="P334" s="1">
        <v>101</v>
      </c>
      <c r="Q334" s="1">
        <v>114</v>
      </c>
      <c r="R334" s="1">
        <v>116</v>
      </c>
      <c r="S334" s="1">
        <v>115</v>
      </c>
      <c r="T334" s="1">
        <v>118</v>
      </c>
      <c r="U334" s="1">
        <v>31</v>
      </c>
      <c r="V334" s="4">
        <f t="shared" si="27"/>
        <v>481</v>
      </c>
      <c r="W334" s="8">
        <f t="shared" si="28"/>
        <v>463</v>
      </c>
      <c r="X334" s="5" t="str">
        <f>Stat[[#This Row],[服装]]&amp;Stat[[#This Row],[名前]]&amp;Stat[[#This Row],[レアリティ]]</f>
        <v>ユニフォーム姫川葵ICONIC</v>
      </c>
      <c r="Y334" s="5" t="s">
        <v>647</v>
      </c>
      <c r="Z334" s="1" t="s">
        <v>183</v>
      </c>
    </row>
    <row r="335" spans="1:26" ht="15.95" customHeight="1" x14ac:dyDescent="0.25">
      <c r="A335" s="1">
        <f>ROW()-1</f>
        <v>334</v>
      </c>
      <c r="B335" s="1" t="s">
        <v>707</v>
      </c>
      <c r="C335" s="1" t="s">
        <v>645</v>
      </c>
      <c r="D335" s="10" t="s">
        <v>77</v>
      </c>
      <c r="E335" s="1" t="s">
        <v>78</v>
      </c>
      <c r="F335" s="1" t="s">
        <v>636</v>
      </c>
      <c r="G335" s="1" t="s">
        <v>544</v>
      </c>
      <c r="H335" s="1">
        <v>99</v>
      </c>
      <c r="I335" s="6" t="s">
        <v>22</v>
      </c>
      <c r="J335" s="1">
        <v>5</v>
      </c>
      <c r="K335" s="1">
        <v>77</v>
      </c>
      <c r="L335" s="1">
        <v>121</v>
      </c>
      <c r="M335" s="1">
        <v>128</v>
      </c>
      <c r="N335" s="1">
        <v>116</v>
      </c>
      <c r="O335" s="1">
        <v>124</v>
      </c>
      <c r="P335" s="1">
        <v>101</v>
      </c>
      <c r="Q335" s="1">
        <v>115</v>
      </c>
      <c r="R335" s="1">
        <v>117</v>
      </c>
      <c r="S335" s="1">
        <v>118</v>
      </c>
      <c r="T335" s="1">
        <v>119</v>
      </c>
      <c r="U335" s="1">
        <v>31</v>
      </c>
      <c r="V335" s="4">
        <f>SUM(L335:O335)</f>
        <v>489</v>
      </c>
      <c r="W335" s="8">
        <f>SUM(Q335:T335)</f>
        <v>469</v>
      </c>
      <c r="X335" s="5" t="str">
        <f>Stat[[#This Row],[服装]]&amp;Stat[[#This Row],[名前]]&amp;Stat[[#This Row],[レアリティ]]</f>
        <v>花火姫川葵ICONIC</v>
      </c>
      <c r="Y335" s="5" t="s">
        <v>647</v>
      </c>
      <c r="Z335" s="1" t="s">
        <v>1040</v>
      </c>
    </row>
    <row r="336" spans="1:26" ht="15.95" customHeight="1" x14ac:dyDescent="0.25">
      <c r="A336" s="1">
        <f t="shared" si="26"/>
        <v>335</v>
      </c>
      <c r="B336" s="1" t="s">
        <v>108</v>
      </c>
      <c r="C336" s="1" t="s">
        <v>651</v>
      </c>
      <c r="D336" s="1" t="s">
        <v>90</v>
      </c>
      <c r="E336" s="1" t="s">
        <v>82</v>
      </c>
      <c r="F336" s="1" t="s">
        <v>636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114</v>
      </c>
      <c r="M336" s="1">
        <v>113</v>
      </c>
      <c r="N336" s="1">
        <v>112</v>
      </c>
      <c r="O336" s="1">
        <v>118</v>
      </c>
      <c r="P336" s="1">
        <v>97</v>
      </c>
      <c r="Q336" s="1">
        <v>123</v>
      </c>
      <c r="R336" s="1">
        <v>113</v>
      </c>
      <c r="S336" s="1">
        <v>116</v>
      </c>
      <c r="T336" s="1">
        <v>117</v>
      </c>
      <c r="U336" s="1">
        <v>31</v>
      </c>
      <c r="V336" s="4">
        <f t="shared" si="27"/>
        <v>457</v>
      </c>
      <c r="W336" s="8">
        <f t="shared" si="28"/>
        <v>469</v>
      </c>
      <c r="X336" s="5" t="str">
        <f>Stat[[#This Row],[服装]]&amp;Stat[[#This Row],[名前]]&amp;Stat[[#This Row],[レアリティ]]</f>
        <v>ユニフォーム当間義友ICONIC</v>
      </c>
      <c r="Y336" s="5" t="s">
        <v>653</v>
      </c>
      <c r="Z336" s="1" t="s">
        <v>183</v>
      </c>
    </row>
    <row r="337" spans="1:26" ht="15.95" customHeight="1" x14ac:dyDescent="0.25">
      <c r="A337" s="1">
        <f t="shared" si="26"/>
        <v>336</v>
      </c>
      <c r="B337" s="1" t="s">
        <v>108</v>
      </c>
      <c r="C337" s="1" t="s">
        <v>634</v>
      </c>
      <c r="D337" s="1" t="s">
        <v>90</v>
      </c>
      <c r="E337" s="1" t="s">
        <v>74</v>
      </c>
      <c r="F337" s="1" t="s">
        <v>636</v>
      </c>
      <c r="G337" s="1" t="s">
        <v>71</v>
      </c>
      <c r="H337" s="1">
        <v>99</v>
      </c>
      <c r="I337" s="6" t="s">
        <v>22</v>
      </c>
      <c r="J337" s="1">
        <v>5</v>
      </c>
      <c r="K337" s="1">
        <v>78</v>
      </c>
      <c r="L337" s="1">
        <v>118</v>
      </c>
      <c r="M337" s="1">
        <v>120</v>
      </c>
      <c r="N337" s="1">
        <v>125</v>
      </c>
      <c r="O337" s="1">
        <v>126</v>
      </c>
      <c r="P337" s="1">
        <v>101</v>
      </c>
      <c r="Q337" s="1">
        <v>114</v>
      </c>
      <c r="R337" s="1">
        <v>119</v>
      </c>
      <c r="S337" s="1">
        <v>118</v>
      </c>
      <c r="T337" s="1">
        <v>117</v>
      </c>
      <c r="U337" s="1">
        <v>41</v>
      </c>
      <c r="V337" s="4">
        <f t="shared" si="27"/>
        <v>489</v>
      </c>
      <c r="W337" s="8">
        <f t="shared" si="28"/>
        <v>468</v>
      </c>
      <c r="X337" s="5" t="str">
        <f>Stat[[#This Row],[服装]]&amp;Stat[[#This Row],[名前]]&amp;Stat[[#This Row],[レアリティ]]</f>
        <v>ユニフォーム越後栄ICONIC</v>
      </c>
      <c r="Y337" s="5" t="s">
        <v>638</v>
      </c>
      <c r="Z337" s="1" t="s">
        <v>183</v>
      </c>
    </row>
    <row r="338" spans="1:26" ht="15.95" customHeight="1" x14ac:dyDescent="0.25">
      <c r="A338" s="1">
        <f t="shared" si="26"/>
        <v>337</v>
      </c>
      <c r="B338" s="1" t="s">
        <v>108</v>
      </c>
      <c r="C338" s="1" t="s">
        <v>655</v>
      </c>
      <c r="D338" s="1" t="s">
        <v>90</v>
      </c>
      <c r="E338" s="1" t="s">
        <v>80</v>
      </c>
      <c r="F338" s="1" t="s">
        <v>636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86</v>
      </c>
      <c r="L338" s="1">
        <v>113</v>
      </c>
      <c r="M338" s="1">
        <v>110</v>
      </c>
      <c r="N338" s="1">
        <v>112</v>
      </c>
      <c r="O338" s="1">
        <v>121</v>
      </c>
      <c r="P338" s="1">
        <v>101</v>
      </c>
      <c r="Q338" s="1">
        <v>110</v>
      </c>
      <c r="R338" s="1">
        <v>123</v>
      </c>
      <c r="S338" s="1">
        <v>119</v>
      </c>
      <c r="T338" s="1">
        <v>121</v>
      </c>
      <c r="U338" s="1">
        <v>41</v>
      </c>
      <c r="V338" s="4">
        <f t="shared" si="27"/>
        <v>456</v>
      </c>
      <c r="W338" s="8">
        <f t="shared" si="28"/>
        <v>473</v>
      </c>
      <c r="X338" s="5" t="str">
        <f>Stat[[#This Row],[服装]]&amp;Stat[[#This Row],[名前]]&amp;Stat[[#This Row],[レアリティ]]</f>
        <v>ユニフォーム貝掛亮文ICONIC</v>
      </c>
      <c r="Y338" s="5" t="s">
        <v>657</v>
      </c>
      <c r="Z338" s="1" t="s">
        <v>183</v>
      </c>
    </row>
    <row r="339" spans="1:26" ht="15.95" customHeight="1" x14ac:dyDescent="0.25">
      <c r="A339" s="1">
        <f>ROW()-1</f>
        <v>338</v>
      </c>
      <c r="B339" s="1" t="s">
        <v>108</v>
      </c>
      <c r="C339" s="1" t="s">
        <v>660</v>
      </c>
      <c r="D339" s="1" t="s">
        <v>73</v>
      </c>
      <c r="E339" s="1" t="s">
        <v>78</v>
      </c>
      <c r="F339" s="1" t="s">
        <v>636</v>
      </c>
      <c r="G339" s="1" t="s">
        <v>71</v>
      </c>
      <c r="H339" s="1">
        <v>99</v>
      </c>
      <c r="I339" s="6" t="s">
        <v>22</v>
      </c>
      <c r="J339" s="1">
        <v>5</v>
      </c>
      <c r="K339" s="1">
        <v>77</v>
      </c>
      <c r="L339" s="1">
        <v>120</v>
      </c>
      <c r="M339" s="1">
        <v>117</v>
      </c>
      <c r="N339" s="1">
        <v>113</v>
      </c>
      <c r="O339" s="1">
        <v>119</v>
      </c>
      <c r="P339" s="1">
        <v>101</v>
      </c>
      <c r="Q339" s="1">
        <v>119</v>
      </c>
      <c r="R339" s="1">
        <v>117</v>
      </c>
      <c r="S339" s="1">
        <v>118</v>
      </c>
      <c r="T339" s="1">
        <v>117</v>
      </c>
      <c r="U339" s="1">
        <v>36</v>
      </c>
      <c r="V339" s="4">
        <f>SUM(L339:O339)</f>
        <v>469</v>
      </c>
      <c r="W339" s="8">
        <f>SUM(Q339:T339)</f>
        <v>471</v>
      </c>
      <c r="X339" s="5" t="str">
        <f>Stat[[#This Row],[服装]]&amp;Stat[[#This Row],[名前]]&amp;Stat[[#This Row],[レアリティ]]</f>
        <v>ユニフォーム丸山一喜ICONIC</v>
      </c>
      <c r="Y339" s="5" t="s">
        <v>662</v>
      </c>
      <c r="Z339" s="1" t="s">
        <v>183</v>
      </c>
    </row>
    <row r="340" spans="1:26" ht="15.95" customHeight="1" x14ac:dyDescent="0.25">
      <c r="A340" s="1">
        <f>ROW()-1</f>
        <v>339</v>
      </c>
      <c r="B340" s="1" t="s">
        <v>108</v>
      </c>
      <c r="C340" s="1" t="s">
        <v>663</v>
      </c>
      <c r="D340" s="1" t="s">
        <v>90</v>
      </c>
      <c r="E340" s="1" t="s">
        <v>78</v>
      </c>
      <c r="F340" s="1" t="s">
        <v>636</v>
      </c>
      <c r="G340" s="1" t="s">
        <v>71</v>
      </c>
      <c r="H340" s="1">
        <v>99</v>
      </c>
      <c r="I340" s="6" t="s">
        <v>22</v>
      </c>
      <c r="J340" s="1">
        <v>5</v>
      </c>
      <c r="K340" s="1">
        <v>76</v>
      </c>
      <c r="L340" s="1">
        <v>120</v>
      </c>
      <c r="M340" s="1">
        <v>113</v>
      </c>
      <c r="N340" s="1">
        <v>112</v>
      </c>
      <c r="O340" s="1">
        <v>119</v>
      </c>
      <c r="P340" s="1">
        <v>97</v>
      </c>
      <c r="Q340" s="1">
        <v>118</v>
      </c>
      <c r="R340" s="1">
        <v>118</v>
      </c>
      <c r="S340" s="1">
        <v>117</v>
      </c>
      <c r="T340" s="1">
        <v>117</v>
      </c>
      <c r="U340" s="1">
        <v>41</v>
      </c>
      <c r="V340" s="4">
        <f>SUM(L340:O340)</f>
        <v>464</v>
      </c>
      <c r="W340" s="8">
        <f>SUM(Q340:T340)</f>
        <v>470</v>
      </c>
      <c r="X340" s="5" t="str">
        <f>Stat[[#This Row],[服装]]&amp;Stat[[#This Row],[名前]]&amp;Stat[[#This Row],[レアリティ]]</f>
        <v>ユニフォーム舞子侑志ICONIC</v>
      </c>
      <c r="Y340" s="5" t="s">
        <v>664</v>
      </c>
      <c r="Z340" s="1" t="s">
        <v>183</v>
      </c>
    </row>
    <row r="341" spans="1:26" ht="15.95" customHeight="1" x14ac:dyDescent="0.25">
      <c r="A341" s="1">
        <f t="shared" si="26"/>
        <v>340</v>
      </c>
      <c r="B341" s="1" t="s">
        <v>108</v>
      </c>
      <c r="C341" s="1" t="s">
        <v>641</v>
      </c>
      <c r="D341" s="1" t="s">
        <v>90</v>
      </c>
      <c r="E341" s="1" t="s">
        <v>78</v>
      </c>
      <c r="F341" s="1" t="s">
        <v>636</v>
      </c>
      <c r="G341" s="1" t="s">
        <v>71</v>
      </c>
      <c r="H341" s="1">
        <v>99</v>
      </c>
      <c r="I341" s="6" t="s">
        <v>22</v>
      </c>
      <c r="J341" s="1">
        <v>5</v>
      </c>
      <c r="K341" s="1">
        <v>75</v>
      </c>
      <c r="L341" s="1">
        <v>127</v>
      </c>
      <c r="M341" s="1">
        <v>116</v>
      </c>
      <c r="N341" s="1">
        <v>112</v>
      </c>
      <c r="O341" s="1">
        <v>119</v>
      </c>
      <c r="P341" s="1">
        <v>97</v>
      </c>
      <c r="Q341" s="1">
        <v>117</v>
      </c>
      <c r="R341" s="1">
        <v>114</v>
      </c>
      <c r="S341" s="1">
        <v>118</v>
      </c>
      <c r="T341" s="1">
        <v>116</v>
      </c>
      <c r="U341" s="1">
        <v>36</v>
      </c>
      <c r="V341" s="4">
        <f t="shared" si="27"/>
        <v>474</v>
      </c>
      <c r="W341" s="8">
        <f t="shared" si="28"/>
        <v>465</v>
      </c>
      <c r="X341" s="5" t="str">
        <f>Stat[[#This Row],[服装]]&amp;Stat[[#This Row],[名前]]&amp;Stat[[#This Row],[レアリティ]]</f>
        <v>ユニフォーム寺泊基希ICONIC</v>
      </c>
      <c r="Y341" s="5" t="s">
        <v>643</v>
      </c>
      <c r="Z341" s="1" t="s">
        <v>183</v>
      </c>
    </row>
    <row r="342" spans="1:26" ht="15.95" customHeight="1" x14ac:dyDescent="0.25">
      <c r="A342" s="1">
        <f t="shared" si="25"/>
        <v>341</v>
      </c>
      <c r="B342" s="1" t="s">
        <v>108</v>
      </c>
      <c r="C342" s="1" t="s">
        <v>264</v>
      </c>
      <c r="D342" s="1" t="s">
        <v>77</v>
      </c>
      <c r="E342" s="1" t="s">
        <v>78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83</v>
      </c>
      <c r="L342" s="1">
        <v>130</v>
      </c>
      <c r="M342" s="1">
        <v>125</v>
      </c>
      <c r="N342" s="1">
        <v>115</v>
      </c>
      <c r="O342" s="1">
        <v>121</v>
      </c>
      <c r="P342" s="1">
        <v>101</v>
      </c>
      <c r="Q342" s="1">
        <v>118</v>
      </c>
      <c r="R342" s="1">
        <v>118</v>
      </c>
      <c r="S342" s="1">
        <v>126</v>
      </c>
      <c r="T342" s="1">
        <v>121</v>
      </c>
      <c r="U342" s="1">
        <v>36</v>
      </c>
      <c r="V342" s="4">
        <f t="shared" si="22"/>
        <v>491</v>
      </c>
      <c r="W342" s="8">
        <f t="shared" si="23"/>
        <v>483</v>
      </c>
      <c r="X342" s="5" t="str">
        <f>Stat[[#This Row],[服装]]&amp;Stat[[#This Row],[名前]]&amp;Stat[[#This Row],[レアリティ]]</f>
        <v>ユニフォーム星海光来ICONIC</v>
      </c>
      <c r="Y342" s="5" t="s">
        <v>358</v>
      </c>
      <c r="Z342" s="1" t="s">
        <v>183</v>
      </c>
    </row>
    <row r="343" spans="1:26" ht="15.95" customHeight="1" x14ac:dyDescent="0.25">
      <c r="A343" s="1">
        <f t="shared" si="25"/>
        <v>342</v>
      </c>
      <c r="B343" s="1" t="s">
        <v>581</v>
      </c>
      <c r="C343" s="1" t="s">
        <v>264</v>
      </c>
      <c r="D343" s="1" t="s">
        <v>73</v>
      </c>
      <c r="E343" s="1" t="s">
        <v>78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84</v>
      </c>
      <c r="L343" s="1">
        <v>133</v>
      </c>
      <c r="M343" s="1">
        <v>128</v>
      </c>
      <c r="N343" s="1">
        <v>116</v>
      </c>
      <c r="O343" s="1">
        <v>122</v>
      </c>
      <c r="P343" s="1">
        <v>101</v>
      </c>
      <c r="Q343" s="1">
        <v>119</v>
      </c>
      <c r="R343" s="1">
        <v>119</v>
      </c>
      <c r="S343" s="1">
        <v>129</v>
      </c>
      <c r="T343" s="1">
        <v>122</v>
      </c>
      <c r="U343" s="1">
        <v>36</v>
      </c>
      <c r="V343" s="4">
        <f t="shared" si="22"/>
        <v>499</v>
      </c>
      <c r="W343" s="8">
        <f t="shared" si="23"/>
        <v>489</v>
      </c>
      <c r="X343" s="5" t="str">
        <f>Stat[[#This Row],[服装]]&amp;Stat[[#This Row],[名前]]&amp;Stat[[#This Row],[レアリティ]]</f>
        <v>文化祭星海光来ICONIC</v>
      </c>
      <c r="Y343" s="5" t="s">
        <v>358</v>
      </c>
      <c r="Z343" s="1" t="s">
        <v>1033</v>
      </c>
    </row>
    <row r="344" spans="1:26" ht="15.95" customHeight="1" x14ac:dyDescent="0.25">
      <c r="A344" s="1">
        <f>ROW()-1</f>
        <v>343</v>
      </c>
      <c r="B344" s="1" t="s">
        <v>630</v>
      </c>
      <c r="C344" s="1" t="s">
        <v>264</v>
      </c>
      <c r="D344" s="1" t="s">
        <v>90</v>
      </c>
      <c r="E344" s="1" t="s">
        <v>78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84</v>
      </c>
      <c r="L344" s="1">
        <v>132</v>
      </c>
      <c r="M344" s="1">
        <v>130</v>
      </c>
      <c r="N344" s="1">
        <v>115</v>
      </c>
      <c r="O344" s="1">
        <v>123</v>
      </c>
      <c r="P344" s="1">
        <v>101</v>
      </c>
      <c r="Q344" s="1">
        <v>117</v>
      </c>
      <c r="R344" s="1">
        <v>121</v>
      </c>
      <c r="S344" s="1">
        <v>128</v>
      </c>
      <c r="T344" s="1">
        <v>123</v>
      </c>
      <c r="U344" s="1">
        <v>36</v>
      </c>
      <c r="V344" s="4">
        <f>SUM(L344:O344)</f>
        <v>500</v>
      </c>
      <c r="W344" s="8">
        <f>SUM(Q344:T344)</f>
        <v>489</v>
      </c>
      <c r="X344" s="5" t="str">
        <f>Stat[[#This Row],[服装]]&amp;Stat[[#This Row],[名前]]&amp;Stat[[#This Row],[レアリティ]]</f>
        <v>サバゲ星海光来ICONIC</v>
      </c>
      <c r="Y344" s="5" t="s">
        <v>358</v>
      </c>
      <c r="Z344" s="1" t="s">
        <v>1035</v>
      </c>
    </row>
    <row r="345" spans="1:26" ht="15.95" customHeight="1" x14ac:dyDescent="0.25">
      <c r="A345" s="1">
        <f>ROW()-1</f>
        <v>344</v>
      </c>
      <c r="B345" s="1" t="s">
        <v>707</v>
      </c>
      <c r="C345" s="1" t="s">
        <v>264</v>
      </c>
      <c r="D345" s="1" t="s">
        <v>77</v>
      </c>
      <c r="E345" s="1" t="s">
        <v>78</v>
      </c>
      <c r="F345" s="1" t="s">
        <v>134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84</v>
      </c>
      <c r="L345" s="1">
        <v>133</v>
      </c>
      <c r="M345" s="1">
        <v>125</v>
      </c>
      <c r="N345" s="1">
        <v>115</v>
      </c>
      <c r="O345" s="1">
        <v>120</v>
      </c>
      <c r="P345" s="1">
        <v>101</v>
      </c>
      <c r="Q345" s="1">
        <v>122</v>
      </c>
      <c r="R345" s="1">
        <v>121</v>
      </c>
      <c r="S345" s="1">
        <v>131</v>
      </c>
      <c r="T345" s="1">
        <v>123</v>
      </c>
      <c r="U345" s="1">
        <v>36</v>
      </c>
      <c r="V345" s="4">
        <f>SUM(L345:O345)</f>
        <v>493</v>
      </c>
      <c r="W345" s="8">
        <f>SUM(Q345:T345)</f>
        <v>497</v>
      </c>
      <c r="X345" s="5" t="str">
        <f>Stat[[#This Row],[服装]]&amp;Stat[[#This Row],[名前]]&amp;Stat[[#This Row],[レアリティ]]</f>
        <v>花火星海光来ICONIC</v>
      </c>
      <c r="Y345" s="5" t="s">
        <v>358</v>
      </c>
      <c r="Z345" s="1" t="s">
        <v>1033</v>
      </c>
    </row>
    <row r="346" spans="1:26" ht="15.95" customHeight="1" x14ac:dyDescent="0.25">
      <c r="A346" s="1">
        <f>ROW()-1</f>
        <v>345</v>
      </c>
      <c r="B346" s="1" t="s">
        <v>825</v>
      </c>
      <c r="C346" s="1" t="s">
        <v>264</v>
      </c>
      <c r="D346" s="1" t="s">
        <v>73</v>
      </c>
      <c r="E346" s="1" t="s">
        <v>78</v>
      </c>
      <c r="F346" s="1" t="s">
        <v>134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84</v>
      </c>
      <c r="L346" s="1">
        <v>136</v>
      </c>
      <c r="M346" s="1">
        <v>126</v>
      </c>
      <c r="N346" s="1">
        <v>116</v>
      </c>
      <c r="O346" s="1">
        <v>120</v>
      </c>
      <c r="P346" s="1">
        <v>101</v>
      </c>
      <c r="Q346" s="1">
        <v>121</v>
      </c>
      <c r="R346" s="1">
        <v>119</v>
      </c>
      <c r="S346" s="1">
        <v>131</v>
      </c>
      <c r="T346" s="1">
        <v>122</v>
      </c>
      <c r="U346" s="1">
        <v>36</v>
      </c>
      <c r="V346" s="4">
        <f>SUM(L346:O346)</f>
        <v>498</v>
      </c>
      <c r="W346" s="8">
        <f>SUM(Q346:T346)</f>
        <v>493</v>
      </c>
      <c r="X346" s="5" t="str">
        <f>Stat[[#This Row],[服装]]&amp;Stat[[#This Row],[名前]]&amp;Stat[[#This Row],[レアリティ]]</f>
        <v>新年2星海光来ICONIC</v>
      </c>
      <c r="Y346" s="5" t="s">
        <v>358</v>
      </c>
      <c r="Z346" s="1" t="s">
        <v>1040</v>
      </c>
    </row>
    <row r="347" spans="1:26" ht="15.95" customHeight="1" x14ac:dyDescent="0.25">
      <c r="A347" s="1">
        <f t="shared" si="25"/>
        <v>346</v>
      </c>
      <c r="B347" s="1" t="s">
        <v>108</v>
      </c>
      <c r="C347" s="1" t="s">
        <v>133</v>
      </c>
      <c r="D347" s="1" t="s">
        <v>77</v>
      </c>
      <c r="E347" s="1" t="s">
        <v>82</v>
      </c>
      <c r="F347" s="1" t="s">
        <v>134</v>
      </c>
      <c r="G347" s="1" t="s">
        <v>71</v>
      </c>
      <c r="H347" s="1">
        <v>99</v>
      </c>
      <c r="I347" s="6" t="s">
        <v>22</v>
      </c>
      <c r="J347" s="1">
        <v>5</v>
      </c>
      <c r="K347" s="1">
        <v>75</v>
      </c>
      <c r="L347" s="1">
        <v>125</v>
      </c>
      <c r="M347" s="1">
        <v>122</v>
      </c>
      <c r="N347" s="1">
        <v>112</v>
      </c>
      <c r="O347" s="1">
        <v>121</v>
      </c>
      <c r="P347" s="1">
        <v>101</v>
      </c>
      <c r="Q347" s="1">
        <v>131</v>
      </c>
      <c r="R347" s="1">
        <v>115</v>
      </c>
      <c r="S347" s="1">
        <v>115</v>
      </c>
      <c r="T347" s="1">
        <v>117</v>
      </c>
      <c r="U347" s="1">
        <v>41</v>
      </c>
      <c r="V347" s="4">
        <f t="shared" si="22"/>
        <v>480</v>
      </c>
      <c r="W347" s="8">
        <f t="shared" si="23"/>
        <v>478</v>
      </c>
      <c r="X347" s="5" t="str">
        <f>Stat[[#This Row],[服装]]&amp;Stat[[#This Row],[名前]]&amp;Stat[[#This Row],[レアリティ]]</f>
        <v>ユニフォーム昼神幸郎ICONIC</v>
      </c>
      <c r="Y347" s="5" t="s">
        <v>361</v>
      </c>
      <c r="Z347" s="1" t="s">
        <v>183</v>
      </c>
    </row>
    <row r="348" spans="1:26" ht="15.95" customHeight="1" x14ac:dyDescent="0.25">
      <c r="A348" s="1">
        <f>ROW()-1</f>
        <v>347</v>
      </c>
      <c r="B348" s="1" t="s">
        <v>587</v>
      </c>
      <c r="C348" s="1" t="s">
        <v>133</v>
      </c>
      <c r="D348" s="1" t="s">
        <v>73</v>
      </c>
      <c r="E348" s="1" t="s">
        <v>82</v>
      </c>
      <c r="F348" s="1" t="s">
        <v>134</v>
      </c>
      <c r="G348" s="1" t="s">
        <v>71</v>
      </c>
      <c r="H348" s="1">
        <v>99</v>
      </c>
      <c r="I348" s="6" t="s">
        <v>22</v>
      </c>
      <c r="J348" s="1">
        <v>5</v>
      </c>
      <c r="K348" s="1">
        <v>76</v>
      </c>
      <c r="L348" s="1">
        <v>128</v>
      </c>
      <c r="M348" s="1">
        <v>123</v>
      </c>
      <c r="N348" s="1">
        <v>113</v>
      </c>
      <c r="O348" s="1">
        <v>122</v>
      </c>
      <c r="P348" s="1">
        <v>101</v>
      </c>
      <c r="Q348" s="1">
        <v>134</v>
      </c>
      <c r="R348" s="1">
        <v>116</v>
      </c>
      <c r="S348" s="1">
        <v>118</v>
      </c>
      <c r="T348" s="1">
        <v>118</v>
      </c>
      <c r="U348" s="1">
        <v>41</v>
      </c>
      <c r="V348" s="4">
        <f t="shared" si="22"/>
        <v>486</v>
      </c>
      <c r="W348" s="8">
        <f t="shared" si="23"/>
        <v>486</v>
      </c>
      <c r="X348" s="5" t="str">
        <f>Stat[[#This Row],[服装]]&amp;Stat[[#This Row],[名前]]&amp;Stat[[#This Row],[レアリティ]]</f>
        <v>Xmas昼神幸郎ICONIC</v>
      </c>
      <c r="Y348" s="5" t="s">
        <v>361</v>
      </c>
      <c r="Z348" s="1" t="s">
        <v>1038</v>
      </c>
    </row>
    <row r="349" spans="1:26" ht="15.95" customHeight="1" x14ac:dyDescent="0.25">
      <c r="A349" s="1">
        <f>ROW()-1</f>
        <v>348</v>
      </c>
      <c r="B349" s="1" t="s">
        <v>956</v>
      </c>
      <c r="C349" s="1" t="s">
        <v>133</v>
      </c>
      <c r="D349" s="1" t="s">
        <v>90</v>
      </c>
      <c r="E349" s="1" t="s">
        <v>82</v>
      </c>
      <c r="F349" s="1" t="s">
        <v>134</v>
      </c>
      <c r="G349" s="1" t="s">
        <v>71</v>
      </c>
      <c r="H349" s="1">
        <v>99</v>
      </c>
      <c r="I349" s="6" t="s">
        <v>22</v>
      </c>
      <c r="J349" s="1">
        <v>5</v>
      </c>
      <c r="K349" s="1">
        <v>76</v>
      </c>
      <c r="L349" s="1">
        <v>129</v>
      </c>
      <c r="M349" s="1">
        <v>121</v>
      </c>
      <c r="N349" s="1">
        <v>113</v>
      </c>
      <c r="O349" s="1">
        <v>120</v>
      </c>
      <c r="P349" s="1">
        <v>101</v>
      </c>
      <c r="Q349" s="1">
        <v>137</v>
      </c>
      <c r="R349" s="1">
        <v>115</v>
      </c>
      <c r="S349" s="1">
        <v>121</v>
      </c>
      <c r="T349" s="1">
        <v>118</v>
      </c>
      <c r="U349" s="1">
        <v>41</v>
      </c>
      <c r="V349" s="4">
        <f>SUM(L349:O349)</f>
        <v>483</v>
      </c>
      <c r="W349" s="8">
        <f>SUM(Q349:T349)</f>
        <v>491</v>
      </c>
      <c r="X349" s="5" t="str">
        <f>Stat[[#This Row],[服装]]&amp;Stat[[#This Row],[名前]]&amp;Stat[[#This Row],[レアリティ]]</f>
        <v>職業体験2昼神幸郎ICONIC</v>
      </c>
      <c r="Y349" s="5" t="s">
        <v>361</v>
      </c>
      <c r="Z349" s="1" t="s">
        <v>1040</v>
      </c>
    </row>
    <row r="350" spans="1:26" ht="15.95" customHeight="1" x14ac:dyDescent="0.25">
      <c r="A350" s="1">
        <f t="shared" si="25"/>
        <v>349</v>
      </c>
      <c r="B350" s="1" t="s">
        <v>108</v>
      </c>
      <c r="C350" s="1" t="s">
        <v>131</v>
      </c>
      <c r="D350" s="1" t="s">
        <v>77</v>
      </c>
      <c r="E350" s="1" t="s">
        <v>78</v>
      </c>
      <c r="F350" s="1" t="s">
        <v>135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82</v>
      </c>
      <c r="L350" s="1">
        <v>129</v>
      </c>
      <c r="M350" s="1">
        <v>126</v>
      </c>
      <c r="N350" s="1">
        <v>114</v>
      </c>
      <c r="O350" s="1">
        <v>121</v>
      </c>
      <c r="P350" s="1">
        <v>101</v>
      </c>
      <c r="Q350" s="1">
        <v>118</v>
      </c>
      <c r="R350" s="1">
        <v>123</v>
      </c>
      <c r="S350" s="1">
        <v>119</v>
      </c>
      <c r="T350" s="1">
        <v>120</v>
      </c>
      <c r="U350" s="1">
        <v>41</v>
      </c>
      <c r="V350" s="4">
        <f t="shared" si="22"/>
        <v>490</v>
      </c>
      <c r="W350" s="8">
        <f t="shared" si="23"/>
        <v>480</v>
      </c>
      <c r="X350" s="5" t="str">
        <f>Stat[[#This Row],[服装]]&amp;Stat[[#This Row],[名前]]&amp;Stat[[#This Row],[レアリティ]]</f>
        <v>ユニフォーム佐久早聖臣ICONIC</v>
      </c>
      <c r="Y350" s="5" t="s">
        <v>359</v>
      </c>
      <c r="Z350" s="1" t="s">
        <v>183</v>
      </c>
    </row>
    <row r="351" spans="1:26" ht="15.95" customHeight="1" x14ac:dyDescent="0.25">
      <c r="A351" s="1">
        <f>ROW()-1</f>
        <v>350</v>
      </c>
      <c r="B351" s="1" t="s">
        <v>630</v>
      </c>
      <c r="C351" s="1" t="s">
        <v>131</v>
      </c>
      <c r="D351" s="1" t="s">
        <v>73</v>
      </c>
      <c r="E351" s="1" t="s">
        <v>78</v>
      </c>
      <c r="F351" s="1" t="s">
        <v>135</v>
      </c>
      <c r="G351" s="1" t="s">
        <v>71</v>
      </c>
      <c r="H351" s="1">
        <v>99</v>
      </c>
      <c r="I351" s="6" t="s">
        <v>22</v>
      </c>
      <c r="J351" s="1">
        <v>5</v>
      </c>
      <c r="K351" s="1">
        <v>83</v>
      </c>
      <c r="L351" s="1">
        <v>132</v>
      </c>
      <c r="M351" s="1">
        <v>129</v>
      </c>
      <c r="N351" s="1">
        <v>115</v>
      </c>
      <c r="O351" s="1">
        <v>122</v>
      </c>
      <c r="P351" s="1">
        <v>101</v>
      </c>
      <c r="Q351" s="1">
        <v>119</v>
      </c>
      <c r="R351" s="1">
        <v>124</v>
      </c>
      <c r="S351" s="1">
        <v>122</v>
      </c>
      <c r="T351" s="1">
        <v>121</v>
      </c>
      <c r="U351" s="1">
        <v>41</v>
      </c>
      <c r="V351" s="4">
        <f>SUM(L351:O351)</f>
        <v>498</v>
      </c>
      <c r="W351" s="8">
        <f>SUM(Q351:T351)</f>
        <v>486</v>
      </c>
      <c r="X351" s="5" t="str">
        <f>Stat[[#This Row],[服装]]&amp;Stat[[#This Row],[名前]]&amp;Stat[[#This Row],[レアリティ]]</f>
        <v>サバゲ佐久早聖臣ICONIC</v>
      </c>
      <c r="Y351" s="5" t="s">
        <v>359</v>
      </c>
      <c r="Z351" s="1" t="s">
        <v>1036</v>
      </c>
    </row>
    <row r="352" spans="1:26" ht="15.95" customHeight="1" x14ac:dyDescent="0.25">
      <c r="A352" s="1">
        <f>ROW()-1</f>
        <v>351</v>
      </c>
      <c r="B352" s="1" t="s">
        <v>825</v>
      </c>
      <c r="C352" s="1" t="s">
        <v>131</v>
      </c>
      <c r="D352" s="1" t="s">
        <v>90</v>
      </c>
      <c r="E352" s="1" t="s">
        <v>78</v>
      </c>
      <c r="F352" s="1" t="s">
        <v>135</v>
      </c>
      <c r="G352" s="1" t="s">
        <v>71</v>
      </c>
      <c r="H352" s="1">
        <v>99</v>
      </c>
      <c r="I352" s="6" t="s">
        <v>22</v>
      </c>
      <c r="J352" s="1">
        <v>5</v>
      </c>
      <c r="K352" s="1">
        <v>83</v>
      </c>
      <c r="L352" s="1">
        <v>135</v>
      </c>
      <c r="M352" s="1">
        <v>127</v>
      </c>
      <c r="N352" s="1">
        <v>115</v>
      </c>
      <c r="O352" s="1">
        <v>120</v>
      </c>
      <c r="P352" s="1">
        <v>101</v>
      </c>
      <c r="Q352" s="1">
        <v>121</v>
      </c>
      <c r="R352" s="1">
        <v>123</v>
      </c>
      <c r="S352" s="1">
        <v>124</v>
      </c>
      <c r="T352" s="1">
        <v>120</v>
      </c>
      <c r="U352" s="1">
        <v>41</v>
      </c>
      <c r="V352" s="4">
        <f>SUM(L352:O352)</f>
        <v>497</v>
      </c>
      <c r="W352" s="8">
        <f>SUM(Q352:T352)</f>
        <v>488</v>
      </c>
      <c r="X352" s="5" t="str">
        <f>Stat[[#This Row],[服装]]&amp;Stat[[#This Row],[名前]]&amp;Stat[[#This Row],[レアリティ]]</f>
        <v>新年2佐久早聖臣ICONIC</v>
      </c>
      <c r="Y352" s="5" t="s">
        <v>359</v>
      </c>
      <c r="Z352" s="1" t="s">
        <v>1033</v>
      </c>
    </row>
    <row r="353" spans="1:26" ht="15.95" customHeight="1" x14ac:dyDescent="0.25">
      <c r="A353" s="1">
        <f t="shared" si="25"/>
        <v>352</v>
      </c>
      <c r="B353" s="1" t="s">
        <v>108</v>
      </c>
      <c r="C353" s="1" t="s">
        <v>132</v>
      </c>
      <c r="D353" s="1" t="s">
        <v>77</v>
      </c>
      <c r="E353" s="1" t="s">
        <v>80</v>
      </c>
      <c r="F353" s="1" t="s">
        <v>135</v>
      </c>
      <c r="G353" s="1" t="s">
        <v>71</v>
      </c>
      <c r="H353" s="1">
        <v>99</v>
      </c>
      <c r="I353" s="6" t="s">
        <v>22</v>
      </c>
      <c r="J353" s="1">
        <v>5</v>
      </c>
      <c r="K353" s="1">
        <v>86</v>
      </c>
      <c r="L353" s="1">
        <v>115</v>
      </c>
      <c r="M353" s="1">
        <v>111</v>
      </c>
      <c r="N353" s="1">
        <v>119</v>
      </c>
      <c r="O353" s="1">
        <v>124</v>
      </c>
      <c r="P353" s="1">
        <v>101</v>
      </c>
      <c r="Q353" s="1">
        <v>110</v>
      </c>
      <c r="R353" s="1">
        <v>131</v>
      </c>
      <c r="S353" s="1">
        <v>116</v>
      </c>
      <c r="T353" s="1">
        <v>121</v>
      </c>
      <c r="U353" s="1">
        <v>36</v>
      </c>
      <c r="V353" s="4">
        <f t="shared" si="22"/>
        <v>469</v>
      </c>
      <c r="W353" s="8">
        <f t="shared" si="23"/>
        <v>478</v>
      </c>
      <c r="X353" s="5" t="str">
        <f>Stat[[#This Row],[服装]]&amp;Stat[[#This Row],[名前]]&amp;Stat[[#This Row],[レアリティ]]</f>
        <v>ユニフォーム小森元也ICONIC</v>
      </c>
      <c r="Y353" s="5" t="s">
        <v>360</v>
      </c>
      <c r="Z353" s="1" t="s">
        <v>183</v>
      </c>
    </row>
    <row r="354" spans="1:26" ht="15.95" customHeight="1" x14ac:dyDescent="0.25">
      <c r="A354" s="1">
        <f>ROW()-1</f>
        <v>353</v>
      </c>
      <c r="B354" s="1" t="s">
        <v>683</v>
      </c>
      <c r="C354" s="1" t="s">
        <v>132</v>
      </c>
      <c r="D354" s="1" t="s">
        <v>73</v>
      </c>
      <c r="E354" s="1" t="s">
        <v>80</v>
      </c>
      <c r="F354" s="1" t="s">
        <v>135</v>
      </c>
      <c r="G354" s="1" t="s">
        <v>71</v>
      </c>
      <c r="H354" s="1">
        <v>99</v>
      </c>
      <c r="I354" s="6" t="s">
        <v>22</v>
      </c>
      <c r="J354" s="1">
        <v>5</v>
      </c>
      <c r="K354" s="1">
        <v>87</v>
      </c>
      <c r="L354" s="1">
        <v>116</v>
      </c>
      <c r="M354" s="1">
        <v>112</v>
      </c>
      <c r="N354" s="1">
        <v>122</v>
      </c>
      <c r="O354" s="1">
        <v>125</v>
      </c>
      <c r="P354" s="1">
        <v>101</v>
      </c>
      <c r="Q354" s="1">
        <v>111</v>
      </c>
      <c r="R354" s="1">
        <v>134</v>
      </c>
      <c r="S354" s="1">
        <v>117</v>
      </c>
      <c r="T354" s="1">
        <v>124</v>
      </c>
      <c r="U354" s="1">
        <v>36</v>
      </c>
      <c r="V354" s="4">
        <f>SUM(L354:O354)</f>
        <v>475</v>
      </c>
      <c r="W354" s="8">
        <f>SUM(Q354:T354)</f>
        <v>486</v>
      </c>
      <c r="X354" s="5" t="str">
        <f>Stat[[#This Row],[服装]]&amp;Stat[[#This Row],[名前]]&amp;Stat[[#This Row],[レアリティ]]</f>
        <v>キャンプ小森元也ICONIC</v>
      </c>
      <c r="Y354" s="5" t="s">
        <v>360</v>
      </c>
      <c r="Z354" s="1" t="s">
        <v>1036</v>
      </c>
    </row>
    <row r="355" spans="1:26" ht="15.95" customHeight="1" x14ac:dyDescent="0.25">
      <c r="A355" s="1">
        <f>ROW()-1</f>
        <v>354</v>
      </c>
      <c r="B355" s="1" t="s">
        <v>1070</v>
      </c>
      <c r="C355" s="1" t="s">
        <v>132</v>
      </c>
      <c r="D355" s="1" t="s">
        <v>90</v>
      </c>
      <c r="E355" s="1" t="s">
        <v>80</v>
      </c>
      <c r="F355" s="1" t="s">
        <v>135</v>
      </c>
      <c r="G355" s="1" t="s">
        <v>71</v>
      </c>
      <c r="H355" s="1">
        <v>99</v>
      </c>
      <c r="I355" s="6" t="s">
        <v>22</v>
      </c>
      <c r="J355" s="1">
        <v>5</v>
      </c>
      <c r="K355" s="1">
        <v>87</v>
      </c>
      <c r="L355" s="1">
        <v>114</v>
      </c>
      <c r="M355" s="1">
        <v>110</v>
      </c>
      <c r="N355" s="1">
        <v>123</v>
      </c>
      <c r="O355" s="1">
        <v>124</v>
      </c>
      <c r="P355" s="1">
        <v>101</v>
      </c>
      <c r="Q355" s="1">
        <v>111</v>
      </c>
      <c r="R355" s="1">
        <v>137</v>
      </c>
      <c r="S355" s="1">
        <v>117</v>
      </c>
      <c r="T355" s="1">
        <v>126</v>
      </c>
      <c r="U355" s="1">
        <v>36</v>
      </c>
      <c r="V355" s="4">
        <f>SUM(L355:O355)</f>
        <v>471</v>
      </c>
      <c r="W355" s="8">
        <f>SUM(Q355:T355)</f>
        <v>491</v>
      </c>
      <c r="X355" s="5" t="str">
        <f>Stat[[#This Row],[服装]]&amp;Stat[[#This Row],[名前]]&amp;Stat[[#This Row],[レアリティ]]</f>
        <v>ハロウィン小森元也ICONIC</v>
      </c>
      <c r="Y355" s="5" t="s">
        <v>360</v>
      </c>
      <c r="Z355" s="1" t="s">
        <v>1033</v>
      </c>
    </row>
    <row r="356" spans="1:26" ht="15.95" customHeight="1" x14ac:dyDescent="0.25">
      <c r="A356" s="1">
        <f t="shared" si="25"/>
        <v>355</v>
      </c>
      <c r="B356" s="1" t="s">
        <v>108</v>
      </c>
      <c r="C356" s="1" t="s">
        <v>541</v>
      </c>
      <c r="D356" s="1" t="s">
        <v>90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76</v>
      </c>
      <c r="L356" s="1">
        <v>123</v>
      </c>
      <c r="M356" s="1">
        <v>119</v>
      </c>
      <c r="N356" s="1">
        <v>118</v>
      </c>
      <c r="O356" s="1">
        <v>123</v>
      </c>
      <c r="P356" s="1">
        <v>101</v>
      </c>
      <c r="Q356" s="1">
        <v>116</v>
      </c>
      <c r="R356" s="1">
        <v>122</v>
      </c>
      <c r="S356" s="1">
        <v>123</v>
      </c>
      <c r="T356" s="1">
        <v>118</v>
      </c>
      <c r="U356" s="1">
        <v>36</v>
      </c>
      <c r="V356" s="4">
        <f t="shared" si="22"/>
        <v>483</v>
      </c>
      <c r="W356" s="8">
        <f t="shared" si="23"/>
        <v>479</v>
      </c>
      <c r="X356" s="5" t="str">
        <f>Stat[[#This Row],[服装]]&amp;Stat[[#This Row],[名前]]&amp;Stat[[#This Row],[レアリティ]]</f>
        <v>ユニフォーム大将優ICONIC</v>
      </c>
      <c r="Y356" s="5" t="s">
        <v>548</v>
      </c>
      <c r="Z356" s="1" t="s">
        <v>183</v>
      </c>
    </row>
    <row r="357" spans="1:26" ht="15.95" customHeight="1" x14ac:dyDescent="0.25">
      <c r="A357" s="1">
        <f>ROW()-1</f>
        <v>356</v>
      </c>
      <c r="B357" s="1" t="s">
        <v>591</v>
      </c>
      <c r="C357" s="1" t="s">
        <v>541</v>
      </c>
      <c r="D357" s="1" t="s">
        <v>77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77</v>
      </c>
      <c r="L357" s="1">
        <v>126</v>
      </c>
      <c r="M357" s="1">
        <v>122</v>
      </c>
      <c r="N357" s="1">
        <v>119</v>
      </c>
      <c r="O357" s="1">
        <v>124</v>
      </c>
      <c r="P357" s="1">
        <v>101</v>
      </c>
      <c r="Q357" s="1">
        <v>117</v>
      </c>
      <c r="R357" s="1">
        <v>123</v>
      </c>
      <c r="S357" s="1">
        <v>126</v>
      </c>
      <c r="T357" s="1">
        <v>119</v>
      </c>
      <c r="U357" s="1">
        <v>36</v>
      </c>
      <c r="V357" s="4">
        <f t="shared" si="22"/>
        <v>491</v>
      </c>
      <c r="W357" s="8">
        <f t="shared" si="23"/>
        <v>485</v>
      </c>
      <c r="X357" s="5" t="str">
        <f>Stat[[#This Row],[服装]]&amp;Stat[[#This Row],[名前]]&amp;Stat[[#This Row],[レアリティ]]</f>
        <v>新年大将優ICONIC</v>
      </c>
      <c r="Y357" s="5" t="s">
        <v>548</v>
      </c>
      <c r="Z357" s="1" t="s">
        <v>1035</v>
      </c>
    </row>
    <row r="358" spans="1:26" ht="15.95" customHeight="1" x14ac:dyDescent="0.25">
      <c r="A358" s="1">
        <f>ROW()-1</f>
        <v>357</v>
      </c>
      <c r="B358" s="1" t="s">
        <v>736</v>
      </c>
      <c r="C358" s="1" t="s">
        <v>541</v>
      </c>
      <c r="D358" s="1" t="s">
        <v>73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77</v>
      </c>
      <c r="L358" s="1">
        <v>126</v>
      </c>
      <c r="M358" s="1">
        <v>125</v>
      </c>
      <c r="N358" s="1">
        <v>117</v>
      </c>
      <c r="O358" s="1">
        <v>126</v>
      </c>
      <c r="P358" s="1">
        <v>101</v>
      </c>
      <c r="Q358" s="1">
        <v>115</v>
      </c>
      <c r="R358" s="1">
        <v>125</v>
      </c>
      <c r="S358" s="1">
        <v>124</v>
      </c>
      <c r="T358" s="1">
        <v>119</v>
      </c>
      <c r="U358" s="1">
        <v>36</v>
      </c>
      <c r="V358" s="4">
        <f>SUM(L358:O358)</f>
        <v>494</v>
      </c>
      <c r="W358" s="8">
        <f>SUM(Q358:T358)</f>
        <v>483</v>
      </c>
      <c r="X358" s="5" t="str">
        <f>Stat[[#This Row],[服装]]&amp;Stat[[#This Row],[名前]]&amp;Stat[[#This Row],[レアリティ]]</f>
        <v>カンフー大将優ICONIC</v>
      </c>
      <c r="Y358" s="5" t="s">
        <v>548</v>
      </c>
      <c r="Z358" s="1" t="s">
        <v>1037</v>
      </c>
    </row>
    <row r="359" spans="1:26" ht="15.95" customHeight="1" x14ac:dyDescent="0.25">
      <c r="A359" s="1">
        <f>ROW()-1</f>
        <v>358</v>
      </c>
      <c r="B359" s="1" t="s">
        <v>923</v>
      </c>
      <c r="C359" s="1" t="s">
        <v>541</v>
      </c>
      <c r="D359" s="1" t="s">
        <v>90</v>
      </c>
      <c r="E359" s="1" t="s">
        <v>78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77</v>
      </c>
      <c r="L359" s="1">
        <v>129</v>
      </c>
      <c r="M359" s="1">
        <v>119</v>
      </c>
      <c r="N359" s="1">
        <v>117</v>
      </c>
      <c r="O359" s="1">
        <v>122</v>
      </c>
      <c r="P359" s="1">
        <v>101</v>
      </c>
      <c r="Q359" s="1">
        <v>119</v>
      </c>
      <c r="R359" s="1">
        <v>125</v>
      </c>
      <c r="S359" s="1">
        <v>127</v>
      </c>
      <c r="T359" s="1">
        <v>120</v>
      </c>
      <c r="U359" s="1">
        <v>36</v>
      </c>
      <c r="V359" s="4">
        <f>SUM(L359:O359)</f>
        <v>487</v>
      </c>
      <c r="W359" s="8">
        <f>SUM(Q359:T359)</f>
        <v>491</v>
      </c>
      <c r="X359" s="5" t="str">
        <f>Stat[[#This Row],[服装]]&amp;Stat[[#This Row],[名前]]&amp;Stat[[#This Row],[レアリティ]]</f>
        <v>妖大将優ICONIC</v>
      </c>
      <c r="Y359" s="5" t="s">
        <v>548</v>
      </c>
      <c r="Z359" s="1" t="s">
        <v>1036</v>
      </c>
    </row>
    <row r="360" spans="1:26" ht="15.95" customHeight="1" x14ac:dyDescent="0.25">
      <c r="A360" s="1">
        <f t="shared" si="25"/>
        <v>359</v>
      </c>
      <c r="B360" s="1" t="s">
        <v>108</v>
      </c>
      <c r="C360" s="1" t="s">
        <v>546</v>
      </c>
      <c r="D360" s="1" t="s">
        <v>90</v>
      </c>
      <c r="E360" s="1" t="s">
        <v>78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75</v>
      </c>
      <c r="L360" s="1">
        <v>125</v>
      </c>
      <c r="M360" s="1">
        <v>119</v>
      </c>
      <c r="N360" s="1">
        <v>116</v>
      </c>
      <c r="O360" s="1">
        <v>119</v>
      </c>
      <c r="P360" s="1">
        <v>97</v>
      </c>
      <c r="Q360" s="1">
        <v>118</v>
      </c>
      <c r="R360" s="1">
        <v>119</v>
      </c>
      <c r="S360" s="1">
        <v>121</v>
      </c>
      <c r="T360" s="1">
        <v>119</v>
      </c>
      <c r="U360" s="1">
        <v>36</v>
      </c>
      <c r="V360" s="4">
        <f t="shared" si="22"/>
        <v>479</v>
      </c>
      <c r="W360" s="8">
        <f t="shared" si="23"/>
        <v>477</v>
      </c>
      <c r="X360" s="5" t="str">
        <f>Stat[[#This Row],[服装]]&amp;Stat[[#This Row],[名前]]&amp;Stat[[#This Row],[レアリティ]]</f>
        <v>ユニフォーム沼井和馬ICONIC</v>
      </c>
      <c r="Y360" s="5" t="s">
        <v>550</v>
      </c>
      <c r="Z360" s="1" t="s">
        <v>183</v>
      </c>
    </row>
    <row r="361" spans="1:26" ht="15.95" customHeight="1" x14ac:dyDescent="0.25">
      <c r="A361" s="1">
        <f t="shared" si="25"/>
        <v>360</v>
      </c>
      <c r="B361" s="1" t="s">
        <v>108</v>
      </c>
      <c r="C361" s="1" t="s">
        <v>557</v>
      </c>
      <c r="D361" s="1" t="s">
        <v>90</v>
      </c>
      <c r="E361" s="1" t="s">
        <v>78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75</v>
      </c>
      <c r="L361" s="1">
        <v>123</v>
      </c>
      <c r="M361" s="1">
        <v>118</v>
      </c>
      <c r="N361" s="1">
        <v>114</v>
      </c>
      <c r="O361" s="1">
        <v>121</v>
      </c>
      <c r="P361" s="1">
        <v>97</v>
      </c>
      <c r="Q361" s="1">
        <v>117</v>
      </c>
      <c r="R361" s="1">
        <v>115</v>
      </c>
      <c r="S361" s="1">
        <v>120</v>
      </c>
      <c r="T361" s="1">
        <v>117</v>
      </c>
      <c r="U361" s="1">
        <v>31</v>
      </c>
      <c r="V361" s="4">
        <f t="shared" si="22"/>
        <v>476</v>
      </c>
      <c r="W361" s="8">
        <f t="shared" si="23"/>
        <v>469</v>
      </c>
      <c r="X361" s="5" t="str">
        <f>Stat[[#This Row],[服装]]&amp;Stat[[#This Row],[名前]]&amp;Stat[[#This Row],[レアリティ]]</f>
        <v>ユニフォーム潜尚保ICONIC</v>
      </c>
      <c r="Y361" s="5" t="s">
        <v>569</v>
      </c>
      <c r="Z361" s="1" t="s">
        <v>183</v>
      </c>
    </row>
    <row r="362" spans="1:26" ht="15.95" customHeight="1" x14ac:dyDescent="0.25">
      <c r="A362" s="1">
        <f>ROW()-1</f>
        <v>361</v>
      </c>
      <c r="B362" s="1" t="s">
        <v>672</v>
      </c>
      <c r="C362" s="1" t="s">
        <v>557</v>
      </c>
      <c r="D362" s="1" t="s">
        <v>77</v>
      </c>
      <c r="E362" s="1" t="s">
        <v>78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76</v>
      </c>
      <c r="L362" s="1">
        <v>126</v>
      </c>
      <c r="M362" s="1">
        <v>121</v>
      </c>
      <c r="N362" s="1">
        <v>115</v>
      </c>
      <c r="O362" s="1">
        <v>122</v>
      </c>
      <c r="P362" s="1">
        <v>97</v>
      </c>
      <c r="Q362" s="1">
        <v>118</v>
      </c>
      <c r="R362" s="1">
        <v>116</v>
      </c>
      <c r="S362" s="1">
        <v>123</v>
      </c>
      <c r="T362" s="1">
        <v>118</v>
      </c>
      <c r="U362" s="1">
        <v>31</v>
      </c>
      <c r="V362" s="4">
        <f>SUM(L362:O362)</f>
        <v>484</v>
      </c>
      <c r="W362" s="8">
        <f>SUM(Q362:T362)</f>
        <v>475</v>
      </c>
      <c r="X362" s="5" t="str">
        <f>Stat[[#This Row],[服装]]&amp;Stat[[#This Row],[名前]]&amp;Stat[[#This Row],[レアリティ]]</f>
        <v>バーガー潜尚保ICONIC</v>
      </c>
      <c r="Y362" s="5" t="s">
        <v>569</v>
      </c>
      <c r="Z362" s="1" t="s">
        <v>1040</v>
      </c>
    </row>
    <row r="363" spans="1:26" ht="15.95" customHeight="1" x14ac:dyDescent="0.25">
      <c r="A363" s="1">
        <f t="shared" si="25"/>
        <v>362</v>
      </c>
      <c r="B363" s="1" t="s">
        <v>108</v>
      </c>
      <c r="C363" s="1" t="s">
        <v>559</v>
      </c>
      <c r="D363" s="1" t="s">
        <v>90</v>
      </c>
      <c r="E363" s="1" t="s">
        <v>78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74</v>
      </c>
      <c r="L363" s="1">
        <v>121</v>
      </c>
      <c r="M363" s="1">
        <v>120</v>
      </c>
      <c r="N363" s="1">
        <v>114</v>
      </c>
      <c r="O363" s="1">
        <v>121</v>
      </c>
      <c r="P363" s="1">
        <v>101</v>
      </c>
      <c r="Q363" s="1">
        <v>116</v>
      </c>
      <c r="R363" s="1">
        <v>116</v>
      </c>
      <c r="S363" s="1">
        <v>118</v>
      </c>
      <c r="T363" s="1">
        <v>115</v>
      </c>
      <c r="U363" s="1">
        <v>36</v>
      </c>
      <c r="V363" s="4">
        <f t="shared" si="22"/>
        <v>476</v>
      </c>
      <c r="W363" s="8">
        <f t="shared" si="23"/>
        <v>465</v>
      </c>
      <c r="X363" s="5" t="str">
        <f>Stat[[#This Row],[服装]]&amp;Stat[[#This Row],[名前]]&amp;Stat[[#This Row],[レアリティ]]</f>
        <v>ユニフォーム高千穂恵也ICONIC</v>
      </c>
      <c r="Y363" s="5" t="s">
        <v>571</v>
      </c>
      <c r="Z363" s="1" t="s">
        <v>183</v>
      </c>
    </row>
    <row r="364" spans="1:26" ht="15.95" customHeight="1" x14ac:dyDescent="0.25">
      <c r="A364" s="1">
        <f t="shared" si="25"/>
        <v>363</v>
      </c>
      <c r="B364" s="1" t="s">
        <v>108</v>
      </c>
      <c r="C364" s="1" t="s">
        <v>561</v>
      </c>
      <c r="D364" s="1" t="s">
        <v>90</v>
      </c>
      <c r="E364" s="1" t="s">
        <v>82</v>
      </c>
      <c r="F364" s="1" t="s">
        <v>543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74</v>
      </c>
      <c r="L364" s="1">
        <v>116</v>
      </c>
      <c r="M364" s="1">
        <v>112</v>
      </c>
      <c r="N364" s="1">
        <v>112</v>
      </c>
      <c r="O364" s="1">
        <v>126</v>
      </c>
      <c r="P364" s="1">
        <v>97</v>
      </c>
      <c r="Q364" s="1">
        <v>121</v>
      </c>
      <c r="R364" s="1">
        <v>115</v>
      </c>
      <c r="S364" s="1">
        <v>116</v>
      </c>
      <c r="T364" s="1">
        <v>116</v>
      </c>
      <c r="U364" s="1">
        <v>31</v>
      </c>
      <c r="V364" s="4">
        <f t="shared" si="22"/>
        <v>466</v>
      </c>
      <c r="W364" s="8">
        <f t="shared" si="23"/>
        <v>468</v>
      </c>
      <c r="X364" s="5" t="str">
        <f>Stat[[#This Row],[服装]]&amp;Stat[[#This Row],[名前]]&amp;Stat[[#This Row],[レアリティ]]</f>
        <v>ユニフォーム広尾倖児ICONIC</v>
      </c>
      <c r="Y364" s="5" t="s">
        <v>573</v>
      </c>
      <c r="Z364" s="1" t="s">
        <v>183</v>
      </c>
    </row>
    <row r="365" spans="1:26" ht="15.95" customHeight="1" x14ac:dyDescent="0.25">
      <c r="A365" s="1">
        <f>ROW()-1</f>
        <v>364</v>
      </c>
      <c r="B365" s="1" t="s">
        <v>736</v>
      </c>
      <c r="C365" s="1" t="s">
        <v>561</v>
      </c>
      <c r="D365" s="1" t="s">
        <v>77</v>
      </c>
      <c r="E365" s="1" t="s">
        <v>82</v>
      </c>
      <c r="F365" s="1" t="s">
        <v>543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75</v>
      </c>
      <c r="L365" s="1">
        <v>119</v>
      </c>
      <c r="M365" s="1">
        <v>113</v>
      </c>
      <c r="N365" s="1">
        <v>113</v>
      </c>
      <c r="O365" s="1">
        <v>127</v>
      </c>
      <c r="P365" s="1">
        <v>97</v>
      </c>
      <c r="Q365" s="1">
        <v>124</v>
      </c>
      <c r="R365" s="1">
        <v>116</v>
      </c>
      <c r="S365" s="1">
        <v>119</v>
      </c>
      <c r="T365" s="1">
        <v>117</v>
      </c>
      <c r="U365" s="1">
        <v>31</v>
      </c>
      <c r="V365" s="4">
        <f>SUM(L365:O365)</f>
        <v>472</v>
      </c>
      <c r="W365" s="8">
        <f>SUM(Q365:T365)</f>
        <v>476</v>
      </c>
      <c r="X365" s="5" t="str">
        <f>Stat[[#This Row],[服装]]&amp;Stat[[#This Row],[名前]]&amp;Stat[[#This Row],[レアリティ]]</f>
        <v>カンフー広尾倖児ICONIC</v>
      </c>
      <c r="Y365" s="5" t="s">
        <v>573</v>
      </c>
      <c r="Z365" s="1" t="s">
        <v>1036</v>
      </c>
    </row>
    <row r="366" spans="1:26" ht="15.95" customHeight="1" x14ac:dyDescent="0.25">
      <c r="A366" s="1">
        <f t="shared" si="25"/>
        <v>365</v>
      </c>
      <c r="B366" s="1" t="s">
        <v>108</v>
      </c>
      <c r="C366" s="1" t="s">
        <v>563</v>
      </c>
      <c r="D366" s="1" t="s">
        <v>90</v>
      </c>
      <c r="E366" s="1" t="s">
        <v>74</v>
      </c>
      <c r="F366" s="1" t="s">
        <v>543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73</v>
      </c>
      <c r="L366" s="1">
        <v>115</v>
      </c>
      <c r="M366" s="1">
        <v>116</v>
      </c>
      <c r="N366" s="1">
        <v>120</v>
      </c>
      <c r="O366" s="1">
        <v>120</v>
      </c>
      <c r="P366" s="1">
        <v>97</v>
      </c>
      <c r="Q366" s="1">
        <v>115</v>
      </c>
      <c r="R366" s="1">
        <v>114</v>
      </c>
      <c r="S366" s="1">
        <v>116</v>
      </c>
      <c r="T366" s="1">
        <v>117</v>
      </c>
      <c r="U366" s="1">
        <v>41</v>
      </c>
      <c r="V366" s="4">
        <f t="shared" si="22"/>
        <v>471</v>
      </c>
      <c r="W366" s="8">
        <f t="shared" si="23"/>
        <v>462</v>
      </c>
      <c r="X366" s="5" t="str">
        <f>Stat[[#This Row],[服装]]&amp;Stat[[#This Row],[名前]]&amp;Stat[[#This Row],[レアリティ]]</f>
        <v>ユニフォーム先島伊澄ICONIC</v>
      </c>
      <c r="Y366" s="5" t="s">
        <v>575</v>
      </c>
      <c r="Z366" s="1" t="s">
        <v>183</v>
      </c>
    </row>
    <row r="367" spans="1:26" ht="15.95" customHeight="1" x14ac:dyDescent="0.25">
      <c r="A367" s="1">
        <f t="shared" si="25"/>
        <v>366</v>
      </c>
      <c r="B367" s="1" t="s">
        <v>108</v>
      </c>
      <c r="C367" s="1" t="s">
        <v>565</v>
      </c>
      <c r="D367" s="1" t="s">
        <v>90</v>
      </c>
      <c r="E367" s="1" t="s">
        <v>82</v>
      </c>
      <c r="F367" s="1" t="s">
        <v>543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72</v>
      </c>
      <c r="L367" s="1">
        <v>117</v>
      </c>
      <c r="M367" s="1">
        <v>113</v>
      </c>
      <c r="N367" s="1">
        <v>112</v>
      </c>
      <c r="O367" s="1">
        <v>116</v>
      </c>
      <c r="P367" s="1">
        <v>97</v>
      </c>
      <c r="Q367" s="1">
        <v>121</v>
      </c>
      <c r="R367" s="1">
        <v>115</v>
      </c>
      <c r="S367" s="1">
        <v>116</v>
      </c>
      <c r="T367" s="1">
        <v>115</v>
      </c>
      <c r="U367" s="1">
        <v>31</v>
      </c>
      <c r="V367" s="4">
        <f t="shared" si="22"/>
        <v>458</v>
      </c>
      <c r="W367" s="8">
        <f t="shared" si="23"/>
        <v>467</v>
      </c>
      <c r="X367" s="5" t="str">
        <f>Stat[[#This Row],[服装]]&amp;Stat[[#This Row],[名前]]&amp;Stat[[#This Row],[レアリティ]]</f>
        <v>ユニフォーム背黒晃彦ICONIC</v>
      </c>
      <c r="Y367" s="5" t="s">
        <v>577</v>
      </c>
      <c r="Z367" s="1" t="s">
        <v>183</v>
      </c>
    </row>
    <row r="368" spans="1:26" ht="15.95" customHeight="1" x14ac:dyDescent="0.25">
      <c r="A368" s="1">
        <f t="shared" si="25"/>
        <v>367</v>
      </c>
      <c r="B368" s="1" t="s">
        <v>108</v>
      </c>
      <c r="C368" s="1" t="s">
        <v>567</v>
      </c>
      <c r="D368" s="1" t="s">
        <v>90</v>
      </c>
      <c r="E368" s="1" t="s">
        <v>80</v>
      </c>
      <c r="F368" s="1" t="s">
        <v>543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86</v>
      </c>
      <c r="L368" s="1">
        <v>112</v>
      </c>
      <c r="M368" s="1">
        <v>110</v>
      </c>
      <c r="N368" s="1">
        <v>114</v>
      </c>
      <c r="O368" s="1">
        <v>120</v>
      </c>
      <c r="P368" s="1">
        <v>101</v>
      </c>
      <c r="Q368" s="1">
        <v>110</v>
      </c>
      <c r="R368" s="1">
        <v>121</v>
      </c>
      <c r="S368" s="1">
        <v>119</v>
      </c>
      <c r="T368" s="1">
        <v>120</v>
      </c>
      <c r="U368" s="1">
        <v>41</v>
      </c>
      <c r="V368" s="4">
        <f t="shared" si="22"/>
        <v>456</v>
      </c>
      <c r="W368" s="8">
        <f t="shared" si="23"/>
        <v>470</v>
      </c>
      <c r="X368" s="5" t="str">
        <f>Stat[[#This Row],[服装]]&amp;Stat[[#This Row],[名前]]&amp;Stat[[#This Row],[レアリティ]]</f>
        <v>ユニフォーム赤間颯ICONIC</v>
      </c>
      <c r="Y368" s="5" t="s">
        <v>579</v>
      </c>
      <c r="Z368" s="1" t="s">
        <v>183</v>
      </c>
    </row>
    <row r="369" spans="1:26" ht="15.95" customHeight="1" x14ac:dyDescent="0.25">
      <c r="A369" s="1">
        <f t="shared" ref="A369:A374" si="29">ROW()-1</f>
        <v>368</v>
      </c>
      <c r="B369" s="1" t="s">
        <v>108</v>
      </c>
      <c r="C369" s="1" t="s">
        <v>1071</v>
      </c>
      <c r="D369" s="1" t="s">
        <v>77</v>
      </c>
      <c r="E369" s="1" t="s">
        <v>74</v>
      </c>
      <c r="F369" s="1" t="s">
        <v>1072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78</v>
      </c>
      <c r="L369" s="1">
        <v>117</v>
      </c>
      <c r="M369" s="1">
        <v>121</v>
      </c>
      <c r="N369" s="1">
        <v>123</v>
      </c>
      <c r="O369" s="1">
        <v>121</v>
      </c>
      <c r="P369" s="1">
        <v>101</v>
      </c>
      <c r="Q369" s="1">
        <v>119</v>
      </c>
      <c r="R369" s="1">
        <v>119</v>
      </c>
      <c r="S369" s="1">
        <v>118</v>
      </c>
      <c r="T369" s="1">
        <v>117</v>
      </c>
      <c r="U369" s="1">
        <v>41</v>
      </c>
      <c r="V369" s="4">
        <f t="shared" ref="V369:V374" si="30">SUM(L369:O369)</f>
        <v>482</v>
      </c>
      <c r="W369" s="8">
        <f t="shared" ref="W369:W374" si="31">SUM(Q369:T369)</f>
        <v>473</v>
      </c>
      <c r="X369" s="5" t="str">
        <f>Stat[[#This Row],[服装]]&amp;Stat[[#This Row],[名前]]&amp;Stat[[#This Row],[レアリティ]]</f>
        <v>ユニフォーム白峰周ICONIC</v>
      </c>
      <c r="Y369" s="5" t="s">
        <v>1073</v>
      </c>
      <c r="Z369" s="1" t="s">
        <v>183</v>
      </c>
    </row>
    <row r="370" spans="1:26" ht="15.95" customHeight="1" x14ac:dyDescent="0.25">
      <c r="A370" s="1">
        <f t="shared" si="29"/>
        <v>369</v>
      </c>
      <c r="B370" s="1" t="s">
        <v>108</v>
      </c>
      <c r="C370" s="1" t="s">
        <v>1081</v>
      </c>
      <c r="D370" s="1" t="s">
        <v>77</v>
      </c>
      <c r="E370" s="1" t="s">
        <v>82</v>
      </c>
      <c r="F370" s="1" t="s">
        <v>1072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75</v>
      </c>
      <c r="L370" s="1">
        <v>115</v>
      </c>
      <c r="M370" s="1">
        <v>116</v>
      </c>
      <c r="N370" s="1">
        <v>112</v>
      </c>
      <c r="O370" s="1">
        <v>122</v>
      </c>
      <c r="P370" s="1">
        <v>97</v>
      </c>
      <c r="Q370" s="1">
        <v>121</v>
      </c>
      <c r="R370" s="1">
        <v>116</v>
      </c>
      <c r="S370" s="1">
        <v>116</v>
      </c>
      <c r="T370" s="1">
        <v>116</v>
      </c>
      <c r="U370" s="1">
        <v>36</v>
      </c>
      <c r="V370" s="4">
        <f t="shared" si="30"/>
        <v>465</v>
      </c>
      <c r="W370" s="8">
        <f t="shared" si="31"/>
        <v>469</v>
      </c>
      <c r="X370" s="5" t="str">
        <f>Stat[[#This Row],[服装]]&amp;Stat[[#This Row],[名前]]&amp;Stat[[#This Row],[レアリティ]]</f>
        <v>ユニフォーム和倉久彦ICONIC</v>
      </c>
      <c r="Y370" s="5" t="s">
        <v>1082</v>
      </c>
      <c r="Z370" s="1" t="s">
        <v>183</v>
      </c>
    </row>
    <row r="371" spans="1:26" ht="15.95" customHeight="1" x14ac:dyDescent="0.25">
      <c r="A371" s="1">
        <f t="shared" si="29"/>
        <v>370</v>
      </c>
      <c r="B371" s="1" t="s">
        <v>108</v>
      </c>
      <c r="C371" s="1" t="s">
        <v>1085</v>
      </c>
      <c r="D371" s="1" t="s">
        <v>77</v>
      </c>
      <c r="E371" s="1" t="s">
        <v>78</v>
      </c>
      <c r="F371" s="1" t="s">
        <v>1072</v>
      </c>
      <c r="G371" s="1" t="s">
        <v>544</v>
      </c>
      <c r="H371" s="1">
        <v>99</v>
      </c>
      <c r="I371" s="6" t="s">
        <v>22</v>
      </c>
      <c r="J371" s="1">
        <v>5</v>
      </c>
      <c r="K371" s="1">
        <v>72</v>
      </c>
      <c r="L371" s="1">
        <v>121</v>
      </c>
      <c r="M371" s="1">
        <v>119</v>
      </c>
      <c r="N371" s="1">
        <v>112</v>
      </c>
      <c r="O371" s="1">
        <v>119</v>
      </c>
      <c r="P371" s="1">
        <v>99</v>
      </c>
      <c r="Q371" s="1">
        <v>121</v>
      </c>
      <c r="R371" s="1">
        <v>114</v>
      </c>
      <c r="S371" s="1">
        <v>119</v>
      </c>
      <c r="T371" s="1">
        <v>115</v>
      </c>
      <c r="U371" s="1">
        <v>41</v>
      </c>
      <c r="V371" s="4">
        <f t="shared" si="30"/>
        <v>471</v>
      </c>
      <c r="W371" s="8">
        <f t="shared" si="31"/>
        <v>469</v>
      </c>
      <c r="X371" s="5" t="str">
        <f>Stat[[#This Row],[服装]]&amp;Stat[[#This Row],[名前]]&amp;Stat[[#This Row],[レアリティ]]</f>
        <v>ユニフォーム金沢伊織ICONIC</v>
      </c>
      <c r="Y371" s="5" t="s">
        <v>1086</v>
      </c>
      <c r="Z371" s="1" t="s">
        <v>183</v>
      </c>
    </row>
    <row r="372" spans="1:26" ht="15.95" customHeight="1" x14ac:dyDescent="0.25">
      <c r="A372" s="1">
        <f t="shared" si="29"/>
        <v>371</v>
      </c>
      <c r="B372" s="1" t="s">
        <v>108</v>
      </c>
      <c r="C372" s="1" t="s">
        <v>1089</v>
      </c>
      <c r="D372" s="1" t="s">
        <v>77</v>
      </c>
      <c r="E372" s="1" t="s">
        <v>82</v>
      </c>
      <c r="F372" s="1" t="s">
        <v>1072</v>
      </c>
      <c r="G372" s="1" t="s">
        <v>544</v>
      </c>
      <c r="H372" s="1">
        <v>99</v>
      </c>
      <c r="I372" s="6" t="s">
        <v>22</v>
      </c>
      <c r="J372" s="1">
        <v>5</v>
      </c>
      <c r="K372" s="1">
        <v>74</v>
      </c>
      <c r="L372" s="1">
        <v>118</v>
      </c>
      <c r="M372" s="1">
        <v>115</v>
      </c>
      <c r="N372" s="1">
        <v>112</v>
      </c>
      <c r="O372" s="1">
        <v>117</v>
      </c>
      <c r="P372" s="1">
        <v>97</v>
      </c>
      <c r="Q372" s="1">
        <v>119</v>
      </c>
      <c r="R372" s="1">
        <v>114</v>
      </c>
      <c r="S372" s="1">
        <v>115</v>
      </c>
      <c r="T372" s="1">
        <v>114</v>
      </c>
      <c r="U372" s="1">
        <v>36</v>
      </c>
      <c r="V372" s="4">
        <f t="shared" si="30"/>
        <v>462</v>
      </c>
      <c r="W372" s="8">
        <f t="shared" si="31"/>
        <v>462</v>
      </c>
      <c r="X372" s="5" t="str">
        <f>Stat[[#This Row],[服装]]&amp;Stat[[#This Row],[名前]]&amp;Stat[[#This Row],[レアリティ]]</f>
        <v>ユニフォーム志賀智也ICONIC</v>
      </c>
      <c r="Y372" s="5" t="s">
        <v>1090</v>
      </c>
      <c r="Z372" s="1" t="s">
        <v>183</v>
      </c>
    </row>
    <row r="373" spans="1:26" ht="15.95" customHeight="1" x14ac:dyDescent="0.25">
      <c r="A373" s="1">
        <f t="shared" si="29"/>
        <v>372</v>
      </c>
      <c r="B373" s="1" t="s">
        <v>108</v>
      </c>
      <c r="C373" s="1" t="s">
        <v>1102</v>
      </c>
      <c r="D373" s="1" t="s">
        <v>77</v>
      </c>
      <c r="E373" s="1" t="s">
        <v>80</v>
      </c>
      <c r="F373" s="1" t="s">
        <v>1072</v>
      </c>
      <c r="G373" s="1" t="s">
        <v>544</v>
      </c>
      <c r="H373" s="1">
        <v>99</v>
      </c>
      <c r="I373" s="6" t="s">
        <v>22</v>
      </c>
      <c r="J373" s="1">
        <v>5</v>
      </c>
      <c r="K373" s="1">
        <v>86</v>
      </c>
      <c r="L373" s="1">
        <v>113</v>
      </c>
      <c r="M373" s="1">
        <v>110</v>
      </c>
      <c r="N373" s="1">
        <v>119</v>
      </c>
      <c r="O373" s="1">
        <v>122</v>
      </c>
      <c r="P373" s="1">
        <v>101</v>
      </c>
      <c r="Q373" s="1">
        <v>110</v>
      </c>
      <c r="R373" s="1">
        <v>123</v>
      </c>
      <c r="S373" s="1">
        <v>119</v>
      </c>
      <c r="T373" s="1">
        <v>122</v>
      </c>
      <c r="U373" s="1">
        <v>41</v>
      </c>
      <c r="V373" s="4">
        <f t="shared" si="30"/>
        <v>464</v>
      </c>
      <c r="W373" s="8">
        <f t="shared" si="31"/>
        <v>474</v>
      </c>
      <c r="X373" s="5" t="str">
        <f>Stat[[#This Row],[服装]]&amp;Stat[[#This Row],[名前]]&amp;Stat[[#This Row],[レアリティ]]</f>
        <v>ユニフォーム輪島友和ICONIC</v>
      </c>
      <c r="Y373" s="5" t="s">
        <v>1103</v>
      </c>
      <c r="Z373" s="1" t="s">
        <v>183</v>
      </c>
    </row>
    <row r="374" spans="1:26" ht="15.95" customHeight="1" x14ac:dyDescent="0.25">
      <c r="A374" s="1">
        <f t="shared" si="29"/>
        <v>373</v>
      </c>
      <c r="B374" s="1" t="s">
        <v>108</v>
      </c>
      <c r="C374" s="1" t="s">
        <v>1119</v>
      </c>
      <c r="D374" s="1" t="s">
        <v>77</v>
      </c>
      <c r="E374" s="1" t="s">
        <v>78</v>
      </c>
      <c r="F374" s="1" t="s">
        <v>1072</v>
      </c>
      <c r="G374" s="1" t="s">
        <v>544</v>
      </c>
      <c r="H374" s="1">
        <v>99</v>
      </c>
      <c r="I374" s="6" t="s">
        <v>22</v>
      </c>
      <c r="J374" s="1">
        <v>5</v>
      </c>
      <c r="K374" s="1">
        <v>78</v>
      </c>
      <c r="L374" s="1">
        <v>123</v>
      </c>
      <c r="M374" s="1">
        <v>117</v>
      </c>
      <c r="N374" s="1">
        <v>113</v>
      </c>
      <c r="O374" s="1">
        <v>116</v>
      </c>
      <c r="P374" s="1">
        <v>99</v>
      </c>
      <c r="Q374" s="1">
        <v>119</v>
      </c>
      <c r="R374" s="1">
        <v>118</v>
      </c>
      <c r="S374" s="1">
        <v>120</v>
      </c>
      <c r="T374" s="1">
        <v>120</v>
      </c>
      <c r="U374" s="1">
        <v>41</v>
      </c>
      <c r="V374" s="4">
        <f t="shared" si="30"/>
        <v>469</v>
      </c>
      <c r="W374" s="8">
        <f t="shared" si="31"/>
        <v>477</v>
      </c>
      <c r="X374" s="5" t="str">
        <f>Stat[[#This Row],[服装]]&amp;Stat[[#This Row],[名前]]&amp;Stat[[#This Row],[レアリティ]]</f>
        <v>ユニフォーム深谷謙朗ICONIC</v>
      </c>
      <c r="Y374" s="5" t="s">
        <v>1120</v>
      </c>
      <c r="Z374" s="1" t="s">
        <v>183</v>
      </c>
    </row>
    <row r="375" spans="1:26" ht="15.95" customHeight="1" x14ac:dyDescent="0.25">
      <c r="A375" s="1">
        <f>ROW()-1</f>
        <v>374</v>
      </c>
      <c r="B375" s="1" t="s">
        <v>108</v>
      </c>
      <c r="C375" s="1" t="s">
        <v>1129</v>
      </c>
      <c r="D375" s="1" t="s">
        <v>77</v>
      </c>
      <c r="E375" s="1" t="s">
        <v>78</v>
      </c>
      <c r="F375" s="1" t="s">
        <v>1072</v>
      </c>
      <c r="G375" s="1" t="s">
        <v>544</v>
      </c>
      <c r="H375" s="1">
        <v>99</v>
      </c>
      <c r="I375" s="6" t="s">
        <v>22</v>
      </c>
      <c r="J375" s="1">
        <v>5</v>
      </c>
      <c r="K375" s="1">
        <v>76</v>
      </c>
      <c r="L375" s="1">
        <v>120</v>
      </c>
      <c r="M375" s="1">
        <v>116</v>
      </c>
      <c r="N375" s="1">
        <v>116</v>
      </c>
      <c r="O375" s="1">
        <v>118</v>
      </c>
      <c r="P375" s="1">
        <v>97</v>
      </c>
      <c r="Q375" s="1">
        <v>117</v>
      </c>
      <c r="R375" s="1">
        <v>114</v>
      </c>
      <c r="S375" s="1">
        <v>117</v>
      </c>
      <c r="T375" s="1">
        <v>115</v>
      </c>
      <c r="U375" s="1">
        <v>36</v>
      </c>
      <c r="V375" s="4">
        <f>SUM(L375:O375)</f>
        <v>470</v>
      </c>
      <c r="W375" s="8">
        <f>SUM(Q375:T375)</f>
        <v>463</v>
      </c>
      <c r="X375" s="5" t="str">
        <f>Stat[[#This Row],[服装]]&amp;Stat[[#This Row],[名前]]&amp;Stat[[#This Row],[レアリティ]]</f>
        <v>ユニフォーム山代総司ICONIC</v>
      </c>
      <c r="Y375" s="5" t="s">
        <v>1130</v>
      </c>
      <c r="Z375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:W75 V334:W375 V119:W332 V333:W333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51"/>
  <sheetViews>
    <sheetView topLeftCell="A385" zoomScaleNormal="100" workbookViewId="0">
      <selection activeCell="A399" sqref="A398:XFD399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85546875" bestFit="1" customWidth="1"/>
    <col min="4" max="4" width="12.42578125" bestFit="1" customWidth="1"/>
    <col min="5" max="5" width="10.710937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5.42578125" bestFit="1" customWidth="1"/>
    <col min="10" max="10" width="9" bestFit="1" customWidth="1"/>
    <col min="11" max="11" width="11.7109375" bestFit="1" customWidth="1"/>
    <col min="12" max="12" width="5.42578125" bestFit="1" customWidth="1"/>
    <col min="13" max="13" width="7.7109375" bestFit="1" customWidth="1"/>
    <col min="14" max="15" width="7.28515625" bestFit="1" customWidth="1"/>
    <col min="16" max="16" width="10.7109375" bestFit="1" customWidth="1"/>
    <col min="17" max="17" width="15.7109375" customWidth="1"/>
    <col min="18" max="18" width="15.7109375" bestFit="1" customWidth="1"/>
    <col min="19" max="19" width="13.7109375" customWidth="1"/>
    <col min="20" max="20" width="28.28515625" customWidth="1"/>
    <col min="21" max="21" width="1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2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2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2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607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2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709</v>
      </c>
      <c r="D6" s="1" t="s">
        <v>684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2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781</v>
      </c>
      <c r="D7" s="1" t="s">
        <v>684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2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912</v>
      </c>
      <c r="D8" s="1" t="s">
        <v>684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2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1070</v>
      </c>
      <c r="D9" s="1" t="s">
        <v>684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2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2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2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2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2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2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607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2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709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2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709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2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781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2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885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2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885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2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935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2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1154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2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2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2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2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607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2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707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2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781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2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885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2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973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2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1052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2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2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2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2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2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2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2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734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2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734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2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781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2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1052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2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1052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2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2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2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2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672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2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769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2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885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2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1070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2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2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2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2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631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2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742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2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2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2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2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631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2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631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2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825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2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2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2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2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2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678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2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800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2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990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2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2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2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2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630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2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1025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2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2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2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2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631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2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631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2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707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2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2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2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923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2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923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2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2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2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2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2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607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2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734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2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734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2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800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2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935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2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1070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2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1070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2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2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2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2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2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607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2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683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2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769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2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935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2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1070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2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2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2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649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2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769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2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980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2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2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607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2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707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2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885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2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983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2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2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672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2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973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2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2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2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2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2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2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1052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2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2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912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2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2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687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2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2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2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2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683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2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765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2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2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2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2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649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2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762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2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762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2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885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2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973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2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2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2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2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734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2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1052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2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2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2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983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2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983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2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2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956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2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2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613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2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615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2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762</v>
      </c>
      <c r="D153" s="1" t="s">
        <v>615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2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762</v>
      </c>
      <c r="D154" s="1" t="s">
        <v>615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2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617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2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2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2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2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2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2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649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2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649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2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712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2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885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2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1025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2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1025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2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2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2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2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2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630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2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712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2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833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2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1025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2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2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2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736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2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736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2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935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2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2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678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2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678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2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983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2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2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2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649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2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736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2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935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2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2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2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2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712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2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712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2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1052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2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2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2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672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2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923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2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923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2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1052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2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626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2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626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2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683</v>
      </c>
      <c r="D203" s="1" t="s">
        <v>626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2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683</v>
      </c>
      <c r="D204" s="1" t="s">
        <v>626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2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2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2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2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2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2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2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2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769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2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912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2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912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2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2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2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2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2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2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980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2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2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2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668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2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2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2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2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2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2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2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2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2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2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2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2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2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2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2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734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2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734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2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923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2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2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973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2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2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2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2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2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2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2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2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734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2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734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2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2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2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2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2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2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923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2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2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980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2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981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2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2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2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2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2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2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2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769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2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923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2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923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2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1070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2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2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2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2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2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742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2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912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2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2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2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2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2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712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2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800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2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980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2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980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2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2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2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2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2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712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2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833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2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1154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38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文化祭3白布賢二郎ICONIC</v>
      </c>
    </row>
    <row r="292" spans="1:21" x14ac:dyDescent="0.2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1154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50</v>
      </c>
      <c r="N292">
        <v>0</v>
      </c>
      <c r="O292">
        <v>60</v>
      </c>
      <c r="P292">
        <v>0</v>
      </c>
      <c r="R292" s="1" t="s">
        <v>1155</v>
      </c>
      <c r="T292" s="1" t="s">
        <v>1205</v>
      </c>
      <c r="U292" t="str">
        <f>Serve[[#This Row],[服装]]&amp;Serve[[#This Row],[名前]]&amp;Serve[[#This Row],[レアリティ]]</f>
        <v>文化祭3白布賢二郎ICONIC</v>
      </c>
    </row>
    <row r="293" spans="1:21" x14ac:dyDescent="0.25">
      <c r="A293">
        <f>VLOOKUP(Serve[[#This Row],[No用]],SetNo[[No.用]:[vlookup 用]],2,FALSE)</f>
        <v>249</v>
      </c>
      <c r="B293">
        <f>IF(ROW()=2,1,IF(A290&lt;&gt;Serve[[#This Row],[No]],1,B290+1))</f>
        <v>1</v>
      </c>
      <c r="C293" t="s">
        <v>108</v>
      </c>
      <c r="D293" t="s">
        <v>113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178</v>
      </c>
      <c r="M293">
        <v>34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ユニフォーム大平獅音ICONIC</v>
      </c>
    </row>
    <row r="294" spans="1:21" x14ac:dyDescent="0.2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114</v>
      </c>
      <c r="E294" t="s">
        <v>73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ユニフォーム川西太一ICONIC</v>
      </c>
    </row>
    <row r="295" spans="1:21" x14ac:dyDescent="0.2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649</v>
      </c>
      <c r="D295" s="1" t="s">
        <v>114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路地裏川西太一ICONIC</v>
      </c>
    </row>
    <row r="296" spans="1:21" x14ac:dyDescent="0.2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t="s">
        <v>108</v>
      </c>
      <c r="D296" s="1" t="s">
        <v>522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178</v>
      </c>
      <c r="M296">
        <v>29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ユニフォーム瀬見英太ICONIC</v>
      </c>
    </row>
    <row r="297" spans="1:21" x14ac:dyDescent="0.2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2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604</v>
      </c>
      <c r="D298" s="1" t="s">
        <v>522</v>
      </c>
      <c r="E298" s="1" t="s">
        <v>90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雪遊び瀬見英太ICONIC</v>
      </c>
    </row>
    <row r="299" spans="1:21" x14ac:dyDescent="0.2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2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712</v>
      </c>
      <c r="D300" s="1" t="s">
        <v>522</v>
      </c>
      <c r="E300" s="10" t="s">
        <v>77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バカンス瀬見英太ICONIC</v>
      </c>
    </row>
    <row r="301" spans="1:21" x14ac:dyDescent="0.2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712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2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973</v>
      </c>
      <c r="D302" s="1" t="s">
        <v>522</v>
      </c>
      <c r="E302" s="10" t="s">
        <v>73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178</v>
      </c>
      <c r="M302">
        <v>29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アート2瀬見英太ICONIC</v>
      </c>
    </row>
    <row r="303" spans="1:21" x14ac:dyDescent="0.2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1154</v>
      </c>
      <c r="D303" s="1" t="s">
        <v>522</v>
      </c>
      <c r="E303" s="10" t="s">
        <v>90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35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文化祭3瀬見英太ICONIC</v>
      </c>
    </row>
    <row r="304" spans="1:21" x14ac:dyDescent="0.2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1154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1155</v>
      </c>
      <c r="T304" s="1" t="s">
        <v>1156</v>
      </c>
      <c r="U304" t="str">
        <f>Serve[[#This Row],[服装]]&amp;Serve[[#This Row],[名前]]&amp;Serve[[#This Row],[レアリティ]]</f>
        <v>文化祭3瀬見英太ICONIC</v>
      </c>
    </row>
    <row r="305" spans="1:21" x14ac:dyDescent="0.25">
      <c r="A305">
        <f>VLOOKUP(Serve[[#This Row],[No用]],SetNo[[No.用]:[vlookup 用]],2,FALSE)</f>
        <v>257</v>
      </c>
      <c r="B305">
        <f>IF(ROW()=2,1,IF(A302&lt;&gt;Serve[[#This Row],[No]],1,B302+1))</f>
        <v>1</v>
      </c>
      <c r="C305" t="s">
        <v>108</v>
      </c>
      <c r="D305" t="s">
        <v>115</v>
      </c>
      <c r="E305" t="s">
        <v>73</v>
      </c>
      <c r="F305" t="s">
        <v>80</v>
      </c>
      <c r="G305" t="s">
        <v>118</v>
      </c>
      <c r="H305" t="s">
        <v>71</v>
      </c>
      <c r="I305">
        <v>0</v>
      </c>
      <c r="J305" t="s">
        <v>204</v>
      </c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ユニフォーム山形隼人ICONIC</v>
      </c>
    </row>
    <row r="306" spans="1:21" x14ac:dyDescent="0.2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714</v>
      </c>
      <c r="E306" s="1" t="s">
        <v>73</v>
      </c>
      <c r="F306" s="1" t="s">
        <v>78</v>
      </c>
      <c r="G306" s="1" t="s">
        <v>715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ユニフォーム強羅昌己ICONIC</v>
      </c>
    </row>
    <row r="307" spans="1:21" x14ac:dyDescent="0.2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714</v>
      </c>
      <c r="E307" s="1" t="s">
        <v>73</v>
      </c>
      <c r="F307" s="1" t="s">
        <v>78</v>
      </c>
      <c r="G307" s="1" t="s">
        <v>715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2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726</v>
      </c>
      <c r="E308" s="1" t="s">
        <v>77</v>
      </c>
      <c r="F308" s="1" t="s">
        <v>78</v>
      </c>
      <c r="G308" s="1" t="s">
        <v>715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ユニフォーム芦谷洋平ICONIC</v>
      </c>
    </row>
    <row r="309" spans="1:21" x14ac:dyDescent="0.2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730</v>
      </c>
      <c r="E309" s="1" t="s">
        <v>73</v>
      </c>
      <c r="F309" s="1" t="s">
        <v>82</v>
      </c>
      <c r="G309" s="1" t="s">
        <v>715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ユニフォーム仙石伸吾ICONIC</v>
      </c>
    </row>
    <row r="310" spans="1:21" x14ac:dyDescent="0.2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730</v>
      </c>
      <c r="E310" s="1" t="s">
        <v>73</v>
      </c>
      <c r="F310" s="1" t="s">
        <v>82</v>
      </c>
      <c r="G310" s="1" t="s">
        <v>715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45</v>
      </c>
      <c r="N310">
        <v>0</v>
      </c>
      <c r="O310">
        <v>55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2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744</v>
      </c>
      <c r="E311" s="1" t="s">
        <v>73</v>
      </c>
      <c r="F311" s="1" t="s">
        <v>80</v>
      </c>
      <c r="G311" s="1" t="s">
        <v>715</v>
      </c>
      <c r="H311" s="1" t="s">
        <v>71</v>
      </c>
      <c r="I311">
        <v>0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ユニフォーム中川俊美ICONIC</v>
      </c>
    </row>
    <row r="312" spans="1:21" x14ac:dyDescent="0.2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748</v>
      </c>
      <c r="E312" s="1" t="s">
        <v>73</v>
      </c>
      <c r="F312" s="1" t="s">
        <v>74</v>
      </c>
      <c r="G312" s="1" t="s">
        <v>715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ユニフォーム七沢健吾ICONIC</v>
      </c>
    </row>
    <row r="313" spans="1:21" x14ac:dyDescent="0.2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751</v>
      </c>
      <c r="E313" s="1" t="s">
        <v>73</v>
      </c>
      <c r="F313" s="1" t="s">
        <v>82</v>
      </c>
      <c r="G313" s="1" t="s">
        <v>715</v>
      </c>
      <c r="H313" s="1" t="s">
        <v>71</v>
      </c>
      <c r="I313">
        <v>1</v>
      </c>
      <c r="J313" t="s">
        <v>204</v>
      </c>
      <c r="K313" s="1" t="s">
        <v>225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ユニフォーム伊勢原裕次ICONIC</v>
      </c>
    </row>
    <row r="314" spans="1:21" x14ac:dyDescent="0.2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758</v>
      </c>
      <c r="E314" s="1" t="s">
        <v>73</v>
      </c>
      <c r="F314" s="1" t="s">
        <v>78</v>
      </c>
      <c r="G314" s="1" t="s">
        <v>715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ユニフォーム湯河浩二ICONIC</v>
      </c>
    </row>
    <row r="315" spans="1:21" x14ac:dyDescent="0.2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783</v>
      </c>
      <c r="E315" s="1" t="s">
        <v>784</v>
      </c>
      <c r="F315" s="1" t="s">
        <v>82</v>
      </c>
      <c r="G315" s="1" t="s">
        <v>786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ユニフォーム千鹿谷栄吉ICONIC</v>
      </c>
    </row>
    <row r="316" spans="1:21" x14ac:dyDescent="0.2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792</v>
      </c>
      <c r="E316" s="1" t="s">
        <v>90</v>
      </c>
      <c r="F316" s="1" t="s">
        <v>793</v>
      </c>
      <c r="G316" s="1" t="s">
        <v>786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ユニフォーム小鹿野大樹ICONIC</v>
      </c>
    </row>
    <row r="317" spans="1:21" x14ac:dyDescent="0.2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805</v>
      </c>
      <c r="E317" s="1" t="s">
        <v>77</v>
      </c>
      <c r="F317" s="1" t="s">
        <v>80</v>
      </c>
      <c r="G317" s="1" t="s">
        <v>786</v>
      </c>
      <c r="H317" s="1" t="s">
        <v>71</v>
      </c>
      <c r="I317">
        <v>0</v>
      </c>
      <c r="J317" t="s">
        <v>204</v>
      </c>
      <c r="K317" s="1"/>
      <c r="L317" s="1"/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ユニフォーム赤谷勇ICONIC</v>
      </c>
    </row>
    <row r="318" spans="1:21" x14ac:dyDescent="0.2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809</v>
      </c>
      <c r="E318" s="1" t="s">
        <v>77</v>
      </c>
      <c r="F318" s="1" t="s">
        <v>78</v>
      </c>
      <c r="G318" s="1" t="s">
        <v>786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ユニフォーム児玉勝ICONIC</v>
      </c>
    </row>
    <row r="319" spans="1:21" x14ac:dyDescent="0.2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813</v>
      </c>
      <c r="E319" s="1" t="s">
        <v>77</v>
      </c>
      <c r="F319" s="1" t="s">
        <v>74</v>
      </c>
      <c r="G319" s="1" t="s">
        <v>786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ユニフォーム名栗翔太ICONIC</v>
      </c>
    </row>
    <row r="320" spans="1:21" x14ac:dyDescent="0.2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820</v>
      </c>
      <c r="E320" s="1" t="s">
        <v>77</v>
      </c>
      <c r="F320" s="1" t="s">
        <v>78</v>
      </c>
      <c r="G320" s="1" t="s">
        <v>786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ユニフォーム島府典明ICONIC</v>
      </c>
    </row>
    <row r="321" spans="1:21" x14ac:dyDescent="0.2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828</v>
      </c>
      <c r="E321" s="1" t="s">
        <v>77</v>
      </c>
      <c r="F321" s="1" t="s">
        <v>82</v>
      </c>
      <c r="G321" s="1" t="s">
        <v>786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ユニフォーム吉川和孝ICONIC</v>
      </c>
    </row>
    <row r="322" spans="1:21" x14ac:dyDescent="0.2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186</v>
      </c>
      <c r="E322" t="s">
        <v>77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ユニフォーム宮侑ICONIC</v>
      </c>
    </row>
    <row r="323" spans="1:21" x14ac:dyDescent="0.2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581</v>
      </c>
      <c r="D323" t="s">
        <v>186</v>
      </c>
      <c r="E323" s="1" t="s">
        <v>73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文化祭宮侑ICONIC</v>
      </c>
    </row>
    <row r="324" spans="1:21" x14ac:dyDescent="0.2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57</v>
      </c>
      <c r="N324">
        <v>0</v>
      </c>
      <c r="O324">
        <v>64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2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631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RPG宮侑ICONIC</v>
      </c>
    </row>
    <row r="326" spans="1:21" x14ac:dyDescent="0.2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631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2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736</v>
      </c>
      <c r="D327" s="1" t="s">
        <v>186</v>
      </c>
      <c r="E327" s="1" t="s">
        <v>77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36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カンフー宮侑ICONIC</v>
      </c>
    </row>
    <row r="328" spans="1:21" x14ac:dyDescent="0.2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825</v>
      </c>
      <c r="D328" s="1" t="s">
        <v>186</v>
      </c>
      <c r="E328" s="1" t="s">
        <v>73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新年2宮侑ICONIC</v>
      </c>
    </row>
    <row r="329" spans="1:21" x14ac:dyDescent="0.2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980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2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980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193</v>
      </c>
      <c r="L330" s="1" t="s">
        <v>224</v>
      </c>
      <c r="M330">
        <v>55</v>
      </c>
      <c r="N330">
        <v>0</v>
      </c>
      <c r="O330">
        <v>65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2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980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2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s="1" t="s">
        <v>149</v>
      </c>
      <c r="D332" s="1" t="s">
        <v>186</v>
      </c>
      <c r="E332" s="1" t="s">
        <v>77</v>
      </c>
      <c r="F332" s="1" t="s">
        <v>74</v>
      </c>
      <c r="G332" s="1" t="s">
        <v>185</v>
      </c>
      <c r="H332" s="1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36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制服宮侑ICONIC</v>
      </c>
    </row>
    <row r="333" spans="1:21" x14ac:dyDescent="0.25">
      <c r="A333">
        <f>VLOOKUP(Serve[[#This Row],[No用]],SetNo[[No.用]:[vlookup 用]],2,FALSE)</f>
        <v>279</v>
      </c>
      <c r="B333">
        <f>IF(ROW()=2,1,IF(A331&lt;&gt;Serve[[#This Row],[No]],1,B331+1))</f>
        <v>1</v>
      </c>
      <c r="C333" t="s">
        <v>108</v>
      </c>
      <c r="D333" t="s">
        <v>187</v>
      </c>
      <c r="E333" t="s">
        <v>90</v>
      </c>
      <c r="F333" t="s">
        <v>78</v>
      </c>
      <c r="G333" t="s">
        <v>185</v>
      </c>
      <c r="H333" t="s">
        <v>71</v>
      </c>
      <c r="I333">
        <v>1</v>
      </c>
      <c r="J333" t="s">
        <v>204</v>
      </c>
      <c r="K333" s="1" t="s">
        <v>184</v>
      </c>
      <c r="L333" s="1" t="s">
        <v>162</v>
      </c>
      <c r="M333">
        <v>33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ユニフォーム宮治ICONIC</v>
      </c>
    </row>
    <row r="334" spans="1:21" x14ac:dyDescent="0.25">
      <c r="A334">
        <f>VLOOKUP(Serve[[#This Row],[No用]],SetNo[[No.用]:[vlookup 用]],2,FALSE)</f>
        <v>280</v>
      </c>
      <c r="B334">
        <f>IF(ROW()=2,1,IF(A333&lt;&gt;Serve[[#This Row],[No]],1,B333+1))</f>
        <v>1</v>
      </c>
      <c r="C334" s="1" t="s">
        <v>631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Serve[[#This Row],[服装]]&amp;Serve[[#This Row],[名前]]&amp;Serve[[#This Row],[レアリティ]]</f>
        <v>RPG宮治ICONIC</v>
      </c>
    </row>
    <row r="335" spans="1:21" x14ac:dyDescent="0.25">
      <c r="A335">
        <f>VLOOKUP(Serve[[#This Row],[No用]],SetNo[[No.用]:[vlookup 用]],2,FALSE)</f>
        <v>280</v>
      </c>
      <c r="B335">
        <f>IF(ROW()=2,1,IF(A334&lt;&gt;Serve[[#This Row],[No]],1,B334+1))</f>
        <v>2</v>
      </c>
      <c r="C335" s="1" t="s">
        <v>631</v>
      </c>
      <c r="D335" s="1" t="s">
        <v>187</v>
      </c>
      <c r="E335" s="1" t="s">
        <v>90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224</v>
      </c>
      <c r="M335">
        <v>50</v>
      </c>
      <c r="N335">
        <v>0</v>
      </c>
      <c r="O335">
        <v>60</v>
      </c>
      <c r="P335">
        <v>0</v>
      </c>
      <c r="T335" s="1" t="s">
        <v>1216</v>
      </c>
      <c r="U335" t="str">
        <f>Serve[[#This Row],[服装]]&amp;Serve[[#This Row],[名前]]&amp;Serve[[#This Row],[レアリティ]]</f>
        <v>RPG宮治ICONIC</v>
      </c>
    </row>
    <row r="336" spans="1:21" x14ac:dyDescent="0.2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736</v>
      </c>
      <c r="D336" s="1" t="s">
        <v>187</v>
      </c>
      <c r="E336" s="1" t="s">
        <v>73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カンフー宮治ICONIC</v>
      </c>
    </row>
    <row r="337" spans="1:21" x14ac:dyDescent="0.2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912</v>
      </c>
      <c r="D337" s="1" t="s">
        <v>187</v>
      </c>
      <c r="E337" s="1" t="s">
        <v>90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遊園地宮治ICONIC</v>
      </c>
    </row>
    <row r="338" spans="1:21" x14ac:dyDescent="0.2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s="1" t="s">
        <v>990</v>
      </c>
      <c r="D338" s="1" t="s">
        <v>187</v>
      </c>
      <c r="E338" s="1" t="s">
        <v>77</v>
      </c>
      <c r="F338" s="1" t="s">
        <v>78</v>
      </c>
      <c r="G338" s="1" t="s">
        <v>185</v>
      </c>
      <c r="H338" s="1" t="s">
        <v>71</v>
      </c>
      <c r="I338">
        <v>1</v>
      </c>
      <c r="J338" t="s">
        <v>204</v>
      </c>
      <c r="K338" s="1" t="s">
        <v>184</v>
      </c>
      <c r="L338" s="1" t="s">
        <v>162</v>
      </c>
      <c r="M338">
        <v>33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夏祭り2宮治ICONIC</v>
      </c>
    </row>
    <row r="339" spans="1:21" x14ac:dyDescent="0.2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149</v>
      </c>
      <c r="D339" s="1" t="s">
        <v>187</v>
      </c>
      <c r="E339" s="1" t="s">
        <v>73</v>
      </c>
      <c r="F339" s="1" t="s">
        <v>78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184</v>
      </c>
      <c r="L339" s="1" t="s">
        <v>173</v>
      </c>
      <c r="M339">
        <v>40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制服宮治ICONIC</v>
      </c>
    </row>
    <row r="340" spans="1:21" x14ac:dyDescent="0.2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149</v>
      </c>
      <c r="D340" s="1" t="s">
        <v>187</v>
      </c>
      <c r="E340" s="1" t="s">
        <v>73</v>
      </c>
      <c r="F340" s="1" t="s">
        <v>78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184</v>
      </c>
      <c r="L340" s="1" t="s">
        <v>224</v>
      </c>
      <c r="M340">
        <v>53</v>
      </c>
      <c r="N340">
        <v>0</v>
      </c>
      <c r="O340">
        <v>63</v>
      </c>
      <c r="P340">
        <v>0</v>
      </c>
      <c r="T340" s="1" t="s">
        <v>1216</v>
      </c>
      <c r="U340" t="str">
        <f>Serve[[#This Row],[服装]]&amp;Serve[[#This Row],[名前]]&amp;Serve[[#This Row],[レアリティ]]</f>
        <v>制服宮治ICONIC</v>
      </c>
    </row>
    <row r="341" spans="1:21" x14ac:dyDescent="0.25">
      <c r="A341">
        <f>VLOOKUP(Serve[[#This Row],[No用]],SetNo[[No.用]:[vlookup 用]],2,FALSE)</f>
        <v>285</v>
      </c>
      <c r="B341">
        <f>IF(ROW()=2,1,IF(A338&lt;&gt;Serve[[#This Row],[No]],1,B338+1))</f>
        <v>1</v>
      </c>
      <c r="C341" t="s">
        <v>108</v>
      </c>
      <c r="D341" t="s">
        <v>188</v>
      </c>
      <c r="E341" t="s">
        <v>77</v>
      </c>
      <c r="F341" t="s">
        <v>82</v>
      </c>
      <c r="G341" t="s">
        <v>185</v>
      </c>
      <c r="H34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ユニフォーム角名倫太郎ICONIC</v>
      </c>
    </row>
    <row r="342" spans="1:21" x14ac:dyDescent="0.2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630</v>
      </c>
      <c r="D342" s="1" t="s">
        <v>188</v>
      </c>
      <c r="E342" s="1" t="s">
        <v>73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178</v>
      </c>
      <c r="M342">
        <v>35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サバゲ角名倫太郎ICONIC</v>
      </c>
    </row>
    <row r="343" spans="1:21" x14ac:dyDescent="0.2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630</v>
      </c>
      <c r="D343" s="1" t="s">
        <v>188</v>
      </c>
      <c r="E343" s="1" t="s">
        <v>73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224</v>
      </c>
      <c r="M343">
        <v>47</v>
      </c>
      <c r="N343">
        <v>0</v>
      </c>
      <c r="O343">
        <v>57</v>
      </c>
      <c r="P343">
        <v>0</v>
      </c>
      <c r="U343" t="str">
        <f>Serve[[#This Row],[服装]]&amp;Serve[[#This Row],[名前]]&amp;Serve[[#This Row],[レアリティ]]</f>
        <v>サバゲ角名倫太郎ICONIC</v>
      </c>
    </row>
    <row r="344" spans="1:21" x14ac:dyDescent="0.2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707</v>
      </c>
      <c r="D344" s="1" t="s">
        <v>188</v>
      </c>
      <c r="E344" s="1" t="s">
        <v>90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花火角名倫太郎ICONIC</v>
      </c>
    </row>
    <row r="345" spans="1:21" x14ac:dyDescent="0.2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s="1" t="s">
        <v>833</v>
      </c>
      <c r="D345" s="1" t="s">
        <v>188</v>
      </c>
      <c r="E345" s="1" t="s">
        <v>77</v>
      </c>
      <c r="F345" s="1" t="s">
        <v>82</v>
      </c>
      <c r="G345" s="1" t="s">
        <v>185</v>
      </c>
      <c r="H345" s="1" t="s">
        <v>71</v>
      </c>
      <c r="I345">
        <v>1</v>
      </c>
      <c r="J345" t="s">
        <v>204</v>
      </c>
      <c r="K345" s="1" t="s">
        <v>222</v>
      </c>
      <c r="L345" s="1" t="s">
        <v>173</v>
      </c>
      <c r="M345">
        <v>39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路地裏2角名倫太郎ICONIC</v>
      </c>
    </row>
    <row r="346" spans="1:21" x14ac:dyDescent="0.25">
      <c r="A346">
        <f>VLOOKUP(Serve[[#This Row],[No用]],SetNo[[No.用]:[vlookup 用]],2,FALSE)</f>
        <v>288</v>
      </c>
      <c r="B346">
        <f>IF(ROW()=2,1,IF(A345&lt;&gt;Serve[[#This Row],[No]],1,B345+1))</f>
        <v>2</v>
      </c>
      <c r="C346" s="1" t="s">
        <v>833</v>
      </c>
      <c r="D346" s="1" t="s">
        <v>188</v>
      </c>
      <c r="E346" s="1" t="s">
        <v>77</v>
      </c>
      <c r="F346" s="1" t="s">
        <v>82</v>
      </c>
      <c r="G346" s="1" t="s">
        <v>185</v>
      </c>
      <c r="H346" s="1" t="s">
        <v>71</v>
      </c>
      <c r="I346">
        <v>1</v>
      </c>
      <c r="J346" t="s">
        <v>204</v>
      </c>
      <c r="K346" s="1" t="s">
        <v>222</v>
      </c>
      <c r="L346" s="1" t="s">
        <v>224</v>
      </c>
      <c r="M346">
        <v>48</v>
      </c>
      <c r="N346">
        <v>0</v>
      </c>
      <c r="O346">
        <v>58</v>
      </c>
      <c r="P346">
        <v>0</v>
      </c>
      <c r="U346" t="str">
        <f>Serve[[#This Row],[服装]]&amp;Serve[[#This Row],[名前]]&amp;Serve[[#This Row],[レアリティ]]</f>
        <v>路地裏2角名倫太郎ICONIC</v>
      </c>
    </row>
    <row r="347" spans="1:21" x14ac:dyDescent="0.25">
      <c r="A347">
        <f>VLOOKUP(Serve[[#This Row],[No用]],SetNo[[No.用]:[vlookup 用]],2,FALSE)</f>
        <v>289</v>
      </c>
      <c r="B347">
        <f>IF(ROW()=2,1,IF(A346&lt;&gt;Serve[[#This Row],[No]],1,B346+1))</f>
        <v>1</v>
      </c>
      <c r="C347" s="1" t="s">
        <v>983</v>
      </c>
      <c r="D347" s="1" t="s">
        <v>188</v>
      </c>
      <c r="E347" s="1" t="s">
        <v>73</v>
      </c>
      <c r="F347" s="1" t="s">
        <v>82</v>
      </c>
      <c r="G347" s="1" t="s">
        <v>185</v>
      </c>
      <c r="H347" s="1" t="s">
        <v>71</v>
      </c>
      <c r="I347">
        <v>1</v>
      </c>
      <c r="J347" t="s">
        <v>204</v>
      </c>
      <c r="K347" s="1" t="s">
        <v>222</v>
      </c>
      <c r="L347" s="1" t="s">
        <v>162</v>
      </c>
      <c r="M347">
        <v>32</v>
      </c>
      <c r="N347">
        <v>0</v>
      </c>
      <c r="O347">
        <v>0</v>
      </c>
      <c r="P347">
        <v>0</v>
      </c>
      <c r="U347" t="str">
        <f>Serve[[#This Row],[服装]]&amp;Serve[[#This Row],[名前]]&amp;Serve[[#This Row],[レアリティ]]</f>
        <v>水着2角名倫太郎ICONIC</v>
      </c>
    </row>
    <row r="348" spans="1:21" x14ac:dyDescent="0.2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149</v>
      </c>
      <c r="D348" s="1" t="s">
        <v>188</v>
      </c>
      <c r="E348" s="1" t="s">
        <v>90</v>
      </c>
      <c r="F348" s="1" t="s">
        <v>82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222</v>
      </c>
      <c r="L348" s="1" t="s">
        <v>173</v>
      </c>
      <c r="M348">
        <v>40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制服角名倫太郎ICONIC</v>
      </c>
    </row>
    <row r="349" spans="1:21" x14ac:dyDescent="0.2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149</v>
      </c>
      <c r="D349" s="1" t="s">
        <v>188</v>
      </c>
      <c r="E349" s="1" t="s">
        <v>90</v>
      </c>
      <c r="F349" s="1" t="s">
        <v>82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222</v>
      </c>
      <c r="L349" s="1" t="s">
        <v>224</v>
      </c>
      <c r="M349">
        <v>48</v>
      </c>
      <c r="N349">
        <v>0</v>
      </c>
      <c r="O349">
        <v>58</v>
      </c>
      <c r="P349">
        <v>0</v>
      </c>
      <c r="T349" s="1" t="s">
        <v>1214</v>
      </c>
      <c r="U349" t="str">
        <f>Serve[[#This Row],[服装]]&amp;Serve[[#This Row],[名前]]&amp;Serve[[#This Row],[レアリティ]]</f>
        <v>制服角名倫太郎ICONIC</v>
      </c>
    </row>
    <row r="350" spans="1:21" x14ac:dyDescent="0.25">
      <c r="A350">
        <f>VLOOKUP(Serve[[#This Row],[No用]],SetNo[[No.用]:[vlookup 用]],2,FALSE)</f>
        <v>291</v>
      </c>
      <c r="B350">
        <f>IF(ROW()=2,1,IF(A347&lt;&gt;Serve[[#This Row],[No]],1,B347+1))</f>
        <v>1</v>
      </c>
      <c r="C350" t="s">
        <v>108</v>
      </c>
      <c r="D350" t="s">
        <v>189</v>
      </c>
      <c r="E350" t="s">
        <v>77</v>
      </c>
      <c r="F350" t="s">
        <v>78</v>
      </c>
      <c r="G350" t="s">
        <v>185</v>
      </c>
      <c r="H350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ユニフォーム北信介ICONIC</v>
      </c>
    </row>
    <row r="351" spans="1:21" x14ac:dyDescent="0.2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587</v>
      </c>
      <c r="D351" t="s">
        <v>189</v>
      </c>
      <c r="E351" s="1" t="s">
        <v>73</v>
      </c>
      <c r="F351" t="s">
        <v>78</v>
      </c>
      <c r="G351" t="s">
        <v>185</v>
      </c>
      <c r="H351" t="s">
        <v>71</v>
      </c>
      <c r="I351">
        <v>1</v>
      </c>
      <c r="J351" t="s">
        <v>204</v>
      </c>
      <c r="K351" s="1" t="s">
        <v>222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Xmas北信介ICONIC</v>
      </c>
    </row>
    <row r="352" spans="1:21" x14ac:dyDescent="0.25">
      <c r="A352">
        <f>VLOOKUP(Serve[[#This Row],[No用]],SetNo[[No.用]:[vlookup 用]],2,FALSE)</f>
        <v>292</v>
      </c>
      <c r="B352">
        <f>IF(ROW()=2,1,IF(A351&lt;&gt;Serve[[#This Row],[No]],1,B351+1))</f>
        <v>2</v>
      </c>
      <c r="C352" s="1" t="s">
        <v>587</v>
      </c>
      <c r="D352" t="s">
        <v>189</v>
      </c>
      <c r="E352" s="1" t="s">
        <v>73</v>
      </c>
      <c r="F352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224</v>
      </c>
      <c r="M352">
        <v>47</v>
      </c>
      <c r="N352">
        <v>0</v>
      </c>
      <c r="O352">
        <v>57</v>
      </c>
      <c r="P352">
        <v>0</v>
      </c>
      <c r="U352" t="str">
        <f>Serve[[#This Row],[服装]]&amp;Serve[[#This Row],[名前]]&amp;Serve[[#This Row],[レアリティ]]</f>
        <v>Xmas北信介ICONIC</v>
      </c>
    </row>
    <row r="353" spans="1:21" x14ac:dyDescent="0.25">
      <c r="A353">
        <f>VLOOKUP(Serve[[#This Row],[No用]],SetNo[[No.用]:[vlookup 用]],2,FALSE)</f>
        <v>293</v>
      </c>
      <c r="B353">
        <f>IF(ROW()=2,1,IF(A352&lt;&gt;Serve[[#This Row],[No]],1,B352+1))</f>
        <v>1</v>
      </c>
      <c r="C353" s="1" t="s">
        <v>734</v>
      </c>
      <c r="D353" s="1" t="s">
        <v>189</v>
      </c>
      <c r="E353" s="1" t="s">
        <v>90</v>
      </c>
      <c r="F353" s="1" t="s">
        <v>78</v>
      </c>
      <c r="G353" s="1" t="s">
        <v>185</v>
      </c>
      <c r="H353" s="1" t="s">
        <v>71</v>
      </c>
      <c r="I353">
        <v>1</v>
      </c>
      <c r="J353" t="s">
        <v>204</v>
      </c>
      <c r="K353" s="1" t="s">
        <v>184</v>
      </c>
      <c r="L353" s="1" t="s">
        <v>173</v>
      </c>
      <c r="M353">
        <v>34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スパイ北信介ICONIC</v>
      </c>
    </row>
    <row r="354" spans="1:21" x14ac:dyDescent="0.25">
      <c r="A354">
        <f>VLOOKUP(Serve[[#This Row],[No用]],SetNo[[No.用]:[vlookup 用]],2,FALSE)</f>
        <v>293</v>
      </c>
      <c r="B354">
        <f>IF(ROW()=2,1,IF(A353&lt;&gt;Serve[[#This Row],[No]],1,B353+1))</f>
        <v>2</v>
      </c>
      <c r="C354" s="1" t="s">
        <v>734</v>
      </c>
      <c r="D354" s="1" t="s">
        <v>189</v>
      </c>
      <c r="E354" s="1" t="s">
        <v>90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224</v>
      </c>
      <c r="M354">
        <v>47</v>
      </c>
      <c r="N354">
        <v>0</v>
      </c>
      <c r="O354">
        <v>57</v>
      </c>
      <c r="P354">
        <v>0</v>
      </c>
      <c r="U354" t="str">
        <f>Serve[[#This Row],[服装]]&amp;Serve[[#This Row],[名前]]&amp;Serve[[#This Row],[レアリティ]]</f>
        <v>スパイ北信介ICONIC</v>
      </c>
    </row>
    <row r="355" spans="1:21" x14ac:dyDescent="0.25">
      <c r="A355">
        <f>VLOOKUP(Serve[[#This Row],[No用]],SetNo[[No.用]:[vlookup 用]],2,FALSE)</f>
        <v>294</v>
      </c>
      <c r="B355">
        <f>IF(ROW()=2,1,IF(A354&lt;&gt;Serve[[#This Row],[No]],1,B354+1))</f>
        <v>1</v>
      </c>
      <c r="C355" s="1" t="s">
        <v>825</v>
      </c>
      <c r="D355" s="1" t="s">
        <v>189</v>
      </c>
      <c r="E355" s="1" t="s">
        <v>77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222</v>
      </c>
      <c r="L355" s="1" t="s">
        <v>162</v>
      </c>
      <c r="M355">
        <v>28</v>
      </c>
      <c r="N355">
        <v>0</v>
      </c>
      <c r="O355">
        <v>0</v>
      </c>
      <c r="P355">
        <v>0</v>
      </c>
      <c r="U355" t="str">
        <f>Serve[[#This Row],[服装]]&amp;Serve[[#This Row],[名前]]&amp;Serve[[#This Row],[レアリティ]]</f>
        <v>新年2北信介ICONIC</v>
      </c>
    </row>
    <row r="356" spans="1:21" x14ac:dyDescent="0.25">
      <c r="A356">
        <f>VLOOKUP(Serve[[#This Row],[No用]],SetNo[[No.用]:[vlookup 用]],2,FALSE)</f>
        <v>295</v>
      </c>
      <c r="B356">
        <f>IF(ROW()=2,1,IF(A355&lt;&gt;Serve[[#This Row],[No]],1,B355+1))</f>
        <v>1</v>
      </c>
      <c r="C356" s="1" t="s">
        <v>956</v>
      </c>
      <c r="D356" s="1" t="s">
        <v>189</v>
      </c>
      <c r="E356" s="1" t="s">
        <v>73</v>
      </c>
      <c r="F356" s="1" t="s">
        <v>78</v>
      </c>
      <c r="G356" s="1" t="s">
        <v>185</v>
      </c>
      <c r="H356" s="1" t="s">
        <v>71</v>
      </c>
      <c r="I356">
        <v>1</v>
      </c>
      <c r="J356" t="s">
        <v>204</v>
      </c>
      <c r="K356" s="1" t="s">
        <v>222</v>
      </c>
      <c r="L356" s="1" t="s">
        <v>162</v>
      </c>
      <c r="M356">
        <v>28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職業体験2北信介ICONIC</v>
      </c>
    </row>
    <row r="357" spans="1:21" x14ac:dyDescent="0.25">
      <c r="A357">
        <f>VLOOKUP(Serve[[#This Row],[No用]],SetNo[[No.用]:[vlookup 用]],2,FALSE)</f>
        <v>296</v>
      </c>
      <c r="B357">
        <f>IF(ROW()=2,1,IF(A356&lt;&gt;Serve[[#This Row],[No]],1,B356+1))</f>
        <v>1</v>
      </c>
      <c r="C357" s="1" t="s">
        <v>149</v>
      </c>
      <c r="D357" s="1" t="s">
        <v>189</v>
      </c>
      <c r="E357" s="1" t="s">
        <v>90</v>
      </c>
      <c r="F357" s="1" t="s">
        <v>78</v>
      </c>
      <c r="G357" s="1" t="s">
        <v>185</v>
      </c>
      <c r="H357" s="1" t="s">
        <v>71</v>
      </c>
      <c r="I357">
        <v>1</v>
      </c>
      <c r="J357" t="s">
        <v>204</v>
      </c>
      <c r="K357" s="1" t="s">
        <v>184</v>
      </c>
      <c r="L357" s="1" t="s">
        <v>173</v>
      </c>
      <c r="M357">
        <v>35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制服北信介ICONIC</v>
      </c>
    </row>
    <row r="358" spans="1:21" x14ac:dyDescent="0.25">
      <c r="A358">
        <f>VLOOKUP(Serve[[#This Row],[No用]],SetNo[[No.用]:[vlookup 用]],2,FALSE)</f>
        <v>296</v>
      </c>
      <c r="B358">
        <f>IF(ROW()=2,1,IF(A357&lt;&gt;Serve[[#This Row],[No]],1,B357+1))</f>
        <v>2</v>
      </c>
      <c r="C358" s="1" t="s">
        <v>149</v>
      </c>
      <c r="D358" s="1" t="s">
        <v>189</v>
      </c>
      <c r="E358" s="1" t="s">
        <v>90</v>
      </c>
      <c r="F358" s="1" t="s">
        <v>78</v>
      </c>
      <c r="G358" s="1" t="s">
        <v>185</v>
      </c>
      <c r="H358" s="1" t="s">
        <v>71</v>
      </c>
      <c r="I358">
        <v>1</v>
      </c>
      <c r="J358" t="s">
        <v>204</v>
      </c>
      <c r="K358" s="1" t="s">
        <v>184</v>
      </c>
      <c r="L358" s="1" t="s">
        <v>224</v>
      </c>
      <c r="M358">
        <v>48</v>
      </c>
      <c r="N358">
        <v>0</v>
      </c>
      <c r="O358">
        <v>58</v>
      </c>
      <c r="P358">
        <v>0</v>
      </c>
      <c r="R358" s="1" t="s">
        <v>1155</v>
      </c>
      <c r="T358" s="1" t="s">
        <v>1209</v>
      </c>
      <c r="U358" t="str">
        <f>Serve[[#This Row],[服装]]&amp;Serve[[#This Row],[名前]]&amp;Serve[[#This Row],[レアリティ]]</f>
        <v>制服北信介ICONIC</v>
      </c>
    </row>
    <row r="359" spans="1:21" x14ac:dyDescent="0.25">
      <c r="A359">
        <f>VLOOKUP(Serve[[#This Row],[No用]],SetNo[[No.用]:[vlookup 用]],2,FALSE)</f>
        <v>297</v>
      </c>
      <c r="B359">
        <f>IF(ROW()=2,1,IF(A356&lt;&gt;Serve[[#This Row],[No]],1,B356+1))</f>
        <v>1</v>
      </c>
      <c r="C359" t="s">
        <v>108</v>
      </c>
      <c r="D359" s="1" t="s">
        <v>523</v>
      </c>
      <c r="E359" t="s">
        <v>77</v>
      </c>
      <c r="F359" s="1" t="s">
        <v>78</v>
      </c>
      <c r="G359" t="s">
        <v>185</v>
      </c>
      <c r="H359" t="s">
        <v>71</v>
      </c>
      <c r="I359">
        <v>1</v>
      </c>
      <c r="J359" t="s">
        <v>204</v>
      </c>
      <c r="K359" s="1" t="s">
        <v>184</v>
      </c>
      <c r="L359" s="1" t="s">
        <v>162</v>
      </c>
      <c r="M359">
        <v>33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ユニフォーム尾白アランICONIC</v>
      </c>
    </row>
    <row r="360" spans="1:21" x14ac:dyDescent="0.25">
      <c r="A360">
        <f>VLOOKUP(Serve[[#This Row],[No用]],SetNo[[No.用]:[vlookup 用]],2,FALSE)</f>
        <v>298</v>
      </c>
      <c r="B360">
        <f>IF(ROW()=2,1,IF(A359&lt;&gt;Serve[[#This Row],[No]],1,B359+1))</f>
        <v>1</v>
      </c>
      <c r="C360" s="1" t="s">
        <v>597</v>
      </c>
      <c r="D360" s="1" t="s">
        <v>523</v>
      </c>
      <c r="E360" s="1" t="s">
        <v>602</v>
      </c>
      <c r="F360" s="1" t="s">
        <v>78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162</v>
      </c>
      <c r="M360">
        <v>33</v>
      </c>
      <c r="N360">
        <v>0</v>
      </c>
      <c r="O360">
        <v>0</v>
      </c>
      <c r="P360">
        <v>0</v>
      </c>
      <c r="U360" t="str">
        <f>Serve[[#This Row],[服装]]&amp;Serve[[#This Row],[名前]]&amp;Serve[[#This Row],[レアリティ]]</f>
        <v>雪遊び尾白アランICONIC</v>
      </c>
    </row>
    <row r="361" spans="1:21" x14ac:dyDescent="0.25">
      <c r="A361">
        <f>VLOOKUP(Serve[[#This Row],[No用]],SetNo[[No.用]:[vlookup 用]],2,FALSE)</f>
        <v>299</v>
      </c>
      <c r="B361">
        <f>IF(ROW()=2,1,IF(A360&lt;&gt;Serve[[#This Row],[No]],1,B360+1))</f>
        <v>1</v>
      </c>
      <c r="C361" s="1" t="s">
        <v>990</v>
      </c>
      <c r="D361" s="1" t="s">
        <v>523</v>
      </c>
      <c r="E361" s="1" t="s">
        <v>73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173</v>
      </c>
      <c r="M361">
        <v>39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夏祭り2尾白アランICONIC</v>
      </c>
    </row>
    <row r="362" spans="1:21" x14ac:dyDescent="0.25">
      <c r="A362">
        <f>VLOOKUP(Serve[[#This Row],[No用]],SetNo[[No.用]:[vlookup 用]],2,FALSE)</f>
        <v>299</v>
      </c>
      <c r="B362">
        <f>IF(ROW()=2,1,IF(A361&lt;&gt;Serve[[#This Row],[No]],1,B361+1))</f>
        <v>2</v>
      </c>
      <c r="C362" s="1" t="s">
        <v>990</v>
      </c>
      <c r="D362" s="1" t="s">
        <v>523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224</v>
      </c>
      <c r="M362">
        <v>45</v>
      </c>
      <c r="N362">
        <v>0</v>
      </c>
      <c r="O362">
        <v>55</v>
      </c>
      <c r="P362">
        <v>0</v>
      </c>
      <c r="U362" t="str">
        <f>Serve[[#This Row],[服装]]&amp;Serve[[#This Row],[名前]]&amp;Serve[[#This Row],[レアリティ]]</f>
        <v>夏祭り2尾白アランICONIC</v>
      </c>
    </row>
    <row r="363" spans="1:21" x14ac:dyDescent="0.25">
      <c r="A363">
        <f>VLOOKUP(Serve[[#This Row],[No用]],SetNo[[No.用]:[vlookup 用]],2,FALSE)</f>
        <v>300</v>
      </c>
      <c r="B363">
        <f>IF(ROW()=2,1,IF(A362&lt;&gt;Serve[[#This Row],[No]],1,B362+1))</f>
        <v>1</v>
      </c>
      <c r="C363" t="s">
        <v>108</v>
      </c>
      <c r="D363" s="1" t="s">
        <v>525</v>
      </c>
      <c r="E363" t="s">
        <v>77</v>
      </c>
      <c r="F363" s="1" t="s">
        <v>80</v>
      </c>
      <c r="G363" t="s">
        <v>185</v>
      </c>
      <c r="H363" t="s">
        <v>71</v>
      </c>
      <c r="I363">
        <v>0</v>
      </c>
      <c r="J363" t="s">
        <v>204</v>
      </c>
      <c r="M363">
        <v>0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ユニフォーム赤木路成ICONIC</v>
      </c>
    </row>
    <row r="364" spans="1:21" x14ac:dyDescent="0.25">
      <c r="A364">
        <f>VLOOKUP(Serve[[#This Row],[No用]],SetNo[[No.用]:[vlookup 用]],2,FALSE)</f>
        <v>301</v>
      </c>
      <c r="B364">
        <f>IF(ROW()=2,1,IF(A363&lt;&gt;Serve[[#This Row],[No]],1,B363+1))</f>
        <v>1</v>
      </c>
      <c r="C364" s="1" t="s">
        <v>800</v>
      </c>
      <c r="D364" s="1" t="s">
        <v>525</v>
      </c>
      <c r="E364" s="1" t="s">
        <v>73</v>
      </c>
      <c r="F364" s="1" t="s">
        <v>80</v>
      </c>
      <c r="G364" s="1" t="s">
        <v>185</v>
      </c>
      <c r="H364" s="1" t="s">
        <v>71</v>
      </c>
      <c r="I364">
        <v>0</v>
      </c>
      <c r="J364" t="s">
        <v>204</v>
      </c>
      <c r="M364">
        <v>0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Xmas2赤木路成ICONIC</v>
      </c>
    </row>
    <row r="365" spans="1:21" x14ac:dyDescent="0.25">
      <c r="A365">
        <f>VLOOKUP(Serve[[#This Row],[No用]],SetNo[[No.用]:[vlookup 用]],2,FALSE)</f>
        <v>302</v>
      </c>
      <c r="B365">
        <f>IF(ROW()=2,1,IF(A364&lt;&gt;Serve[[#This Row],[No]],1,B364+1))</f>
        <v>1</v>
      </c>
      <c r="C365" t="s">
        <v>108</v>
      </c>
      <c r="D365" s="1" t="s">
        <v>527</v>
      </c>
      <c r="E365" t="s">
        <v>77</v>
      </c>
      <c r="F365" s="1" t="s">
        <v>82</v>
      </c>
      <c r="G365" t="s">
        <v>185</v>
      </c>
      <c r="H365" t="s">
        <v>71</v>
      </c>
      <c r="I365">
        <v>1</v>
      </c>
      <c r="J365" t="s">
        <v>204</v>
      </c>
      <c r="K365" s="1" t="s">
        <v>225</v>
      </c>
      <c r="L365" s="1" t="s">
        <v>162</v>
      </c>
      <c r="M365">
        <v>26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ユニフォーム大耳練ICONIC</v>
      </c>
    </row>
    <row r="366" spans="1:21" x14ac:dyDescent="0.25">
      <c r="A366">
        <f>VLOOKUP(Serve[[#This Row],[No用]],SetNo[[No.用]:[vlookup 用]],2,FALSE)</f>
        <v>303</v>
      </c>
      <c r="B366">
        <f>IF(ROW()=2,1,IF(A365&lt;&gt;Serve[[#This Row],[No]],1,B365+1))</f>
        <v>1</v>
      </c>
      <c r="C366" t="s">
        <v>108</v>
      </c>
      <c r="D366" s="1" t="s">
        <v>529</v>
      </c>
      <c r="E366" t="s">
        <v>77</v>
      </c>
      <c r="F366" s="1" t="s">
        <v>78</v>
      </c>
      <c r="G366" t="s">
        <v>185</v>
      </c>
      <c r="H366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ユニフォーム理石平介ICONIC</v>
      </c>
    </row>
    <row r="367" spans="1:21" x14ac:dyDescent="0.25">
      <c r="A367">
        <f>VLOOKUP(Serve[[#This Row],[No用]],SetNo[[No.用]:[vlookup 用]],2,FALSE)</f>
        <v>303</v>
      </c>
      <c r="B367">
        <f>IF(ROW()=2,1,IF(A366&lt;&gt;Serve[[#This Row],[No]],1,B366+1))</f>
        <v>2</v>
      </c>
      <c r="C367" t="s">
        <v>108</v>
      </c>
      <c r="D367" s="1" t="s">
        <v>529</v>
      </c>
      <c r="E367" t="s">
        <v>77</v>
      </c>
      <c r="F367" s="1" t="s">
        <v>78</v>
      </c>
      <c r="G367" t="s">
        <v>185</v>
      </c>
      <c r="H367" t="s">
        <v>71</v>
      </c>
      <c r="I367">
        <v>1</v>
      </c>
      <c r="J367" t="s">
        <v>204</v>
      </c>
      <c r="K367" s="1" t="s">
        <v>184</v>
      </c>
      <c r="L367" s="1" t="s">
        <v>224</v>
      </c>
      <c r="M367">
        <v>44</v>
      </c>
      <c r="N367">
        <v>0</v>
      </c>
      <c r="O367">
        <v>54</v>
      </c>
      <c r="P367">
        <v>0</v>
      </c>
      <c r="U367" t="str">
        <f>Serve[[#This Row],[服装]]&amp;Serve[[#This Row],[名前]]&amp;Serve[[#This Row],[レアリティ]]</f>
        <v>ユニフォーム理石平介ICONIC</v>
      </c>
    </row>
    <row r="368" spans="1:21" x14ac:dyDescent="0.25">
      <c r="A368">
        <f>VLOOKUP(Serve[[#This Row],[No用]],SetNo[[No.用]:[vlookup 用]],2,FALSE)</f>
        <v>304</v>
      </c>
      <c r="B368">
        <f>IF(ROW()=2,1,IF(A367&lt;&gt;Serve[[#This Row],[No]],1,B367+1))</f>
        <v>1</v>
      </c>
      <c r="C368" s="1" t="s">
        <v>108</v>
      </c>
      <c r="D368" s="1" t="s">
        <v>674</v>
      </c>
      <c r="E368" s="1" t="s">
        <v>77</v>
      </c>
      <c r="F368" s="1" t="s">
        <v>78</v>
      </c>
      <c r="G368" s="1" t="s">
        <v>185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178</v>
      </c>
      <c r="M368">
        <v>35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ユニフォーム銀島結ICONIC</v>
      </c>
    </row>
    <row r="369" spans="1:21" x14ac:dyDescent="0.25">
      <c r="A369">
        <f>VLOOKUP(Serve[[#This Row],[No用]],SetNo[[No.用]:[vlookup 用]],2,FALSE)</f>
        <v>305</v>
      </c>
      <c r="B369">
        <f>IF(ROW()=2,1,IF(A368&lt;&gt;Serve[[#This Row],[No]],1,B368+1))</f>
        <v>1</v>
      </c>
      <c r="C369" s="1" t="s">
        <v>800</v>
      </c>
      <c r="D369" s="1" t="s">
        <v>674</v>
      </c>
      <c r="E369" s="1" t="s">
        <v>73</v>
      </c>
      <c r="F369" s="1" t="s">
        <v>78</v>
      </c>
      <c r="G369" s="1" t="s">
        <v>185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178</v>
      </c>
      <c r="M369">
        <v>35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Xmas2銀島結ICONIC</v>
      </c>
    </row>
    <row r="370" spans="1:21" x14ac:dyDescent="0.25">
      <c r="A370">
        <f>VLOOKUP(Serve[[#This Row],[No用]],SetNo[[No.用]:[vlookup 用]],2,FALSE)</f>
        <v>306</v>
      </c>
      <c r="B370">
        <f>IF(ROW()=2,1,IF(A369&lt;&gt;Serve[[#This Row],[No]],1,B369+1))</f>
        <v>1</v>
      </c>
      <c r="C370" t="s">
        <v>108</v>
      </c>
      <c r="D370" t="s">
        <v>122</v>
      </c>
      <c r="E370" t="s">
        <v>90</v>
      </c>
      <c r="F370" t="s">
        <v>78</v>
      </c>
      <c r="G370" t="s">
        <v>128</v>
      </c>
      <c r="H370" t="s">
        <v>71</v>
      </c>
      <c r="I370">
        <v>1</v>
      </c>
      <c r="J370" t="s">
        <v>204</v>
      </c>
      <c r="K370" s="1" t="s">
        <v>184</v>
      </c>
      <c r="L370" s="1" t="s">
        <v>173</v>
      </c>
      <c r="M370">
        <v>38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ユニフォーム木兎光太郎ICONIC</v>
      </c>
    </row>
    <row r="371" spans="1:21" x14ac:dyDescent="0.25">
      <c r="A371">
        <f>VLOOKUP(Serve[[#This Row],[No用]],SetNo[[No.用]:[vlookup 用]],2,FALSE)</f>
        <v>307</v>
      </c>
      <c r="B371">
        <f>IF(ROW()=2,1,IF(A370&lt;&gt;Serve[[#This Row],[No]],1,B370+1))</f>
        <v>1</v>
      </c>
      <c r="C371" t="s">
        <v>150</v>
      </c>
      <c r="D371" t="s">
        <v>122</v>
      </c>
      <c r="E371" t="s">
        <v>77</v>
      </c>
      <c r="F371" t="s">
        <v>78</v>
      </c>
      <c r="G371" t="s">
        <v>128</v>
      </c>
      <c r="H371" t="s">
        <v>71</v>
      </c>
      <c r="I371">
        <v>1</v>
      </c>
      <c r="J371" t="s">
        <v>204</v>
      </c>
      <c r="K371" s="1" t="s">
        <v>184</v>
      </c>
      <c r="L371" s="1" t="s">
        <v>173</v>
      </c>
      <c r="M371">
        <v>38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夏祭り木兎光太郎ICONIC</v>
      </c>
    </row>
    <row r="372" spans="1:21" x14ac:dyDescent="0.25">
      <c r="A372">
        <f>VLOOKUP(Serve[[#This Row],[No用]],SetNo[[No.用]:[vlookup 用]],2,FALSE)</f>
        <v>308</v>
      </c>
      <c r="B372">
        <f>IF(ROW()=2,1,IF(A371&lt;&gt;Serve[[#This Row],[No]],1,B371+1))</f>
        <v>1</v>
      </c>
      <c r="C372" s="1" t="s">
        <v>587</v>
      </c>
      <c r="D372" t="s">
        <v>122</v>
      </c>
      <c r="E372" s="1" t="s">
        <v>73</v>
      </c>
      <c r="F372" t="s">
        <v>78</v>
      </c>
      <c r="G372" t="s">
        <v>128</v>
      </c>
      <c r="H372" t="s">
        <v>71</v>
      </c>
      <c r="I372">
        <v>1</v>
      </c>
      <c r="J372" t="s">
        <v>204</v>
      </c>
      <c r="K372" s="1" t="s">
        <v>184</v>
      </c>
      <c r="L372" s="1" t="s">
        <v>173</v>
      </c>
      <c r="M372">
        <v>38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Xmas木兎光太郎ICONIC</v>
      </c>
    </row>
    <row r="373" spans="1:21" x14ac:dyDescent="0.25">
      <c r="A373">
        <f>VLOOKUP(Serve[[#This Row],[No用]],SetNo[[No.用]:[vlookup 用]],2,FALSE)</f>
        <v>309</v>
      </c>
      <c r="B373">
        <f>IF(ROW()=2,1,IF(A372&lt;&gt;Serve[[#This Row],[No]],1,B372+1))</f>
        <v>1</v>
      </c>
      <c r="C373" s="1" t="s">
        <v>149</v>
      </c>
      <c r="D373" t="s">
        <v>122</v>
      </c>
      <c r="E373" s="1" t="s">
        <v>90</v>
      </c>
      <c r="F373" t="s">
        <v>78</v>
      </c>
      <c r="G373" t="s">
        <v>128</v>
      </c>
      <c r="H373" t="s">
        <v>71</v>
      </c>
      <c r="I373">
        <v>1</v>
      </c>
      <c r="J373" t="s">
        <v>204</v>
      </c>
      <c r="K373" s="1" t="s">
        <v>184</v>
      </c>
      <c r="L373" s="1" t="s">
        <v>173</v>
      </c>
      <c r="M373">
        <v>38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制服木兎光太郎ICONIC</v>
      </c>
    </row>
    <row r="374" spans="1:21" x14ac:dyDescent="0.25">
      <c r="A374">
        <f>VLOOKUP(Serve[[#This Row],[No用]],SetNo[[No.用]:[vlookup 用]],2,FALSE)</f>
        <v>310</v>
      </c>
      <c r="B374">
        <f>IF(ROW()=2,1,IF(A373&lt;&gt;Serve[[#This Row],[No]],1,B373+1))</f>
        <v>1</v>
      </c>
      <c r="C374" s="1" t="s">
        <v>683</v>
      </c>
      <c r="D374" s="1" t="s">
        <v>122</v>
      </c>
      <c r="E374" s="1" t="s">
        <v>77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184</v>
      </c>
      <c r="L374" s="1" t="s">
        <v>173</v>
      </c>
      <c r="M374">
        <v>38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キャンプ木兎光太郎ICONIC</v>
      </c>
    </row>
    <row r="375" spans="1:21" x14ac:dyDescent="0.25">
      <c r="A375">
        <f>VLOOKUP(Serve[[#This Row],[No用]],SetNo[[No.用]:[vlookup 用]],2,FALSE)</f>
        <v>311</v>
      </c>
      <c r="B375">
        <f>IF(ROW()=2,1,IF(A374&lt;&gt;Serve[[#This Row],[No]],1,B374+1))</f>
        <v>1</v>
      </c>
      <c r="C375" s="1" t="s">
        <v>885</v>
      </c>
      <c r="D375" s="1" t="s">
        <v>122</v>
      </c>
      <c r="E375" s="1" t="s">
        <v>73</v>
      </c>
      <c r="F375" s="1" t="s">
        <v>78</v>
      </c>
      <c r="G375" s="1" t="s">
        <v>128</v>
      </c>
      <c r="H375" s="1" t="s">
        <v>71</v>
      </c>
      <c r="I375">
        <v>1</v>
      </c>
      <c r="J375" t="s">
        <v>204</v>
      </c>
      <c r="K375" s="1" t="s">
        <v>184</v>
      </c>
      <c r="L375" s="1" t="s">
        <v>162</v>
      </c>
      <c r="M375">
        <v>32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2周年木兎光太郎ICONIC</v>
      </c>
    </row>
    <row r="376" spans="1:21" x14ac:dyDescent="0.25">
      <c r="A376">
        <f>VLOOKUP(Serve[[#This Row],[No用]],SetNo[[No.用]:[vlookup 用]],2,FALSE)</f>
        <v>312</v>
      </c>
      <c r="B376">
        <f>IF(ROW()=2,1,IF(A375&lt;&gt;Serve[[#This Row],[No]],1,B375+1))</f>
        <v>1</v>
      </c>
      <c r="C376" s="1" t="s">
        <v>1052</v>
      </c>
      <c r="D376" s="1" t="s">
        <v>122</v>
      </c>
      <c r="E376" s="1" t="s">
        <v>90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162</v>
      </c>
      <c r="M376">
        <v>32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焼き芋木兎光太郎ICONIC</v>
      </c>
    </row>
    <row r="377" spans="1:21" x14ac:dyDescent="0.25">
      <c r="A377">
        <f>VLOOKUP(Serve[[#This Row],[No用]],SetNo[[No.用]:[vlookup 用]],2,FALSE)</f>
        <v>313</v>
      </c>
      <c r="B377">
        <f>IF(ROW()=2,1,IF(A376&lt;&gt;Serve[[#This Row],[No]],1,B376+1))</f>
        <v>1</v>
      </c>
      <c r="C377" t="s">
        <v>108</v>
      </c>
      <c r="D377" t="s">
        <v>123</v>
      </c>
      <c r="E377" t="s">
        <v>90</v>
      </c>
      <c r="F377" t="s">
        <v>78</v>
      </c>
      <c r="G377" t="s">
        <v>128</v>
      </c>
      <c r="H377" t="s">
        <v>71</v>
      </c>
      <c r="I377">
        <v>1</v>
      </c>
      <c r="J377" t="s">
        <v>204</v>
      </c>
      <c r="K377" s="1" t="s">
        <v>222</v>
      </c>
      <c r="L377" s="1" t="s">
        <v>162</v>
      </c>
      <c r="M377">
        <v>28</v>
      </c>
      <c r="N377">
        <v>0</v>
      </c>
      <c r="O377">
        <v>0</v>
      </c>
      <c r="P377">
        <v>0</v>
      </c>
      <c r="U377" t="str">
        <f>Serve[[#This Row],[服装]]&amp;Serve[[#This Row],[名前]]&amp;Serve[[#This Row],[レアリティ]]</f>
        <v>ユニフォーム木葉秋紀ICONIC</v>
      </c>
    </row>
    <row r="378" spans="1:21" x14ac:dyDescent="0.25">
      <c r="A378">
        <f>VLOOKUP(Serve[[#This Row],[No用]],SetNo[[No.用]:[vlookup 用]],2,FALSE)</f>
        <v>314</v>
      </c>
      <c r="B378">
        <f>IF(ROW()=2,1,IF(A377&lt;&gt;Serve[[#This Row],[No]],1,B377+1))</f>
        <v>1</v>
      </c>
      <c r="C378" s="1" t="s">
        <v>364</v>
      </c>
      <c r="D378" t="s">
        <v>123</v>
      </c>
      <c r="E378" s="1" t="s">
        <v>77</v>
      </c>
      <c r="F378" t="s">
        <v>78</v>
      </c>
      <c r="G378" t="s">
        <v>128</v>
      </c>
      <c r="H378" t="s">
        <v>71</v>
      </c>
      <c r="I378">
        <v>1</v>
      </c>
      <c r="J378" t="s">
        <v>204</v>
      </c>
      <c r="K378" s="1" t="s">
        <v>222</v>
      </c>
      <c r="L378" s="1" t="s">
        <v>162</v>
      </c>
      <c r="M378">
        <v>28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探偵木葉秋紀ICONIC</v>
      </c>
    </row>
    <row r="379" spans="1:21" x14ac:dyDescent="0.25">
      <c r="A379">
        <f>VLOOKUP(Serve[[#This Row],[No用]],SetNo[[No.用]:[vlookup 用]],2,FALSE)</f>
        <v>315</v>
      </c>
      <c r="B379">
        <f>IF(ROW()=2,1,IF(A378&lt;&gt;Serve[[#This Row],[No]],1,B378+1))</f>
        <v>1</v>
      </c>
      <c r="C379" s="1" t="s">
        <v>678</v>
      </c>
      <c r="D379" s="1" t="s">
        <v>123</v>
      </c>
      <c r="E379" s="1" t="s">
        <v>73</v>
      </c>
      <c r="F379" s="1" t="s">
        <v>78</v>
      </c>
      <c r="G379" s="1" t="s">
        <v>128</v>
      </c>
      <c r="H379" s="1" t="s">
        <v>71</v>
      </c>
      <c r="I379">
        <v>1</v>
      </c>
      <c r="J379" t="s">
        <v>204</v>
      </c>
      <c r="K379" s="1" t="s">
        <v>222</v>
      </c>
      <c r="L379" s="1" t="s">
        <v>162</v>
      </c>
      <c r="M379">
        <v>28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梅雨木葉秋紀ICONIC</v>
      </c>
    </row>
    <row r="380" spans="1:21" x14ac:dyDescent="0.25">
      <c r="A380">
        <f>VLOOKUP(Serve[[#This Row],[No用]],SetNo[[No.用]:[vlookup 用]],2,FALSE)</f>
        <v>316</v>
      </c>
      <c r="B380">
        <f>IF(ROW()=2,1,IF(A379&lt;&gt;Serve[[#This Row],[No]],1,B379+1))</f>
        <v>1</v>
      </c>
      <c r="C380" s="1" t="s">
        <v>832</v>
      </c>
      <c r="D380" s="1" t="s">
        <v>123</v>
      </c>
      <c r="E380" s="1" t="s">
        <v>90</v>
      </c>
      <c r="F380" s="1" t="s">
        <v>78</v>
      </c>
      <c r="G380" s="1" t="s">
        <v>128</v>
      </c>
      <c r="H380" s="1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28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路地裏2木葉秋紀ICONIC</v>
      </c>
    </row>
    <row r="381" spans="1:21" x14ac:dyDescent="0.25">
      <c r="A381">
        <f>VLOOKUP(Serve[[#This Row],[No用]],SetNo[[No.用]:[vlookup 用]],2,FALSE)</f>
        <v>317</v>
      </c>
      <c r="B381">
        <f>IF(ROW()=2,1,IF(A380&lt;&gt;Serve[[#This Row],[No]],1,B380+1))</f>
        <v>1</v>
      </c>
      <c r="C381" s="1" t="s">
        <v>983</v>
      </c>
      <c r="D381" s="1" t="s">
        <v>123</v>
      </c>
      <c r="E381" s="1" t="s">
        <v>77</v>
      </c>
      <c r="F381" s="1" t="s">
        <v>78</v>
      </c>
      <c r="G381" s="1" t="s">
        <v>128</v>
      </c>
      <c r="H381" s="1" t="s">
        <v>71</v>
      </c>
      <c r="I381">
        <v>1</v>
      </c>
      <c r="J381" t="s">
        <v>204</v>
      </c>
      <c r="K381" s="1" t="s">
        <v>222</v>
      </c>
      <c r="L381" s="1" t="s">
        <v>162</v>
      </c>
      <c r="M381">
        <v>28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水着2木葉秋紀ICONIC</v>
      </c>
    </row>
    <row r="382" spans="1:21" x14ac:dyDescent="0.25">
      <c r="A382">
        <f>VLOOKUP(Serve[[#This Row],[No用]],SetNo[[No.用]:[vlookup 用]],2,FALSE)</f>
        <v>318</v>
      </c>
      <c r="B382">
        <f>IF(ROW()=2,1,IF(A381&lt;&gt;Serve[[#This Row],[No]],1,B381+1))</f>
        <v>1</v>
      </c>
      <c r="C382" t="s">
        <v>108</v>
      </c>
      <c r="D382" t="s">
        <v>124</v>
      </c>
      <c r="E382" t="s">
        <v>90</v>
      </c>
      <c r="F382" t="s">
        <v>78</v>
      </c>
      <c r="G382" t="s">
        <v>128</v>
      </c>
      <c r="H382" t="s">
        <v>71</v>
      </c>
      <c r="I382">
        <v>1</v>
      </c>
      <c r="J382" t="s">
        <v>204</v>
      </c>
      <c r="K382" s="1" t="s">
        <v>222</v>
      </c>
      <c r="L382" s="1" t="s">
        <v>162</v>
      </c>
      <c r="M382">
        <v>28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ユニフォーム猿杙大和ICONIC</v>
      </c>
    </row>
    <row r="383" spans="1:21" x14ac:dyDescent="0.25">
      <c r="A383">
        <f>VLOOKUP(Serve[[#This Row],[No用]],SetNo[[No.用]:[vlookup 用]],2,FALSE)</f>
        <v>319</v>
      </c>
      <c r="B383">
        <f>IF(ROW()=2,1,IF(A382&lt;&gt;Serve[[#This Row],[No]],1,B382+1))</f>
        <v>1</v>
      </c>
      <c r="C383" s="1" t="s">
        <v>1070</v>
      </c>
      <c r="D383" s="1" t="s">
        <v>124</v>
      </c>
      <c r="E383" s="1" t="s">
        <v>77</v>
      </c>
      <c r="F383" s="1" t="s">
        <v>78</v>
      </c>
      <c r="G383" s="1" t="s">
        <v>128</v>
      </c>
      <c r="H383" s="1" t="s">
        <v>71</v>
      </c>
      <c r="I383">
        <v>1</v>
      </c>
      <c r="J383" t="s">
        <v>204</v>
      </c>
      <c r="K383" s="1" t="s">
        <v>184</v>
      </c>
      <c r="L383" s="1" t="s">
        <v>173</v>
      </c>
      <c r="M383">
        <v>34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ハロウィン猿杙大和ICONIC</v>
      </c>
    </row>
    <row r="384" spans="1:21" x14ac:dyDescent="0.25">
      <c r="A384">
        <f>VLOOKUP(Serve[[#This Row],[No用]],SetNo[[No.用]:[vlookup 用]],2,FALSE)</f>
        <v>319</v>
      </c>
      <c r="B384">
        <f>IF(ROW()=2,1,IF(A383&lt;&gt;Serve[[#This Row],[No]],1,B383+1))</f>
        <v>2</v>
      </c>
      <c r="C384" s="1" t="s">
        <v>1070</v>
      </c>
      <c r="D384" s="1" t="s">
        <v>124</v>
      </c>
      <c r="E384" s="1" t="s">
        <v>77</v>
      </c>
      <c r="F384" s="1" t="s">
        <v>78</v>
      </c>
      <c r="G384" s="1" t="s">
        <v>128</v>
      </c>
      <c r="H384" s="1" t="s">
        <v>71</v>
      </c>
      <c r="I384">
        <v>1</v>
      </c>
      <c r="J384" t="s">
        <v>204</v>
      </c>
      <c r="K384" s="1" t="s">
        <v>184</v>
      </c>
      <c r="L384" s="1" t="s">
        <v>224</v>
      </c>
      <c r="M384">
        <v>47</v>
      </c>
      <c r="N384">
        <v>0</v>
      </c>
      <c r="O384">
        <v>57</v>
      </c>
      <c r="P384">
        <v>0</v>
      </c>
      <c r="U384" t="str">
        <f>Serve[[#This Row],[服装]]&amp;Serve[[#This Row],[名前]]&amp;Serve[[#This Row],[レアリティ]]</f>
        <v>ハロウィン猿杙大和ICONIC</v>
      </c>
    </row>
    <row r="385" spans="1:21" x14ac:dyDescent="0.25">
      <c r="A385">
        <f>VLOOKUP(Serve[[#This Row],[No用]],SetNo[[No.用]:[vlookup 用]],2,FALSE)</f>
        <v>320</v>
      </c>
      <c r="B385">
        <f>IF(ROW()=2,1,IF(A384&lt;&gt;Serve[[#This Row],[No]],1,B384+1))</f>
        <v>1</v>
      </c>
      <c r="C385" t="s">
        <v>108</v>
      </c>
      <c r="D385" t="s">
        <v>125</v>
      </c>
      <c r="E385" t="s">
        <v>90</v>
      </c>
      <c r="F385" t="s">
        <v>80</v>
      </c>
      <c r="G385" t="s">
        <v>128</v>
      </c>
      <c r="H385" t="s">
        <v>71</v>
      </c>
      <c r="I385">
        <v>0</v>
      </c>
      <c r="J385" t="s">
        <v>204</v>
      </c>
      <c r="K385" s="1"/>
      <c r="L385" s="1"/>
      <c r="M385">
        <v>0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ユニフォーム小見春樹ICONIC</v>
      </c>
    </row>
    <row r="386" spans="1:21" x14ac:dyDescent="0.25">
      <c r="A386">
        <f>VLOOKUP(Serve[[#This Row],[No用]],SetNo[[No.用]:[vlookup 用]],2,FALSE)</f>
        <v>321</v>
      </c>
      <c r="B386">
        <f>IF(ROW()=2,1,IF(A385&lt;&gt;Serve[[#This Row],[No]],1,B385+1))</f>
        <v>1</v>
      </c>
      <c r="C386" s="1" t="s">
        <v>833</v>
      </c>
      <c r="D386" s="1" t="s">
        <v>125</v>
      </c>
      <c r="E386" s="1" t="s">
        <v>77</v>
      </c>
      <c r="F386" s="1" t="s">
        <v>80</v>
      </c>
      <c r="G386" s="1" t="s">
        <v>128</v>
      </c>
      <c r="H386" s="1" t="s">
        <v>71</v>
      </c>
      <c r="I386">
        <v>0</v>
      </c>
      <c r="J386" t="s">
        <v>204</v>
      </c>
      <c r="K386" s="1"/>
      <c r="L386" s="1"/>
      <c r="M386">
        <v>0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路地裏2小見春樹ICONIC</v>
      </c>
    </row>
    <row r="387" spans="1:21" x14ac:dyDescent="0.25">
      <c r="A387">
        <f>VLOOKUP(Serve[[#This Row],[No用]],SetNo[[No.用]:[vlookup 用]],2,FALSE)</f>
        <v>322</v>
      </c>
      <c r="B387">
        <f>IF(ROW()=2,1,IF(A386&lt;&gt;Serve[[#This Row],[No]],1,B386+1))</f>
        <v>1</v>
      </c>
      <c r="C387" t="s">
        <v>108</v>
      </c>
      <c r="D387" t="s">
        <v>126</v>
      </c>
      <c r="E387" t="s">
        <v>90</v>
      </c>
      <c r="F387" t="s">
        <v>82</v>
      </c>
      <c r="G387" t="s">
        <v>128</v>
      </c>
      <c r="H387" t="s">
        <v>71</v>
      </c>
      <c r="I387">
        <v>1</v>
      </c>
      <c r="J387" t="s">
        <v>204</v>
      </c>
      <c r="K387" s="1" t="s">
        <v>222</v>
      </c>
      <c r="L387" s="1" t="s">
        <v>162</v>
      </c>
      <c r="M387">
        <v>24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ユニフォーム尾長渉ICONIC</v>
      </c>
    </row>
    <row r="388" spans="1:21" x14ac:dyDescent="0.25">
      <c r="A388">
        <f>VLOOKUP(Serve[[#This Row],[No用]],SetNo[[No.用]:[vlookup 用]],2,FALSE)</f>
        <v>323</v>
      </c>
      <c r="B388">
        <f>IF(ROW()=2,1,IF(A387&lt;&gt;Serve[[#This Row],[No]],1,B387+1))</f>
        <v>1</v>
      </c>
      <c r="C388" t="s">
        <v>108</v>
      </c>
      <c r="D388" t="s">
        <v>127</v>
      </c>
      <c r="E388" t="s">
        <v>90</v>
      </c>
      <c r="F388" t="s">
        <v>82</v>
      </c>
      <c r="G388" t="s">
        <v>128</v>
      </c>
      <c r="H388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34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ユニフォーム鷲尾辰生ICONIC</v>
      </c>
    </row>
    <row r="389" spans="1:21" x14ac:dyDescent="0.25">
      <c r="A389">
        <f>VLOOKUP(Serve[[#This Row],[No用]],SetNo[[No.用]:[vlookup 用]],2,FALSE)</f>
        <v>324</v>
      </c>
      <c r="B389">
        <f>IF(ROW()=2,1,IF(A388&lt;&gt;Serve[[#This Row],[No]],1,B388+1))</f>
        <v>1</v>
      </c>
      <c r="C389" s="1" t="s">
        <v>1070</v>
      </c>
      <c r="D389" s="1" t="s">
        <v>127</v>
      </c>
      <c r="E389" s="1" t="s">
        <v>77</v>
      </c>
      <c r="F389" s="1" t="s">
        <v>82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173</v>
      </c>
      <c r="M389">
        <v>34</v>
      </c>
      <c r="N389">
        <v>0</v>
      </c>
      <c r="O389">
        <v>0</v>
      </c>
      <c r="P389">
        <v>0</v>
      </c>
      <c r="U389" t="str">
        <f>Serve[[#This Row],[服装]]&amp;Serve[[#This Row],[名前]]&amp;Serve[[#This Row],[レアリティ]]</f>
        <v>ハロウィン鷲尾辰生ICONIC</v>
      </c>
    </row>
    <row r="390" spans="1:21" x14ac:dyDescent="0.25">
      <c r="A390">
        <f>VLOOKUP(Serve[[#This Row],[No用]],SetNo[[No.用]:[vlookup 用]],2,FALSE)</f>
        <v>325</v>
      </c>
      <c r="B390">
        <f>IF(ROW()=2,1,IF(A388&lt;&gt;Serve[[#This Row],[No]],1,B388+1))</f>
        <v>1</v>
      </c>
      <c r="C390" t="s">
        <v>108</v>
      </c>
      <c r="D390" t="s">
        <v>129</v>
      </c>
      <c r="E390" t="s">
        <v>73</v>
      </c>
      <c r="F390" t="s">
        <v>74</v>
      </c>
      <c r="G390" t="s">
        <v>128</v>
      </c>
      <c r="H390" t="s">
        <v>71</v>
      </c>
      <c r="I390">
        <v>1</v>
      </c>
      <c r="J390" t="s">
        <v>204</v>
      </c>
      <c r="K390" s="1" t="s">
        <v>225</v>
      </c>
      <c r="L390" s="1" t="s">
        <v>173</v>
      </c>
      <c r="M390">
        <v>35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ユニフォーム赤葦京治ICONIC</v>
      </c>
    </row>
    <row r="391" spans="1:21" x14ac:dyDescent="0.25">
      <c r="A391">
        <f>VLOOKUP(Serve[[#This Row],[No用]],SetNo[[No.用]:[vlookup 用]],2,FALSE)</f>
        <v>326</v>
      </c>
      <c r="B391">
        <f>IF(ROW()=2,1,IF(A390&lt;&gt;Serve[[#This Row],[No]],1,B390+1))</f>
        <v>1</v>
      </c>
      <c r="C391" t="s">
        <v>150</v>
      </c>
      <c r="D391" t="s">
        <v>129</v>
      </c>
      <c r="E391" t="s">
        <v>90</v>
      </c>
      <c r="F391" t="s">
        <v>74</v>
      </c>
      <c r="G391" t="s">
        <v>128</v>
      </c>
      <c r="H391" t="s">
        <v>71</v>
      </c>
      <c r="I391">
        <v>1</v>
      </c>
      <c r="J391" t="s">
        <v>204</v>
      </c>
      <c r="K391" s="1" t="s">
        <v>225</v>
      </c>
      <c r="L391" s="1" t="s">
        <v>173</v>
      </c>
      <c r="M391">
        <v>35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夏祭り赤葦京治ICONIC</v>
      </c>
    </row>
    <row r="392" spans="1:21" x14ac:dyDescent="0.25">
      <c r="A392">
        <f>VLOOKUP(Serve[[#This Row],[No用]],SetNo[[No.用]:[vlookup 用]],2,FALSE)</f>
        <v>327</v>
      </c>
      <c r="B392">
        <f>IF(ROW()=2,1,IF(A391&lt;&gt;Serve[[#This Row],[No]],1,B391+1))</f>
        <v>1</v>
      </c>
      <c r="C392" s="1" t="s">
        <v>149</v>
      </c>
      <c r="D392" s="1" t="s">
        <v>129</v>
      </c>
      <c r="E392" s="1" t="s">
        <v>77</v>
      </c>
      <c r="F392" s="1" t="s">
        <v>74</v>
      </c>
      <c r="G392" s="1" t="s">
        <v>128</v>
      </c>
      <c r="H392" s="1" t="s">
        <v>71</v>
      </c>
      <c r="I392">
        <v>1</v>
      </c>
      <c r="J392" t="s">
        <v>204</v>
      </c>
      <c r="K392" s="1" t="s">
        <v>225</v>
      </c>
      <c r="L392" s="1" t="s">
        <v>173</v>
      </c>
      <c r="M392">
        <v>35</v>
      </c>
      <c r="N392">
        <v>0</v>
      </c>
      <c r="O392">
        <v>0</v>
      </c>
      <c r="P392">
        <v>0</v>
      </c>
      <c r="U392" t="str">
        <f>Serve[[#This Row],[服装]]&amp;Serve[[#This Row],[名前]]&amp;Serve[[#This Row],[レアリティ]]</f>
        <v>制服赤葦京治ICONIC</v>
      </c>
    </row>
    <row r="393" spans="1:21" x14ac:dyDescent="0.25">
      <c r="A393">
        <f>VLOOKUP(Serve[[#This Row],[No用]],SetNo[[No.用]:[vlookup 用]],2,FALSE)</f>
        <v>328</v>
      </c>
      <c r="B393">
        <f>IF(ROW()=2,1,IF(A392&lt;&gt;Serve[[#This Row],[No]],1,B392+1))</f>
        <v>1</v>
      </c>
      <c r="C393" s="1" t="s">
        <v>672</v>
      </c>
      <c r="D393" s="1" t="s">
        <v>129</v>
      </c>
      <c r="E393" s="1" t="s">
        <v>73</v>
      </c>
      <c r="F393" s="1" t="s">
        <v>74</v>
      </c>
      <c r="G393" s="1" t="s">
        <v>128</v>
      </c>
      <c r="H393" s="1" t="s">
        <v>71</v>
      </c>
      <c r="I393">
        <v>1</v>
      </c>
      <c r="J393" t="s">
        <v>204</v>
      </c>
      <c r="K393" s="1" t="s">
        <v>225</v>
      </c>
      <c r="L393" s="1" t="s">
        <v>173</v>
      </c>
      <c r="M393">
        <v>35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バーガー赤葦京治ICONIC</v>
      </c>
    </row>
    <row r="394" spans="1:21" x14ac:dyDescent="0.25">
      <c r="A394">
        <f>VLOOKUP(Serve[[#This Row],[No用]],SetNo[[No.用]:[vlookup 用]],2,FALSE)</f>
        <v>329</v>
      </c>
      <c r="B394">
        <f>IF(ROW()=2,1,IF(A393&lt;&gt;Serve[[#This Row],[No]],1,B393+1))</f>
        <v>1</v>
      </c>
      <c r="C394" s="1" t="s">
        <v>742</v>
      </c>
      <c r="D394" s="1" t="s">
        <v>129</v>
      </c>
      <c r="E394" s="1" t="s">
        <v>90</v>
      </c>
      <c r="F394" s="1" t="s">
        <v>74</v>
      </c>
      <c r="G394" s="1" t="s">
        <v>128</v>
      </c>
      <c r="H394" s="1" t="s">
        <v>71</v>
      </c>
      <c r="I394">
        <v>1</v>
      </c>
      <c r="J394" t="s">
        <v>204</v>
      </c>
      <c r="K394" s="1" t="s">
        <v>225</v>
      </c>
      <c r="L394" s="1" t="s">
        <v>173</v>
      </c>
      <c r="M394">
        <v>37</v>
      </c>
      <c r="N394">
        <v>0</v>
      </c>
      <c r="O394">
        <v>0</v>
      </c>
      <c r="P394">
        <v>0</v>
      </c>
      <c r="U394" t="str">
        <f>Serve[[#This Row],[服装]]&amp;Serve[[#This Row],[名前]]&amp;Serve[[#This Row],[レアリティ]]</f>
        <v>仮装赤葦京治ICONIC</v>
      </c>
    </row>
    <row r="395" spans="1:21" x14ac:dyDescent="0.2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923</v>
      </c>
      <c r="D395" s="1" t="s">
        <v>129</v>
      </c>
      <c r="E395" s="1" t="s">
        <v>77</v>
      </c>
      <c r="F395" s="1" t="s">
        <v>74</v>
      </c>
      <c r="G395" s="1" t="s">
        <v>128</v>
      </c>
      <c r="H395" s="1" t="s">
        <v>71</v>
      </c>
      <c r="I395">
        <v>1</v>
      </c>
      <c r="J395" t="s">
        <v>204</v>
      </c>
      <c r="K395" s="1" t="s">
        <v>184</v>
      </c>
      <c r="L395" s="1" t="s">
        <v>173</v>
      </c>
      <c r="M395">
        <v>38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妖赤葦京治ICONIC</v>
      </c>
    </row>
    <row r="396" spans="1:21" x14ac:dyDescent="0.25">
      <c r="A396">
        <f>VLOOKUP(Serve[[#This Row],[No用]],SetNo[[No.用]:[vlookup 用]],2,FALSE)</f>
        <v>330</v>
      </c>
      <c r="B396">
        <f>IF(ROW()=2,1,IF(A395&lt;&gt;Serve[[#This Row],[No]],1,B395+1))</f>
        <v>2</v>
      </c>
      <c r="C396" s="1" t="s">
        <v>923</v>
      </c>
      <c r="D396" s="1" t="s">
        <v>129</v>
      </c>
      <c r="E396" s="1" t="s">
        <v>77</v>
      </c>
      <c r="F396" s="1" t="s">
        <v>74</v>
      </c>
      <c r="G396" s="1" t="s">
        <v>128</v>
      </c>
      <c r="H396" s="1" t="s">
        <v>71</v>
      </c>
      <c r="I396">
        <v>1</v>
      </c>
      <c r="J396" t="s">
        <v>204</v>
      </c>
      <c r="K396" s="1" t="s">
        <v>184</v>
      </c>
      <c r="L396" s="1" t="s">
        <v>224</v>
      </c>
      <c r="M396">
        <v>50</v>
      </c>
      <c r="N396">
        <v>0</v>
      </c>
      <c r="O396">
        <v>60</v>
      </c>
      <c r="P396">
        <v>0</v>
      </c>
      <c r="T396" s="1" t="s">
        <v>1249</v>
      </c>
      <c r="U396" t="str">
        <f>Serve[[#This Row],[服装]]&amp;Serve[[#This Row],[名前]]&amp;Serve[[#This Row],[レアリティ]]</f>
        <v>妖赤葦京治ICONIC</v>
      </c>
    </row>
    <row r="397" spans="1:21" x14ac:dyDescent="0.25">
      <c r="A397">
        <f>VLOOKUP(Serve[[#This Row],[No用]],SetNo[[No.用]:[vlookup 用]],2,FALSE)</f>
        <v>331</v>
      </c>
      <c r="B397">
        <f>IF(ROW()=2,1,IF(A396&lt;&gt;Serve[[#This Row],[No]],1,B396+1))</f>
        <v>1</v>
      </c>
      <c r="C397" s="1" t="s">
        <v>1052</v>
      </c>
      <c r="D397" s="1" t="s">
        <v>129</v>
      </c>
      <c r="E397" s="1" t="s">
        <v>73</v>
      </c>
      <c r="F397" s="1" t="s">
        <v>74</v>
      </c>
      <c r="G397" s="1" t="s">
        <v>128</v>
      </c>
      <c r="H397" s="1" t="s">
        <v>71</v>
      </c>
      <c r="I397">
        <v>1</v>
      </c>
      <c r="J397" t="s">
        <v>204</v>
      </c>
      <c r="K397" s="1" t="s">
        <v>225</v>
      </c>
      <c r="L397" s="1" t="s">
        <v>178</v>
      </c>
      <c r="M397">
        <v>35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焼き芋赤葦京治ICONIC</v>
      </c>
    </row>
    <row r="398" spans="1:21" x14ac:dyDescent="0.25">
      <c r="A398">
        <f>VLOOKUP(Serve[[#This Row],[No用]],SetNo[[No.用]:[vlookup 用]],2,FALSE)</f>
        <v>332</v>
      </c>
      <c r="B398">
        <f>IF(ROW()=2,1,IF(A397&lt;&gt;Serve[[#This Row],[No]],1,B397+1))</f>
        <v>1</v>
      </c>
      <c r="C398" s="1" t="s">
        <v>1230</v>
      </c>
      <c r="D398" s="1" t="s">
        <v>129</v>
      </c>
      <c r="E398" s="1" t="s">
        <v>90</v>
      </c>
      <c r="F398" s="1" t="s">
        <v>74</v>
      </c>
      <c r="G398" s="1" t="s">
        <v>128</v>
      </c>
      <c r="H398" s="1" t="s">
        <v>71</v>
      </c>
      <c r="I398">
        <v>1</v>
      </c>
      <c r="J398" t="s">
        <v>204</v>
      </c>
      <c r="K398" s="1" t="s">
        <v>184</v>
      </c>
      <c r="L398" s="1" t="s">
        <v>173</v>
      </c>
      <c r="M398">
        <v>39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Xmas3赤葦京治ICONIC</v>
      </c>
    </row>
    <row r="399" spans="1:21" x14ac:dyDescent="0.25">
      <c r="A399">
        <f>VLOOKUP(Serve[[#This Row],[No用]],SetNo[[No.用]:[vlookup 用]],2,FALSE)</f>
        <v>332</v>
      </c>
      <c r="B399">
        <f>IF(ROW()=2,1,IF(A398&lt;&gt;Serve[[#This Row],[No]],1,B398+1))</f>
        <v>2</v>
      </c>
      <c r="C399" s="1" t="s">
        <v>1230</v>
      </c>
      <c r="D399" s="1" t="s">
        <v>129</v>
      </c>
      <c r="E399" s="1" t="s">
        <v>90</v>
      </c>
      <c r="F399" s="1" t="s">
        <v>74</v>
      </c>
      <c r="G399" s="1" t="s">
        <v>128</v>
      </c>
      <c r="H399" s="1" t="s">
        <v>71</v>
      </c>
      <c r="I399">
        <v>1</v>
      </c>
      <c r="J399" t="s">
        <v>204</v>
      </c>
      <c r="K399" s="1" t="s">
        <v>184</v>
      </c>
      <c r="L399" s="1" t="s">
        <v>224</v>
      </c>
      <c r="M399">
        <v>51</v>
      </c>
      <c r="N399">
        <v>0</v>
      </c>
      <c r="O399">
        <v>61</v>
      </c>
      <c r="P399">
        <v>0</v>
      </c>
      <c r="R399" s="1" t="s">
        <v>1155</v>
      </c>
      <c r="T399" s="1" t="s">
        <v>1231</v>
      </c>
      <c r="U399" t="str">
        <f>Serve[[#This Row],[服装]]&amp;Serve[[#This Row],[名前]]&amp;Serve[[#This Row],[レアリティ]]</f>
        <v>Xmas3赤葦京治ICONIC</v>
      </c>
    </row>
    <row r="400" spans="1:21" x14ac:dyDescent="0.25">
      <c r="A400">
        <f>VLOOKUP(Serve[[#This Row],[No用]],SetNo[[No.用]:[vlookup 用]],2,FALSE)</f>
        <v>333</v>
      </c>
      <c r="B400">
        <f>IF(ROW()=2,1,IF(A397&lt;&gt;Serve[[#This Row],[No]],1,B397+1))</f>
        <v>1</v>
      </c>
      <c r="C400" s="1" t="s">
        <v>108</v>
      </c>
      <c r="D400" s="1" t="s">
        <v>645</v>
      </c>
      <c r="E400" s="1" t="s">
        <v>90</v>
      </c>
      <c r="F400" s="1" t="s">
        <v>78</v>
      </c>
      <c r="G400" s="1" t="s">
        <v>636</v>
      </c>
      <c r="H400" s="1" t="s">
        <v>544</v>
      </c>
      <c r="I400">
        <v>1</v>
      </c>
      <c r="J400" t="s">
        <v>204</v>
      </c>
      <c r="K400" s="1" t="s">
        <v>225</v>
      </c>
      <c r="L400" s="1" t="s">
        <v>173</v>
      </c>
      <c r="M400">
        <v>34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ユニフォーム姫川葵ICONIC</v>
      </c>
    </row>
    <row r="401" spans="1:21" x14ac:dyDescent="0.25">
      <c r="A401">
        <f>VLOOKUP(Serve[[#This Row],[No用]],SetNo[[No.用]:[vlookup 用]],2,FALSE)</f>
        <v>333</v>
      </c>
      <c r="B401">
        <f>IF(ROW()=2,1,IF(A400&lt;&gt;Serve[[#This Row],[No]],1,B400+1))</f>
        <v>2</v>
      </c>
      <c r="C401" s="1" t="s">
        <v>108</v>
      </c>
      <c r="D401" s="1" t="s">
        <v>645</v>
      </c>
      <c r="E401" s="1" t="s">
        <v>90</v>
      </c>
      <c r="F401" s="1" t="s">
        <v>78</v>
      </c>
      <c r="G401" s="1" t="s">
        <v>636</v>
      </c>
      <c r="H401" s="1" t="s">
        <v>544</v>
      </c>
      <c r="I401">
        <v>1</v>
      </c>
      <c r="J401" t="s">
        <v>204</v>
      </c>
      <c r="K401" s="1" t="s">
        <v>225</v>
      </c>
      <c r="L401" s="1" t="s">
        <v>224</v>
      </c>
      <c r="M401">
        <v>47</v>
      </c>
      <c r="N401">
        <v>0</v>
      </c>
      <c r="O401">
        <v>57</v>
      </c>
      <c r="P401">
        <v>0</v>
      </c>
      <c r="U401" t="str">
        <f>Serve[[#This Row],[服装]]&amp;Serve[[#This Row],[名前]]&amp;Serve[[#This Row],[レアリティ]]</f>
        <v>ユニフォーム姫川葵ICONIC</v>
      </c>
    </row>
    <row r="402" spans="1:21" x14ac:dyDescent="0.25">
      <c r="A402">
        <f>VLOOKUP(Serve[[#This Row],[No用]],SetNo[[No.用]:[vlookup 用]],2,FALSE)</f>
        <v>334</v>
      </c>
      <c r="B402">
        <f>IF(ROW()=2,1,IF(A401&lt;&gt;Serve[[#This Row],[No]],1,B401+1))</f>
        <v>1</v>
      </c>
      <c r="C402" s="1" t="s">
        <v>707</v>
      </c>
      <c r="D402" s="1" t="s">
        <v>645</v>
      </c>
      <c r="E402" s="10" t="s">
        <v>77</v>
      </c>
      <c r="F402" s="1" t="s">
        <v>78</v>
      </c>
      <c r="G402" s="1" t="s">
        <v>636</v>
      </c>
      <c r="H402" s="1" t="s">
        <v>544</v>
      </c>
      <c r="I402">
        <v>1</v>
      </c>
      <c r="J402" t="s">
        <v>204</v>
      </c>
      <c r="K402" s="1" t="s">
        <v>225</v>
      </c>
      <c r="L402" s="1" t="s">
        <v>173</v>
      </c>
      <c r="M402">
        <v>34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花火姫川葵ICONIC</v>
      </c>
    </row>
    <row r="403" spans="1:21" x14ac:dyDescent="0.25">
      <c r="A403">
        <f>VLOOKUP(Serve[[#This Row],[No用]],SetNo[[No.用]:[vlookup 用]],2,FALSE)</f>
        <v>334</v>
      </c>
      <c r="B403">
        <f>IF(ROW()=2,1,IF(A402&lt;&gt;Serve[[#This Row],[No]],1,B402+1))</f>
        <v>2</v>
      </c>
      <c r="C403" s="1" t="s">
        <v>707</v>
      </c>
      <c r="D403" s="1" t="s">
        <v>645</v>
      </c>
      <c r="E403" s="10" t="s">
        <v>77</v>
      </c>
      <c r="F403" s="1" t="s">
        <v>78</v>
      </c>
      <c r="G403" s="1" t="s">
        <v>636</v>
      </c>
      <c r="H403" s="1" t="s">
        <v>544</v>
      </c>
      <c r="I403">
        <v>1</v>
      </c>
      <c r="J403" t="s">
        <v>204</v>
      </c>
      <c r="K403" s="1" t="s">
        <v>225</v>
      </c>
      <c r="L403" s="1" t="s">
        <v>224</v>
      </c>
      <c r="M403">
        <v>48</v>
      </c>
      <c r="N403">
        <v>0</v>
      </c>
      <c r="O403">
        <v>58</v>
      </c>
      <c r="P403">
        <v>0</v>
      </c>
      <c r="U403" t="str">
        <f>Serve[[#This Row],[服装]]&amp;Serve[[#This Row],[名前]]&amp;Serve[[#This Row],[レアリティ]]</f>
        <v>花火姫川葵ICONIC</v>
      </c>
    </row>
    <row r="404" spans="1:21" x14ac:dyDescent="0.25">
      <c r="A404">
        <f>VLOOKUP(Serve[[#This Row],[No用]],SetNo[[No.用]:[vlookup 用]],2,FALSE)</f>
        <v>335</v>
      </c>
      <c r="B404">
        <f>IF(ROW()=2,1,IF(A403&lt;&gt;Serve[[#This Row],[No]],1,B403+1))</f>
        <v>1</v>
      </c>
      <c r="C404" s="1" t="s">
        <v>108</v>
      </c>
      <c r="D404" s="1" t="s">
        <v>651</v>
      </c>
      <c r="E404" s="1" t="s">
        <v>90</v>
      </c>
      <c r="F404" s="1" t="s">
        <v>82</v>
      </c>
      <c r="G404" s="1" t="s">
        <v>636</v>
      </c>
      <c r="H404" s="1" t="s">
        <v>71</v>
      </c>
      <c r="I404">
        <v>1</v>
      </c>
      <c r="J404" t="s">
        <v>204</v>
      </c>
      <c r="K404" s="1" t="s">
        <v>222</v>
      </c>
      <c r="L404" s="1" t="s">
        <v>162</v>
      </c>
      <c r="M404">
        <v>26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ユニフォーム当間義友ICONIC</v>
      </c>
    </row>
    <row r="405" spans="1:21" x14ac:dyDescent="0.25">
      <c r="A405">
        <f>VLOOKUP(Serve[[#This Row],[No用]],SetNo[[No.用]:[vlookup 用]],2,FALSE)</f>
        <v>336</v>
      </c>
      <c r="B405">
        <f>IF(ROW()=2,1,IF(A404&lt;&gt;Serve[[#This Row],[No]],1,B404+1))</f>
        <v>1</v>
      </c>
      <c r="C405" s="1" t="s">
        <v>108</v>
      </c>
      <c r="D405" s="1" t="s">
        <v>634</v>
      </c>
      <c r="E405" s="1" t="s">
        <v>90</v>
      </c>
      <c r="F405" s="1" t="s">
        <v>74</v>
      </c>
      <c r="G405" s="1" t="s">
        <v>636</v>
      </c>
      <c r="H405" s="1" t="s">
        <v>71</v>
      </c>
      <c r="I405">
        <v>1</v>
      </c>
      <c r="J405" t="s">
        <v>204</v>
      </c>
      <c r="K405" s="1" t="s">
        <v>222</v>
      </c>
      <c r="L405" s="1" t="s">
        <v>162</v>
      </c>
      <c r="M405">
        <v>28</v>
      </c>
      <c r="N405">
        <v>0</v>
      </c>
      <c r="O405">
        <v>0</v>
      </c>
      <c r="P405">
        <v>0</v>
      </c>
      <c r="U405" t="str">
        <f>Serve[[#This Row],[服装]]&amp;Serve[[#This Row],[名前]]&amp;Serve[[#This Row],[レアリティ]]</f>
        <v>ユニフォーム越後栄ICONIC</v>
      </c>
    </row>
    <row r="406" spans="1:21" x14ac:dyDescent="0.25">
      <c r="A406">
        <f>VLOOKUP(Serve[[#This Row],[No用]],SetNo[[No.用]:[vlookup 用]],2,FALSE)</f>
        <v>337</v>
      </c>
      <c r="B406">
        <f>IF(ROW()=2,1,IF(A405&lt;&gt;Serve[[#This Row],[No]],1,B405+1))</f>
        <v>1</v>
      </c>
      <c r="C406" s="1" t="s">
        <v>108</v>
      </c>
      <c r="D406" s="1" t="s">
        <v>655</v>
      </c>
      <c r="E406" s="1" t="s">
        <v>90</v>
      </c>
      <c r="F406" s="1" t="s">
        <v>80</v>
      </c>
      <c r="G406" s="1" t="s">
        <v>636</v>
      </c>
      <c r="H406" s="1" t="s">
        <v>71</v>
      </c>
      <c r="I406">
        <v>0</v>
      </c>
      <c r="J406" t="s">
        <v>204</v>
      </c>
      <c r="K406" s="1"/>
      <c r="L406" s="1"/>
      <c r="M406">
        <v>0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ユニフォーム貝掛亮文ICONIC</v>
      </c>
    </row>
    <row r="407" spans="1:21" x14ac:dyDescent="0.25">
      <c r="A407">
        <f>VLOOKUP(Serve[[#This Row],[No用]],SetNo[[No.用]:[vlookup 用]],2,FALSE)</f>
        <v>338</v>
      </c>
      <c r="B407">
        <f>IF(ROW()=2,1,IF(A406&lt;&gt;Serve[[#This Row],[No]],1,B406+1))</f>
        <v>1</v>
      </c>
      <c r="C407" s="1" t="s">
        <v>108</v>
      </c>
      <c r="D407" s="1" t="s">
        <v>660</v>
      </c>
      <c r="E407" s="1" t="s">
        <v>73</v>
      </c>
      <c r="F407" s="1" t="s">
        <v>78</v>
      </c>
      <c r="G407" s="1" t="s">
        <v>636</v>
      </c>
      <c r="H407" s="1" t="s">
        <v>71</v>
      </c>
      <c r="I407">
        <v>1</v>
      </c>
      <c r="J407" t="s">
        <v>204</v>
      </c>
      <c r="K407" s="1" t="s">
        <v>222</v>
      </c>
      <c r="L407" s="1" t="s">
        <v>162</v>
      </c>
      <c r="M407">
        <v>26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ユニフォーム丸山一喜ICONIC</v>
      </c>
    </row>
    <row r="408" spans="1:21" x14ac:dyDescent="0.25">
      <c r="A408">
        <f>VLOOKUP(Serve[[#This Row],[No用]],SetNo[[No.用]:[vlookup 用]],2,FALSE)</f>
        <v>339</v>
      </c>
      <c r="B408">
        <f>IF(ROW()=2,1,IF(A407&lt;&gt;Serve[[#This Row],[No]],1,B407+1))</f>
        <v>1</v>
      </c>
      <c r="C408" s="1" t="s">
        <v>108</v>
      </c>
      <c r="D408" s="1" t="s">
        <v>663</v>
      </c>
      <c r="E408" s="1" t="s">
        <v>90</v>
      </c>
      <c r="F408" s="1" t="s">
        <v>78</v>
      </c>
      <c r="G408" s="1" t="s">
        <v>636</v>
      </c>
      <c r="H408" s="1" t="s">
        <v>71</v>
      </c>
      <c r="I408">
        <v>1</v>
      </c>
      <c r="J408" t="s">
        <v>204</v>
      </c>
      <c r="K408" s="1" t="s">
        <v>222</v>
      </c>
      <c r="L408" s="1" t="s">
        <v>162</v>
      </c>
      <c r="M408">
        <v>21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ユニフォーム舞子侑志ICONIC</v>
      </c>
    </row>
    <row r="409" spans="1:21" x14ac:dyDescent="0.25">
      <c r="A409">
        <f>VLOOKUP(Serve[[#This Row],[No用]],SetNo[[No.用]:[vlookup 用]],2,FALSE)</f>
        <v>340</v>
      </c>
      <c r="B409">
        <f>IF(ROW()=2,1,IF(A408&lt;&gt;Serve[[#This Row],[No]],1,B408+1))</f>
        <v>1</v>
      </c>
      <c r="C409" s="1" t="s">
        <v>108</v>
      </c>
      <c r="D409" s="1" t="s">
        <v>641</v>
      </c>
      <c r="E409" s="1" t="s">
        <v>90</v>
      </c>
      <c r="F409" s="1" t="s">
        <v>78</v>
      </c>
      <c r="G409" s="1" t="s">
        <v>636</v>
      </c>
      <c r="H409" s="1" t="s">
        <v>71</v>
      </c>
      <c r="I409">
        <v>1</v>
      </c>
      <c r="J409" t="s">
        <v>204</v>
      </c>
      <c r="K409" s="1" t="s">
        <v>184</v>
      </c>
      <c r="L409" s="1" t="s">
        <v>162</v>
      </c>
      <c r="M409">
        <v>32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ユニフォーム寺泊基希ICONIC</v>
      </c>
    </row>
    <row r="410" spans="1:21" x14ac:dyDescent="0.25">
      <c r="A410">
        <f>VLOOKUP(Serve[[#This Row],[No用]],SetNo[[No.用]:[vlookup 用]],2,FALSE)</f>
        <v>341</v>
      </c>
      <c r="B410">
        <f>IF(ROW()=2,1,IF(A409&lt;&gt;Serve[[#This Row],[No]],1,B409+1))</f>
        <v>1</v>
      </c>
      <c r="C410" t="s">
        <v>108</v>
      </c>
      <c r="D410" t="s">
        <v>264</v>
      </c>
      <c r="E410" t="s">
        <v>77</v>
      </c>
      <c r="F410" t="s">
        <v>78</v>
      </c>
      <c r="G410" t="s">
        <v>134</v>
      </c>
      <c r="H410" t="s">
        <v>71</v>
      </c>
      <c r="I410">
        <v>1</v>
      </c>
      <c r="J410" t="s">
        <v>204</v>
      </c>
      <c r="K410" s="1" t="s">
        <v>184</v>
      </c>
      <c r="L410" s="1" t="s">
        <v>178</v>
      </c>
      <c r="M410">
        <v>35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ユニフォーム星海光来ICONIC</v>
      </c>
    </row>
    <row r="411" spans="1:21" x14ac:dyDescent="0.25">
      <c r="A411">
        <f>VLOOKUP(Serve[[#This Row],[No用]],SetNo[[No.用]:[vlookup 用]],2,FALSE)</f>
        <v>342</v>
      </c>
      <c r="B411">
        <f>IF(ROW()=2,1,IF(A410&lt;&gt;Serve[[#This Row],[No]],1,B410+1))</f>
        <v>1</v>
      </c>
      <c r="C411" s="1" t="s">
        <v>581</v>
      </c>
      <c r="D411" t="s">
        <v>264</v>
      </c>
      <c r="E411" s="1" t="s">
        <v>73</v>
      </c>
      <c r="F411" t="s">
        <v>78</v>
      </c>
      <c r="G411" t="s">
        <v>134</v>
      </c>
      <c r="H411" t="s">
        <v>71</v>
      </c>
      <c r="I411">
        <v>1</v>
      </c>
      <c r="J411" t="s">
        <v>204</v>
      </c>
      <c r="K411" s="1" t="s">
        <v>184</v>
      </c>
      <c r="L411" s="1" t="s">
        <v>173</v>
      </c>
      <c r="M411">
        <v>38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文化祭星海光来ICONIC</v>
      </c>
    </row>
    <row r="412" spans="1:21" x14ac:dyDescent="0.25">
      <c r="A412">
        <f>VLOOKUP(Serve[[#This Row],[No用]],SetNo[[No.用]:[vlookup 用]],2,FALSE)</f>
        <v>342</v>
      </c>
      <c r="B412">
        <f>IF(ROW()=2,1,IF(A411&lt;&gt;Serve[[#This Row],[No]],1,B411+1))</f>
        <v>2</v>
      </c>
      <c r="C412" s="1" t="s">
        <v>581</v>
      </c>
      <c r="D412" t="s">
        <v>264</v>
      </c>
      <c r="E412" s="1" t="s">
        <v>73</v>
      </c>
      <c r="F412" t="s">
        <v>78</v>
      </c>
      <c r="G412" t="s">
        <v>134</v>
      </c>
      <c r="H412" t="s">
        <v>71</v>
      </c>
      <c r="I412">
        <v>1</v>
      </c>
      <c r="J412" t="s">
        <v>204</v>
      </c>
      <c r="K412" s="1" t="s">
        <v>184</v>
      </c>
      <c r="L412" s="1" t="s">
        <v>224</v>
      </c>
      <c r="M412">
        <v>51</v>
      </c>
      <c r="N412">
        <v>0</v>
      </c>
      <c r="O412">
        <v>61</v>
      </c>
      <c r="P412">
        <v>0</v>
      </c>
      <c r="U412" t="str">
        <f>Serve[[#This Row],[服装]]&amp;Serve[[#This Row],[名前]]&amp;Serve[[#This Row],[レアリティ]]</f>
        <v>文化祭星海光来ICONIC</v>
      </c>
    </row>
    <row r="413" spans="1:21" x14ac:dyDescent="0.25">
      <c r="A413">
        <f>VLOOKUP(Serve[[#This Row],[No用]],SetNo[[No.用]:[vlookup 用]],2,FALSE)</f>
        <v>343</v>
      </c>
      <c r="B413">
        <f>IF(ROW()=2,1,IF(A412&lt;&gt;Serve[[#This Row],[No]],1,B412+1))</f>
        <v>1</v>
      </c>
      <c r="C413" s="1" t="s">
        <v>630</v>
      </c>
      <c r="D413" s="1" t="s">
        <v>264</v>
      </c>
      <c r="E413" s="1" t="s">
        <v>90</v>
      </c>
      <c r="F413" s="1" t="s">
        <v>78</v>
      </c>
      <c r="G413" s="1" t="s">
        <v>134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32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サバゲ星海光来ICONIC</v>
      </c>
    </row>
    <row r="414" spans="1:21" x14ac:dyDescent="0.25">
      <c r="A414">
        <f>VLOOKUP(Serve[[#This Row],[No用]],SetNo[[No.用]:[vlookup 用]],2,FALSE)</f>
        <v>343</v>
      </c>
      <c r="B414">
        <f>IF(ROW()=2,1,IF(A413&lt;&gt;Serve[[#This Row],[No]],1,B413+1))</f>
        <v>2</v>
      </c>
      <c r="C414" s="1" t="s">
        <v>630</v>
      </c>
      <c r="D414" s="1" t="s">
        <v>264</v>
      </c>
      <c r="E414" s="1" t="s">
        <v>90</v>
      </c>
      <c r="F414" s="1" t="s">
        <v>78</v>
      </c>
      <c r="G414" s="1" t="s">
        <v>134</v>
      </c>
      <c r="H414" s="1" t="s">
        <v>71</v>
      </c>
      <c r="I414">
        <v>1</v>
      </c>
      <c r="J414" t="s">
        <v>204</v>
      </c>
      <c r="K414" s="1" t="s">
        <v>184</v>
      </c>
      <c r="L414" s="1" t="s">
        <v>224</v>
      </c>
      <c r="M414">
        <v>51</v>
      </c>
      <c r="N414">
        <v>0</v>
      </c>
      <c r="O414">
        <v>61</v>
      </c>
      <c r="P414">
        <v>0</v>
      </c>
      <c r="U414" t="str">
        <f>Serve[[#This Row],[服装]]&amp;Serve[[#This Row],[名前]]&amp;Serve[[#This Row],[レアリティ]]</f>
        <v>サバゲ星海光来ICONIC</v>
      </c>
    </row>
    <row r="415" spans="1:21" x14ac:dyDescent="0.25">
      <c r="A415">
        <f>VLOOKUP(Serve[[#This Row],[No用]],SetNo[[No.用]:[vlookup 用]],2,FALSE)</f>
        <v>344</v>
      </c>
      <c r="B415">
        <f>IF(ROW()=2,1,IF(A414&lt;&gt;Serve[[#This Row],[No]],1,B414+1))</f>
        <v>1</v>
      </c>
      <c r="C415" s="1" t="s">
        <v>707</v>
      </c>
      <c r="D415" s="1" t="s">
        <v>264</v>
      </c>
      <c r="E415" s="1" t="s">
        <v>77</v>
      </c>
      <c r="F415" s="1" t="s">
        <v>78</v>
      </c>
      <c r="G415" s="1" t="s">
        <v>134</v>
      </c>
      <c r="H415" s="1" t="s">
        <v>71</v>
      </c>
      <c r="I415">
        <v>1</v>
      </c>
      <c r="J415" t="s">
        <v>204</v>
      </c>
      <c r="K415" s="1" t="s">
        <v>184</v>
      </c>
      <c r="L415" s="1" t="s">
        <v>178</v>
      </c>
      <c r="M415">
        <v>35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花火星海光来ICONIC</v>
      </c>
    </row>
    <row r="416" spans="1:21" x14ac:dyDescent="0.25">
      <c r="A416">
        <f>VLOOKUP(Serve[[#This Row],[No用]],SetNo[[No.用]:[vlookup 用]],2,FALSE)</f>
        <v>345</v>
      </c>
      <c r="B416">
        <f>IF(ROW()=2,1,IF(A415&lt;&gt;Serve[[#This Row],[No]],1,B415+1))</f>
        <v>1</v>
      </c>
      <c r="C416" s="1" t="s">
        <v>825</v>
      </c>
      <c r="D416" s="1" t="s">
        <v>264</v>
      </c>
      <c r="E416" s="1" t="s">
        <v>73</v>
      </c>
      <c r="F416" s="1" t="s">
        <v>78</v>
      </c>
      <c r="G416" s="1" t="s">
        <v>134</v>
      </c>
      <c r="H416" s="1" t="s">
        <v>71</v>
      </c>
      <c r="I416">
        <v>1</v>
      </c>
      <c r="J416" t="s">
        <v>204</v>
      </c>
      <c r="K416" s="1" t="s">
        <v>184</v>
      </c>
      <c r="L416" s="1" t="s">
        <v>162</v>
      </c>
      <c r="M416">
        <v>32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新年2星海光来ICONIC</v>
      </c>
    </row>
    <row r="417" spans="1:21" x14ac:dyDescent="0.25">
      <c r="A417">
        <f>VLOOKUP(Serve[[#This Row],[No用]],SetNo[[No.用]:[vlookup 用]],2,FALSE)</f>
        <v>346</v>
      </c>
      <c r="B417">
        <f>IF(ROW()=2,1,IF(A416&lt;&gt;Serve[[#This Row],[No]],1,B416+1))</f>
        <v>1</v>
      </c>
      <c r="C417" t="s">
        <v>108</v>
      </c>
      <c r="D417" t="s">
        <v>133</v>
      </c>
      <c r="E417" t="s">
        <v>77</v>
      </c>
      <c r="F417" t="s">
        <v>82</v>
      </c>
      <c r="G417" t="s">
        <v>134</v>
      </c>
      <c r="H417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33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ユニフォーム昼神幸郎ICONIC</v>
      </c>
    </row>
    <row r="418" spans="1:21" x14ac:dyDescent="0.25">
      <c r="A418">
        <f>VLOOKUP(Serve[[#This Row],[No用]],SetNo[[No.用]:[vlookup 用]],2,FALSE)</f>
        <v>347</v>
      </c>
      <c r="B418">
        <f>IF(ROW()=2,1,IF(A417&lt;&gt;Serve[[#This Row],[No]],1,B417+1))</f>
        <v>1</v>
      </c>
      <c r="C418" s="1" t="s">
        <v>587</v>
      </c>
      <c r="D418" t="s">
        <v>133</v>
      </c>
      <c r="E418" s="1" t="s">
        <v>73</v>
      </c>
      <c r="F418" t="s">
        <v>82</v>
      </c>
      <c r="G418" t="s">
        <v>134</v>
      </c>
      <c r="H418" t="s">
        <v>71</v>
      </c>
      <c r="I418">
        <v>1</v>
      </c>
      <c r="J418" t="s">
        <v>204</v>
      </c>
      <c r="K418" s="1" t="s">
        <v>184</v>
      </c>
      <c r="L418" s="1" t="s">
        <v>178</v>
      </c>
      <c r="M418">
        <v>36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Xmas昼神幸郎ICONIC</v>
      </c>
    </row>
    <row r="419" spans="1:21" x14ac:dyDescent="0.25">
      <c r="A419">
        <f>VLOOKUP(Serve[[#This Row],[No用]],SetNo[[No.用]:[vlookup 用]],2,FALSE)</f>
        <v>348</v>
      </c>
      <c r="B419">
        <f>IF(ROW()=2,1,IF(A418&lt;&gt;Serve[[#This Row],[No]],1,B418+1))</f>
        <v>1</v>
      </c>
      <c r="C419" s="1" t="s">
        <v>956</v>
      </c>
      <c r="D419" s="1" t="s">
        <v>133</v>
      </c>
      <c r="E419" s="1" t="s">
        <v>90</v>
      </c>
      <c r="F419" s="1" t="s">
        <v>82</v>
      </c>
      <c r="G419" s="1" t="s">
        <v>134</v>
      </c>
      <c r="H419" s="1" t="s">
        <v>71</v>
      </c>
      <c r="I419">
        <v>1</v>
      </c>
      <c r="J419" t="s">
        <v>204</v>
      </c>
      <c r="K419" s="1" t="s">
        <v>184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職業体験2昼神幸郎ICONIC</v>
      </c>
    </row>
    <row r="420" spans="1:21" x14ac:dyDescent="0.25">
      <c r="A420">
        <f>VLOOKUP(Serve[[#This Row],[No用]],SetNo[[No.用]:[vlookup 用]],2,FALSE)</f>
        <v>349</v>
      </c>
      <c r="B420">
        <f>IF(ROW()=2,1,IF(A419&lt;&gt;Serve[[#This Row],[No]],1,B419+1))</f>
        <v>1</v>
      </c>
      <c r="C420" t="s">
        <v>108</v>
      </c>
      <c r="D420" t="s">
        <v>131</v>
      </c>
      <c r="E420" t="s">
        <v>77</v>
      </c>
      <c r="F420" t="s">
        <v>78</v>
      </c>
      <c r="G420" t="s">
        <v>135</v>
      </c>
      <c r="H420" t="s">
        <v>71</v>
      </c>
      <c r="I420">
        <v>1</v>
      </c>
      <c r="J420" t="s">
        <v>204</v>
      </c>
      <c r="K420" s="1" t="s">
        <v>184</v>
      </c>
      <c r="L420" s="1" t="s">
        <v>162</v>
      </c>
      <c r="M420">
        <v>35</v>
      </c>
      <c r="N420">
        <v>0</v>
      </c>
      <c r="O420">
        <v>0</v>
      </c>
      <c r="P420">
        <v>0</v>
      </c>
      <c r="U420" t="str">
        <f>Serve[[#This Row],[服装]]&amp;Serve[[#This Row],[名前]]&amp;Serve[[#This Row],[レアリティ]]</f>
        <v>ユニフォーム佐久早聖臣ICONIC</v>
      </c>
    </row>
    <row r="421" spans="1:21" x14ac:dyDescent="0.25">
      <c r="A421">
        <f>VLOOKUP(Serve[[#This Row],[No用]],SetNo[[No.用]:[vlookup 用]],2,FALSE)</f>
        <v>350</v>
      </c>
      <c r="B421">
        <f>IF(ROW()=2,1,IF(A420&lt;&gt;Serve[[#This Row],[No]],1,B420+1))</f>
        <v>1</v>
      </c>
      <c r="C421" s="1" t="s">
        <v>630</v>
      </c>
      <c r="D421" s="1" t="s">
        <v>131</v>
      </c>
      <c r="E421" s="1" t="s">
        <v>73</v>
      </c>
      <c r="F421" s="1" t="s">
        <v>78</v>
      </c>
      <c r="G421" s="1" t="s">
        <v>135</v>
      </c>
      <c r="H421" s="1" t="s">
        <v>71</v>
      </c>
      <c r="I421">
        <v>1</v>
      </c>
      <c r="J421" t="s">
        <v>204</v>
      </c>
      <c r="K421" s="1" t="s">
        <v>184</v>
      </c>
      <c r="L421" s="1" t="s">
        <v>162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サバゲ佐久早聖臣ICONIC</v>
      </c>
    </row>
    <row r="422" spans="1:21" x14ac:dyDescent="0.25">
      <c r="A422">
        <f>VLOOKUP(Serve[[#This Row],[No用]],SetNo[[No.用]:[vlookup 用]],2,FALSE)</f>
        <v>351</v>
      </c>
      <c r="B422">
        <f>IF(ROW()=2,1,IF(A421&lt;&gt;Serve[[#This Row],[No]],1,B421+1))</f>
        <v>1</v>
      </c>
      <c r="C422" s="1" t="s">
        <v>825</v>
      </c>
      <c r="D422" s="1" t="s">
        <v>131</v>
      </c>
      <c r="E422" s="1" t="s">
        <v>90</v>
      </c>
      <c r="F422" s="1" t="s">
        <v>78</v>
      </c>
      <c r="G422" s="1" t="s">
        <v>135</v>
      </c>
      <c r="H422" s="1" t="s">
        <v>71</v>
      </c>
      <c r="I422">
        <v>1</v>
      </c>
      <c r="J422" t="s">
        <v>204</v>
      </c>
      <c r="K422" s="1" t="s">
        <v>184</v>
      </c>
      <c r="L422" s="1" t="s">
        <v>162</v>
      </c>
      <c r="M422">
        <v>35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新年2佐久早聖臣ICONIC</v>
      </c>
    </row>
    <row r="423" spans="1:21" x14ac:dyDescent="0.25">
      <c r="A423">
        <f>VLOOKUP(Serve[[#This Row],[No用]],SetNo[[No.用]:[vlookup 用]],2,FALSE)</f>
        <v>352</v>
      </c>
      <c r="B423">
        <f>IF(ROW()=2,1,IF(A422&lt;&gt;Serve[[#This Row],[No]],1,B422+1))</f>
        <v>1</v>
      </c>
      <c r="C423" t="s">
        <v>108</v>
      </c>
      <c r="D423" t="s">
        <v>132</v>
      </c>
      <c r="E423" t="s">
        <v>77</v>
      </c>
      <c r="F423" t="s">
        <v>80</v>
      </c>
      <c r="G423" t="s">
        <v>135</v>
      </c>
      <c r="H423" t="s">
        <v>71</v>
      </c>
      <c r="I423">
        <v>0</v>
      </c>
      <c r="J423" t="s">
        <v>204</v>
      </c>
      <c r="M423">
        <v>0</v>
      </c>
      <c r="N423">
        <v>0</v>
      </c>
      <c r="O423">
        <v>0</v>
      </c>
      <c r="P423">
        <v>0</v>
      </c>
      <c r="U423" t="str">
        <f>Serve[[#This Row],[服装]]&amp;Serve[[#This Row],[名前]]&amp;Serve[[#This Row],[レアリティ]]</f>
        <v>ユニフォーム小森元也ICONIC</v>
      </c>
    </row>
    <row r="424" spans="1:21" x14ac:dyDescent="0.25">
      <c r="A424">
        <f>VLOOKUP(Serve[[#This Row],[No用]],SetNo[[No.用]:[vlookup 用]],2,FALSE)</f>
        <v>353</v>
      </c>
      <c r="B424">
        <f>IF(ROW()=2,1,IF(A423&lt;&gt;Serve[[#This Row],[No]],1,B423+1))</f>
        <v>1</v>
      </c>
      <c r="C424" s="1" t="s">
        <v>683</v>
      </c>
      <c r="D424" s="1" t="s">
        <v>132</v>
      </c>
      <c r="E424" s="1" t="s">
        <v>73</v>
      </c>
      <c r="F424" s="1" t="s">
        <v>80</v>
      </c>
      <c r="G424" s="1" t="s">
        <v>135</v>
      </c>
      <c r="H424" s="1" t="s">
        <v>71</v>
      </c>
      <c r="I424">
        <v>0</v>
      </c>
      <c r="J424" t="s">
        <v>204</v>
      </c>
      <c r="M424">
        <v>0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キャンプ小森元也ICONIC</v>
      </c>
    </row>
    <row r="425" spans="1:21" x14ac:dyDescent="0.25">
      <c r="A425">
        <f>VLOOKUP(Serve[[#This Row],[No用]],SetNo[[No.用]:[vlookup 用]],2,FALSE)</f>
        <v>354</v>
      </c>
      <c r="B425">
        <f>IF(ROW()=2,1,IF(A424&lt;&gt;Serve[[#This Row],[No]],1,B424+1))</f>
        <v>1</v>
      </c>
      <c r="C425" s="1" t="s">
        <v>1070</v>
      </c>
      <c r="D425" s="1" t="s">
        <v>132</v>
      </c>
      <c r="E425" s="1" t="s">
        <v>90</v>
      </c>
      <c r="F425" s="1" t="s">
        <v>80</v>
      </c>
      <c r="G425" s="1" t="s">
        <v>135</v>
      </c>
      <c r="H425" s="1" t="s">
        <v>71</v>
      </c>
      <c r="I425">
        <v>0</v>
      </c>
      <c r="J425" t="s">
        <v>204</v>
      </c>
      <c r="M425">
        <v>0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ハロウィン小森元也ICONIC</v>
      </c>
    </row>
    <row r="426" spans="1:21" x14ac:dyDescent="0.25">
      <c r="A426">
        <f>VLOOKUP(Serve[[#This Row],[No用]],SetNo[[No.用]:[vlookup 用]],2,FALSE)</f>
        <v>355</v>
      </c>
      <c r="B426">
        <f>IF(ROW()=2,1,IF(A424&lt;&gt;Serve[[#This Row],[No]],1,B424+1))</f>
        <v>1</v>
      </c>
      <c r="C426" t="s">
        <v>108</v>
      </c>
      <c r="D426" s="1" t="s">
        <v>541</v>
      </c>
      <c r="E426" s="1" t="s">
        <v>90</v>
      </c>
      <c r="F426" s="1" t="s">
        <v>78</v>
      </c>
      <c r="G426" s="1" t="s">
        <v>543</v>
      </c>
      <c r="H426" t="s">
        <v>71</v>
      </c>
      <c r="I426">
        <v>1</v>
      </c>
      <c r="J426" t="s">
        <v>204</v>
      </c>
      <c r="K426" s="1" t="s">
        <v>184</v>
      </c>
      <c r="L426" s="1" t="s">
        <v>162</v>
      </c>
      <c r="M426">
        <v>35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ユニフォーム大将優ICONIC</v>
      </c>
    </row>
    <row r="427" spans="1:21" x14ac:dyDescent="0.25">
      <c r="A427">
        <f>VLOOKUP(Serve[[#This Row],[No用]],SetNo[[No.用]:[vlookup 用]],2,FALSE)</f>
        <v>356</v>
      </c>
      <c r="B427">
        <f>IF(ROW()=2,1,IF(A426&lt;&gt;Serve[[#This Row],[No]],1,B426+1))</f>
        <v>1</v>
      </c>
      <c r="C427" s="1" t="s">
        <v>591</v>
      </c>
      <c r="D427" s="1" t="s">
        <v>541</v>
      </c>
      <c r="E427" s="1" t="s">
        <v>77</v>
      </c>
      <c r="F427" s="1" t="s">
        <v>78</v>
      </c>
      <c r="G427" s="1" t="s">
        <v>543</v>
      </c>
      <c r="H427" s="1" t="s">
        <v>544</v>
      </c>
      <c r="I427">
        <v>1</v>
      </c>
      <c r="J427" t="s">
        <v>204</v>
      </c>
      <c r="K427" s="1" t="s">
        <v>184</v>
      </c>
      <c r="L427" s="1" t="s">
        <v>162</v>
      </c>
      <c r="M427">
        <v>35</v>
      </c>
      <c r="N427">
        <v>0</v>
      </c>
      <c r="O427">
        <v>0</v>
      </c>
      <c r="P427">
        <v>0</v>
      </c>
      <c r="U427" t="str">
        <f>Serve[[#This Row],[服装]]&amp;Serve[[#This Row],[名前]]&amp;Serve[[#This Row],[レアリティ]]</f>
        <v>新年大将優ICONIC</v>
      </c>
    </row>
    <row r="428" spans="1:21" x14ac:dyDescent="0.25">
      <c r="A428">
        <f>VLOOKUP(Serve[[#This Row],[No用]],SetNo[[No.用]:[vlookup 用]],2,FALSE)</f>
        <v>357</v>
      </c>
      <c r="B428">
        <f>IF(ROW()=2,1,IF(A427&lt;&gt;Serve[[#This Row],[No]],1,B427+1))</f>
        <v>1</v>
      </c>
      <c r="C428" s="1" t="s">
        <v>736</v>
      </c>
      <c r="D428" s="1" t="s">
        <v>541</v>
      </c>
      <c r="E428" s="1" t="s">
        <v>73</v>
      </c>
      <c r="F428" s="1" t="s">
        <v>78</v>
      </c>
      <c r="G428" s="1" t="s">
        <v>543</v>
      </c>
      <c r="H428" s="1" t="s">
        <v>544</v>
      </c>
      <c r="I428">
        <v>1</v>
      </c>
      <c r="J428" t="s">
        <v>204</v>
      </c>
      <c r="K428" s="1" t="s">
        <v>184</v>
      </c>
      <c r="L428" s="1" t="s">
        <v>173</v>
      </c>
      <c r="M428">
        <v>41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カンフー大将優ICONIC</v>
      </c>
    </row>
    <row r="429" spans="1:21" x14ac:dyDescent="0.25">
      <c r="A429">
        <f>VLOOKUP(Serve[[#This Row],[No用]],SetNo[[No.用]:[vlookup 用]],2,FALSE)</f>
        <v>357</v>
      </c>
      <c r="B429">
        <f>IF(ROW()=2,1,IF(A428&lt;&gt;Serve[[#This Row],[No]],1,B428+1))</f>
        <v>2</v>
      </c>
      <c r="C429" s="1" t="s">
        <v>736</v>
      </c>
      <c r="D429" s="1" t="s">
        <v>541</v>
      </c>
      <c r="E429" s="1" t="s">
        <v>73</v>
      </c>
      <c r="F429" s="1" t="s">
        <v>78</v>
      </c>
      <c r="G429" s="1" t="s">
        <v>543</v>
      </c>
      <c r="H429" s="1" t="s">
        <v>544</v>
      </c>
      <c r="I429">
        <v>1</v>
      </c>
      <c r="J429" t="s">
        <v>204</v>
      </c>
      <c r="K429" s="1" t="s">
        <v>184</v>
      </c>
      <c r="L429" s="1" t="s">
        <v>224</v>
      </c>
      <c r="M429">
        <v>49</v>
      </c>
      <c r="N429">
        <v>0</v>
      </c>
      <c r="O429">
        <v>59</v>
      </c>
      <c r="P429">
        <v>0</v>
      </c>
      <c r="U429" t="str">
        <f>Serve[[#This Row],[服装]]&amp;Serve[[#This Row],[名前]]&amp;Serve[[#This Row],[レアリティ]]</f>
        <v>カンフー大将優ICONIC</v>
      </c>
    </row>
    <row r="430" spans="1:21" x14ac:dyDescent="0.25">
      <c r="A430">
        <f>VLOOKUP(Serve[[#This Row],[No用]],SetNo[[No.用]:[vlookup 用]],2,FALSE)</f>
        <v>358</v>
      </c>
      <c r="B430">
        <f>IF(ROW()=2,1,IF(A429&lt;&gt;Serve[[#This Row],[No]],1,B429+1))</f>
        <v>1</v>
      </c>
      <c r="C430" s="1" t="s">
        <v>923</v>
      </c>
      <c r="D430" s="1" t="s">
        <v>541</v>
      </c>
      <c r="E430" s="1" t="s">
        <v>90</v>
      </c>
      <c r="F430" s="1" t="s">
        <v>78</v>
      </c>
      <c r="G430" s="1" t="s">
        <v>543</v>
      </c>
      <c r="H430" s="1" t="s">
        <v>544</v>
      </c>
      <c r="I430">
        <v>1</v>
      </c>
      <c r="J430" t="s">
        <v>204</v>
      </c>
      <c r="K430" s="1" t="s">
        <v>184</v>
      </c>
      <c r="L430" s="1" t="s">
        <v>162</v>
      </c>
      <c r="M430">
        <v>35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妖大将優ICONIC</v>
      </c>
    </row>
    <row r="431" spans="1:21" x14ac:dyDescent="0.25">
      <c r="A431">
        <f>VLOOKUP(Serve[[#This Row],[No用]],SetNo[[No.用]:[vlookup 用]],2,FALSE)</f>
        <v>359</v>
      </c>
      <c r="B431">
        <f>IF(ROW()=2,1,IF(A430&lt;&gt;Serve[[#This Row],[No]],1,B430+1))</f>
        <v>1</v>
      </c>
      <c r="C431" t="s">
        <v>108</v>
      </c>
      <c r="D431" s="1" t="s">
        <v>546</v>
      </c>
      <c r="E431" s="1" t="s">
        <v>90</v>
      </c>
      <c r="F431" s="1" t="s">
        <v>78</v>
      </c>
      <c r="G431" s="1" t="s">
        <v>543</v>
      </c>
      <c r="H431" t="s">
        <v>71</v>
      </c>
      <c r="I431">
        <v>1</v>
      </c>
      <c r="J431" t="s">
        <v>204</v>
      </c>
      <c r="K431" s="1" t="s">
        <v>184</v>
      </c>
      <c r="L431" s="1" t="s">
        <v>173</v>
      </c>
      <c r="M431">
        <v>36</v>
      </c>
      <c r="N431">
        <v>0</v>
      </c>
      <c r="O431">
        <v>0</v>
      </c>
      <c r="P431">
        <v>0</v>
      </c>
      <c r="U431" t="str">
        <f>Serve[[#This Row],[服装]]&amp;Serve[[#This Row],[名前]]&amp;Serve[[#This Row],[レアリティ]]</f>
        <v>ユニフォーム沼井和馬ICONIC</v>
      </c>
    </row>
    <row r="432" spans="1:21" x14ac:dyDescent="0.25">
      <c r="A432">
        <f>VLOOKUP(Serve[[#This Row],[No用]],SetNo[[No.用]:[vlookup 用]],2,FALSE)</f>
        <v>359</v>
      </c>
      <c r="B432">
        <f>IF(ROW()=2,1,IF(A431&lt;&gt;Serve[[#This Row],[No]],1,B431+1))</f>
        <v>2</v>
      </c>
      <c r="C432" t="s">
        <v>108</v>
      </c>
      <c r="D432" s="1" t="s">
        <v>546</v>
      </c>
      <c r="E432" s="1" t="s">
        <v>90</v>
      </c>
      <c r="F432" s="1" t="s">
        <v>78</v>
      </c>
      <c r="G432" s="1" t="s">
        <v>543</v>
      </c>
      <c r="H432" t="s">
        <v>71</v>
      </c>
      <c r="I432">
        <v>1</v>
      </c>
      <c r="J432" t="s">
        <v>204</v>
      </c>
      <c r="K432" s="1" t="s">
        <v>184</v>
      </c>
      <c r="L432" s="1" t="s">
        <v>224</v>
      </c>
      <c r="M432">
        <v>47</v>
      </c>
      <c r="N432">
        <v>0</v>
      </c>
      <c r="O432">
        <v>57</v>
      </c>
      <c r="P432">
        <v>0</v>
      </c>
      <c r="U432" t="str">
        <f>Serve[[#This Row],[服装]]&amp;Serve[[#This Row],[名前]]&amp;Serve[[#This Row],[レアリティ]]</f>
        <v>ユニフォーム沼井和馬ICONIC</v>
      </c>
    </row>
    <row r="433" spans="1:21" x14ac:dyDescent="0.25">
      <c r="A433">
        <f>VLOOKUP(Serve[[#This Row],[No用]],SetNo[[No.用]:[vlookup 用]],2,FALSE)</f>
        <v>360</v>
      </c>
      <c r="B433">
        <f>IF(ROW()=2,1,IF(A432&lt;&gt;Serve[[#This Row],[No]],1,B432+1))</f>
        <v>1</v>
      </c>
      <c r="C433" t="s">
        <v>108</v>
      </c>
      <c r="D433" s="1" t="s">
        <v>557</v>
      </c>
      <c r="E433" s="1" t="s">
        <v>90</v>
      </c>
      <c r="F433" s="1" t="s">
        <v>78</v>
      </c>
      <c r="G433" s="1" t="s">
        <v>543</v>
      </c>
      <c r="H433" t="s">
        <v>71</v>
      </c>
      <c r="I433">
        <v>1</v>
      </c>
      <c r="J433" t="s">
        <v>204</v>
      </c>
      <c r="K433" s="1" t="s">
        <v>225</v>
      </c>
      <c r="L433" s="1" t="s">
        <v>162</v>
      </c>
      <c r="M433">
        <v>27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ユニフォーム潜尚保ICONIC</v>
      </c>
    </row>
    <row r="434" spans="1:21" x14ac:dyDescent="0.25">
      <c r="A434">
        <f>VLOOKUP(Serve[[#This Row],[No用]],SetNo[[No.用]:[vlookup 用]],2,FALSE)</f>
        <v>361</v>
      </c>
      <c r="B434">
        <f>IF(ROW()=2,1,IF(A433&lt;&gt;Serve[[#This Row],[No]],1,B433+1))</f>
        <v>1</v>
      </c>
      <c r="C434" s="1" t="s">
        <v>672</v>
      </c>
      <c r="D434" s="1" t="s">
        <v>557</v>
      </c>
      <c r="E434" s="1" t="s">
        <v>77</v>
      </c>
      <c r="F434" s="1" t="s">
        <v>78</v>
      </c>
      <c r="G434" s="1" t="s">
        <v>543</v>
      </c>
      <c r="H434" s="1" t="s">
        <v>544</v>
      </c>
      <c r="I434">
        <v>1</v>
      </c>
      <c r="J434" t="s">
        <v>204</v>
      </c>
      <c r="K434" s="1" t="s">
        <v>225</v>
      </c>
      <c r="L434" s="1" t="s">
        <v>162</v>
      </c>
      <c r="M434">
        <v>27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バーガー潜尚保ICONIC</v>
      </c>
    </row>
    <row r="435" spans="1:21" x14ac:dyDescent="0.25">
      <c r="A435">
        <f>VLOOKUP(Serve[[#This Row],[No用]],SetNo[[No.用]:[vlookup 用]],2,FALSE)</f>
        <v>362</v>
      </c>
      <c r="B435">
        <f>IF(ROW()=2,1,IF(A434&lt;&gt;Serve[[#This Row],[No]],1,B434+1))</f>
        <v>1</v>
      </c>
      <c r="C435" t="s">
        <v>108</v>
      </c>
      <c r="D435" s="1" t="s">
        <v>559</v>
      </c>
      <c r="E435" s="1" t="s">
        <v>90</v>
      </c>
      <c r="F435" s="1" t="s">
        <v>78</v>
      </c>
      <c r="G435" s="1" t="s">
        <v>543</v>
      </c>
      <c r="H435" t="s">
        <v>71</v>
      </c>
      <c r="I435">
        <v>1</v>
      </c>
      <c r="J435" t="s">
        <v>204</v>
      </c>
      <c r="K435" s="1" t="s">
        <v>222</v>
      </c>
      <c r="L435" s="1" t="s">
        <v>173</v>
      </c>
      <c r="M435">
        <v>39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ユニフォーム高千穂恵也ICONIC</v>
      </c>
    </row>
    <row r="436" spans="1:21" x14ac:dyDescent="0.25">
      <c r="A436">
        <f>VLOOKUP(Serve[[#This Row],[No用]],SetNo[[No.用]:[vlookup 用]],2,FALSE)</f>
        <v>362</v>
      </c>
      <c r="B436">
        <f>IF(ROW()=2,1,IF(A435&lt;&gt;Serve[[#This Row],[No]],1,B435+1))</f>
        <v>2</v>
      </c>
      <c r="C436" t="s">
        <v>108</v>
      </c>
      <c r="D436" s="1" t="s">
        <v>559</v>
      </c>
      <c r="E436" s="1" t="s">
        <v>90</v>
      </c>
      <c r="F436" s="1" t="s">
        <v>78</v>
      </c>
      <c r="G436" s="1" t="s">
        <v>543</v>
      </c>
      <c r="H436" t="s">
        <v>71</v>
      </c>
      <c r="I436">
        <v>1</v>
      </c>
      <c r="J436" t="s">
        <v>204</v>
      </c>
      <c r="K436" s="1" t="s">
        <v>222</v>
      </c>
      <c r="L436" s="1" t="s">
        <v>224</v>
      </c>
      <c r="M436">
        <v>44</v>
      </c>
      <c r="N436">
        <v>0</v>
      </c>
      <c r="O436">
        <v>54</v>
      </c>
      <c r="P436">
        <v>0</v>
      </c>
      <c r="U436" t="str">
        <f>Serve[[#This Row],[服装]]&amp;Serve[[#This Row],[名前]]&amp;Serve[[#This Row],[レアリティ]]</f>
        <v>ユニフォーム高千穂恵也ICONIC</v>
      </c>
    </row>
    <row r="437" spans="1:21" x14ac:dyDescent="0.25">
      <c r="A437">
        <f>VLOOKUP(Serve[[#This Row],[No用]],SetNo[[No.用]:[vlookup 用]],2,FALSE)</f>
        <v>363</v>
      </c>
      <c r="B437">
        <f>IF(ROW()=2,1,IF(A436&lt;&gt;Serve[[#This Row],[No]],1,B436+1))</f>
        <v>1</v>
      </c>
      <c r="C437" t="s">
        <v>108</v>
      </c>
      <c r="D437" s="1" t="s">
        <v>561</v>
      </c>
      <c r="E437" s="1" t="s">
        <v>90</v>
      </c>
      <c r="F437" s="1" t="s">
        <v>82</v>
      </c>
      <c r="G437" s="1" t="s">
        <v>543</v>
      </c>
      <c r="H437" t="s">
        <v>71</v>
      </c>
      <c r="I437">
        <v>1</v>
      </c>
      <c r="J437" t="s">
        <v>204</v>
      </c>
      <c r="K437" s="1" t="s">
        <v>193</v>
      </c>
      <c r="L437" s="1" t="s">
        <v>173</v>
      </c>
      <c r="M437">
        <v>34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ユニフォーム広尾倖児ICONIC</v>
      </c>
    </row>
    <row r="438" spans="1:21" x14ac:dyDescent="0.25">
      <c r="A438">
        <f>VLOOKUP(Serve[[#This Row],[No用]],SetNo[[No.用]:[vlookup 用]],2,FALSE)</f>
        <v>363</v>
      </c>
      <c r="B438">
        <f>IF(ROW()=2,1,IF(A437&lt;&gt;Serve[[#This Row],[No]],1,B437+1))</f>
        <v>2</v>
      </c>
      <c r="C438" t="s">
        <v>108</v>
      </c>
      <c r="D438" s="1" t="s">
        <v>561</v>
      </c>
      <c r="E438" s="1" t="s">
        <v>90</v>
      </c>
      <c r="F438" s="1" t="s">
        <v>82</v>
      </c>
      <c r="G438" s="1" t="s">
        <v>543</v>
      </c>
      <c r="H438" t="s">
        <v>71</v>
      </c>
      <c r="I438">
        <v>1</v>
      </c>
      <c r="J438" t="s">
        <v>204</v>
      </c>
      <c r="K438" s="1" t="s">
        <v>193</v>
      </c>
      <c r="L438" s="1" t="s">
        <v>224</v>
      </c>
      <c r="M438">
        <v>45</v>
      </c>
      <c r="N438">
        <v>0</v>
      </c>
      <c r="O438">
        <v>55</v>
      </c>
      <c r="P438">
        <v>0</v>
      </c>
      <c r="U438" t="str">
        <f>Serve[[#This Row],[服装]]&amp;Serve[[#This Row],[名前]]&amp;Serve[[#This Row],[レアリティ]]</f>
        <v>ユニフォーム広尾倖児ICONIC</v>
      </c>
    </row>
    <row r="439" spans="1:21" x14ac:dyDescent="0.25">
      <c r="A439">
        <f>VLOOKUP(Serve[[#This Row],[No用]],SetNo[[No.用]:[vlookup 用]],2,FALSE)</f>
        <v>364</v>
      </c>
      <c r="B439">
        <f>IF(ROW()=2,1,IF(A438&lt;&gt;Serve[[#This Row],[No]],1,B438+1))</f>
        <v>1</v>
      </c>
      <c r="C439" s="1" t="s">
        <v>736</v>
      </c>
      <c r="D439" s="1" t="s">
        <v>561</v>
      </c>
      <c r="E439" s="1" t="s">
        <v>77</v>
      </c>
      <c r="F439" s="1" t="s">
        <v>82</v>
      </c>
      <c r="G439" s="1" t="s">
        <v>543</v>
      </c>
      <c r="H439" s="1" t="s">
        <v>544</v>
      </c>
      <c r="I439">
        <v>1</v>
      </c>
      <c r="J439" t="s">
        <v>204</v>
      </c>
      <c r="K439" s="1" t="s">
        <v>193</v>
      </c>
      <c r="L439" s="1" t="s">
        <v>173</v>
      </c>
      <c r="M439">
        <v>34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カンフー広尾倖児ICONIC</v>
      </c>
    </row>
    <row r="440" spans="1:21" x14ac:dyDescent="0.25">
      <c r="A440">
        <f>VLOOKUP(Serve[[#This Row],[No用]],SetNo[[No.用]:[vlookup 用]],2,FALSE)</f>
        <v>364</v>
      </c>
      <c r="B440">
        <f>IF(ROW()=2,1,IF(A439&lt;&gt;Serve[[#This Row],[No]],1,B439+1))</f>
        <v>2</v>
      </c>
      <c r="C440" s="1" t="s">
        <v>736</v>
      </c>
      <c r="D440" s="1" t="s">
        <v>561</v>
      </c>
      <c r="E440" s="1" t="s">
        <v>77</v>
      </c>
      <c r="F440" s="1" t="s">
        <v>82</v>
      </c>
      <c r="G440" s="1" t="s">
        <v>543</v>
      </c>
      <c r="H440" s="1" t="s">
        <v>544</v>
      </c>
      <c r="I440">
        <v>1</v>
      </c>
      <c r="J440" t="s">
        <v>204</v>
      </c>
      <c r="K440" s="1" t="s">
        <v>193</v>
      </c>
      <c r="L440" s="1" t="s">
        <v>224</v>
      </c>
      <c r="M440">
        <v>45</v>
      </c>
      <c r="N440">
        <v>0</v>
      </c>
      <c r="O440">
        <v>55</v>
      </c>
      <c r="P440">
        <v>0</v>
      </c>
      <c r="U440" t="str">
        <f>Serve[[#This Row],[服装]]&amp;Serve[[#This Row],[名前]]&amp;Serve[[#This Row],[レアリティ]]</f>
        <v>カンフー広尾倖児ICONIC</v>
      </c>
    </row>
    <row r="441" spans="1:21" x14ac:dyDescent="0.25">
      <c r="A441">
        <f>VLOOKUP(Serve[[#This Row],[No用]],SetNo[[No.用]:[vlookup 用]],2,FALSE)</f>
        <v>365</v>
      </c>
      <c r="B441">
        <f>IF(ROW()=2,1,IF(A440&lt;&gt;Serve[[#This Row],[No]],1,B440+1))</f>
        <v>1</v>
      </c>
      <c r="C441" t="s">
        <v>108</v>
      </c>
      <c r="D441" s="1" t="s">
        <v>563</v>
      </c>
      <c r="E441" s="1" t="s">
        <v>90</v>
      </c>
      <c r="F441" s="1" t="s">
        <v>74</v>
      </c>
      <c r="G441" s="1" t="s">
        <v>543</v>
      </c>
      <c r="H441" t="s">
        <v>71</v>
      </c>
      <c r="I441">
        <v>1</v>
      </c>
      <c r="J441" t="s">
        <v>204</v>
      </c>
      <c r="K441" s="1" t="s">
        <v>222</v>
      </c>
      <c r="L441" s="1" t="s">
        <v>162</v>
      </c>
      <c r="M441">
        <v>28</v>
      </c>
      <c r="N441">
        <v>0</v>
      </c>
      <c r="O441">
        <v>0</v>
      </c>
      <c r="P441">
        <v>0</v>
      </c>
      <c r="U441" t="str">
        <f>Serve[[#This Row],[服装]]&amp;Serve[[#This Row],[名前]]&amp;Serve[[#This Row],[レアリティ]]</f>
        <v>ユニフォーム先島伊澄ICONIC</v>
      </c>
    </row>
    <row r="442" spans="1:21" x14ac:dyDescent="0.25">
      <c r="A442">
        <f>VLOOKUP(Serve[[#This Row],[No用]],SetNo[[No.用]:[vlookup 用]],2,FALSE)</f>
        <v>366</v>
      </c>
      <c r="B442">
        <f>IF(ROW()=2,1,IF(A441&lt;&gt;Serve[[#This Row],[No]],1,B441+1))</f>
        <v>1</v>
      </c>
      <c r="C442" t="s">
        <v>108</v>
      </c>
      <c r="D442" s="1" t="s">
        <v>565</v>
      </c>
      <c r="E442" s="1" t="s">
        <v>90</v>
      </c>
      <c r="F442" s="1" t="s">
        <v>82</v>
      </c>
      <c r="G442" s="1" t="s">
        <v>543</v>
      </c>
      <c r="H442" t="s">
        <v>71</v>
      </c>
      <c r="I442">
        <v>1</v>
      </c>
      <c r="J442" t="s">
        <v>204</v>
      </c>
      <c r="K442" s="1" t="s">
        <v>225</v>
      </c>
      <c r="L442" s="1" t="s">
        <v>162</v>
      </c>
      <c r="M442">
        <v>25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ユニフォーム背黒晃彦ICONIC</v>
      </c>
    </row>
    <row r="443" spans="1:21" x14ac:dyDescent="0.25">
      <c r="A443">
        <f>VLOOKUP(Serve[[#This Row],[No用]],SetNo[[No.用]:[vlookup 用]],2,FALSE)</f>
        <v>367</v>
      </c>
      <c r="B443">
        <f>IF(ROW()=2,1,IF(A442&lt;&gt;Serve[[#This Row],[No]],1,B442+1))</f>
        <v>1</v>
      </c>
      <c r="C443" t="s">
        <v>108</v>
      </c>
      <c r="D443" s="1" t="s">
        <v>567</v>
      </c>
      <c r="E443" s="1" t="s">
        <v>90</v>
      </c>
      <c r="F443" s="1" t="s">
        <v>80</v>
      </c>
      <c r="G443" s="1" t="s">
        <v>543</v>
      </c>
      <c r="H443" t="s">
        <v>71</v>
      </c>
      <c r="I443">
        <v>0</v>
      </c>
      <c r="J443" t="s">
        <v>204</v>
      </c>
      <c r="M443">
        <v>0</v>
      </c>
      <c r="N443">
        <v>0</v>
      </c>
      <c r="O443">
        <v>0</v>
      </c>
      <c r="P443">
        <v>0</v>
      </c>
      <c r="U443" t="str">
        <f>Serve[[#This Row],[服装]]&amp;Serve[[#This Row],[名前]]&amp;Serve[[#This Row],[レアリティ]]</f>
        <v>ユニフォーム赤間颯ICONIC</v>
      </c>
    </row>
    <row r="444" spans="1:21" x14ac:dyDescent="0.25">
      <c r="A444">
        <f>VLOOKUP(Serve[[#This Row],[No用]],SetNo[[No.用]:[vlookup 用]],2,FALSE)</f>
        <v>368</v>
      </c>
      <c r="B444">
        <f>IF(ROW()=2,1,IF(A443&lt;&gt;Serve[[#This Row],[No]],1,B443+1))</f>
        <v>1</v>
      </c>
      <c r="C444" s="1" t="s">
        <v>108</v>
      </c>
      <c r="D444" s="1" t="s">
        <v>1071</v>
      </c>
      <c r="E444" s="1" t="s">
        <v>77</v>
      </c>
      <c r="F444" s="1" t="s">
        <v>74</v>
      </c>
      <c r="G444" s="1" t="s">
        <v>1072</v>
      </c>
      <c r="H444" s="1" t="s">
        <v>544</v>
      </c>
      <c r="I444">
        <v>1</v>
      </c>
      <c r="J444" t="s">
        <v>204</v>
      </c>
      <c r="K444" s="1" t="s">
        <v>222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Serve[[#This Row],[服装]]&amp;Serve[[#This Row],[名前]]&amp;Serve[[#This Row],[レアリティ]]</f>
        <v>ユニフォーム白峰周ICONIC</v>
      </c>
    </row>
    <row r="445" spans="1:21" x14ac:dyDescent="0.25">
      <c r="A445">
        <f>VLOOKUP(Serve[[#This Row],[No用]],SetNo[[No.用]:[vlookup 用]],2,FALSE)</f>
        <v>369</v>
      </c>
      <c r="B445">
        <f>IF(ROW()=2,1,IF(A444&lt;&gt;Serve[[#This Row],[No]],1,B444+1))</f>
        <v>1</v>
      </c>
      <c r="C445" s="1" t="s">
        <v>108</v>
      </c>
      <c r="D445" s="1" t="s">
        <v>1081</v>
      </c>
      <c r="E445" s="1" t="s">
        <v>77</v>
      </c>
      <c r="F445" s="1" t="s">
        <v>82</v>
      </c>
      <c r="G445" s="1" t="s">
        <v>1072</v>
      </c>
      <c r="H445" s="1" t="s">
        <v>544</v>
      </c>
      <c r="I445">
        <v>1</v>
      </c>
      <c r="J445" t="s">
        <v>204</v>
      </c>
      <c r="K445" s="1" t="s">
        <v>184</v>
      </c>
      <c r="L445" s="1" t="s">
        <v>178</v>
      </c>
      <c r="M445">
        <v>32</v>
      </c>
      <c r="N445">
        <v>0</v>
      </c>
      <c r="O445">
        <v>0</v>
      </c>
      <c r="P445">
        <v>0</v>
      </c>
      <c r="U445" t="str">
        <f>Serve[[#This Row],[服装]]&amp;Serve[[#This Row],[名前]]&amp;Serve[[#This Row],[レアリティ]]</f>
        <v>ユニフォーム和倉久彦ICONIC</v>
      </c>
    </row>
    <row r="446" spans="1:21" x14ac:dyDescent="0.25">
      <c r="A446">
        <f>VLOOKUP(Serve[[#This Row],[No用]],SetNo[[No.用]:[vlookup 用]],2,FALSE)</f>
        <v>370</v>
      </c>
      <c r="B446">
        <f>IF(ROW()=2,1,IF(A445&lt;&gt;Serve[[#This Row],[No]],1,B445+1))</f>
        <v>1</v>
      </c>
      <c r="C446" s="1" t="s">
        <v>108</v>
      </c>
      <c r="D446" s="1" t="s">
        <v>1085</v>
      </c>
      <c r="E446" s="1" t="s">
        <v>77</v>
      </c>
      <c r="F446" s="1" t="s">
        <v>78</v>
      </c>
      <c r="G446" s="1" t="s">
        <v>1072</v>
      </c>
      <c r="H446" s="1" t="s">
        <v>544</v>
      </c>
      <c r="I446">
        <v>1</v>
      </c>
      <c r="J446" t="s">
        <v>204</v>
      </c>
      <c r="K446" s="1" t="s">
        <v>184</v>
      </c>
      <c r="L446" s="1" t="s">
        <v>162</v>
      </c>
      <c r="M446">
        <v>32</v>
      </c>
      <c r="N446">
        <v>0</v>
      </c>
      <c r="O446">
        <v>0</v>
      </c>
      <c r="P446">
        <v>0</v>
      </c>
      <c r="U446" t="str">
        <f>Serve[[#This Row],[服装]]&amp;Serve[[#This Row],[名前]]&amp;Serve[[#This Row],[レアリティ]]</f>
        <v>ユニフォーム金沢伊織ICONIC</v>
      </c>
    </row>
    <row r="447" spans="1:21" x14ac:dyDescent="0.25">
      <c r="A447">
        <f>VLOOKUP(Serve[[#This Row],[No用]],SetNo[[No.用]:[vlookup 用]],2,FALSE)</f>
        <v>371</v>
      </c>
      <c r="B447">
        <f>IF(ROW()=2,1,IF(A446&lt;&gt;Serve[[#This Row],[No]],1,B446+1))</f>
        <v>1</v>
      </c>
      <c r="C447" s="1" t="s">
        <v>108</v>
      </c>
      <c r="D447" s="1" t="s">
        <v>1089</v>
      </c>
      <c r="E447" s="1" t="s">
        <v>77</v>
      </c>
      <c r="F447" s="1" t="s">
        <v>82</v>
      </c>
      <c r="G447" s="1" t="s">
        <v>1072</v>
      </c>
      <c r="H447" s="1" t="s">
        <v>544</v>
      </c>
      <c r="I447">
        <v>1</v>
      </c>
      <c r="J447" t="s">
        <v>204</v>
      </c>
      <c r="K447" s="1" t="s">
        <v>222</v>
      </c>
      <c r="L447" s="1" t="s">
        <v>162</v>
      </c>
      <c r="M447">
        <v>27</v>
      </c>
      <c r="N447">
        <v>0</v>
      </c>
      <c r="O447">
        <v>0</v>
      </c>
      <c r="P447">
        <v>0</v>
      </c>
      <c r="U447" t="str">
        <f>Serve[[#This Row],[服装]]&amp;Serve[[#This Row],[名前]]&amp;Serve[[#This Row],[レアリティ]]</f>
        <v>ユニフォーム志賀智也ICONIC</v>
      </c>
    </row>
    <row r="448" spans="1:21" x14ac:dyDescent="0.25">
      <c r="A448">
        <f>VLOOKUP(Serve[[#This Row],[No用]],SetNo[[No.用]:[vlookup 用]],2,FALSE)</f>
        <v>372</v>
      </c>
      <c r="B448">
        <f>IF(ROW()=2,1,IF(A447&lt;&gt;Serve[[#This Row],[No]],1,B447+1))</f>
        <v>1</v>
      </c>
      <c r="C448" s="1" t="s">
        <v>108</v>
      </c>
      <c r="D448" s="1" t="s">
        <v>1102</v>
      </c>
      <c r="E448" s="1" t="s">
        <v>77</v>
      </c>
      <c r="F448" s="1" t="s">
        <v>80</v>
      </c>
      <c r="G448" s="1" t="s">
        <v>1072</v>
      </c>
      <c r="H448" s="1" t="s">
        <v>544</v>
      </c>
      <c r="I448">
        <v>0</v>
      </c>
      <c r="J448" t="s">
        <v>204</v>
      </c>
      <c r="M448">
        <v>0</v>
      </c>
      <c r="N448">
        <v>0</v>
      </c>
      <c r="O448">
        <v>0</v>
      </c>
      <c r="P448">
        <v>0</v>
      </c>
      <c r="U448" t="str">
        <f>Serve[[#This Row],[服装]]&amp;Serve[[#This Row],[名前]]&amp;Serve[[#This Row],[レアリティ]]</f>
        <v>ユニフォーム輪島友和ICONIC</v>
      </c>
    </row>
    <row r="449" spans="1:21" x14ac:dyDescent="0.25">
      <c r="A449">
        <f>VLOOKUP(Serve[[#This Row],[No用]],SetNo[[No.用]:[vlookup 用]],2,FALSE)</f>
        <v>373</v>
      </c>
      <c r="B449">
        <f>IF(ROW()=2,1,IF(A448&lt;&gt;Serve[[#This Row],[No]],1,B448+1))</f>
        <v>1</v>
      </c>
      <c r="C449" s="1" t="s">
        <v>108</v>
      </c>
      <c r="D449" s="1" t="s">
        <v>1119</v>
      </c>
      <c r="E449" s="1" t="s">
        <v>77</v>
      </c>
      <c r="F449" s="1" t="s">
        <v>78</v>
      </c>
      <c r="G449" s="1" t="s">
        <v>1072</v>
      </c>
      <c r="H449" s="1" t="s">
        <v>544</v>
      </c>
      <c r="I449">
        <v>1</v>
      </c>
      <c r="J449" t="s">
        <v>204</v>
      </c>
      <c r="K449" s="1" t="s">
        <v>184</v>
      </c>
      <c r="L449" s="1" t="s">
        <v>173</v>
      </c>
      <c r="M449">
        <v>36</v>
      </c>
      <c r="N449">
        <v>0</v>
      </c>
      <c r="O449">
        <v>0</v>
      </c>
      <c r="P449">
        <v>0</v>
      </c>
      <c r="U449" t="str">
        <f>Serve[[#This Row],[服装]]&amp;Serve[[#This Row],[名前]]&amp;Serve[[#This Row],[レアリティ]]</f>
        <v>ユニフォーム深谷謙朗ICONIC</v>
      </c>
    </row>
    <row r="450" spans="1:21" x14ac:dyDescent="0.25">
      <c r="A450">
        <f>VLOOKUP(Serve[[#This Row],[No用]],SetNo[[No.用]:[vlookup 用]],2,FALSE)</f>
        <v>373</v>
      </c>
      <c r="B450">
        <f>IF(ROW()=2,1,IF(A449&lt;&gt;Serve[[#This Row],[No]],1,B449+1))</f>
        <v>2</v>
      </c>
      <c r="C450" s="1" t="s">
        <v>108</v>
      </c>
      <c r="D450" s="1" t="s">
        <v>1119</v>
      </c>
      <c r="E450" s="1" t="s">
        <v>77</v>
      </c>
      <c r="F450" s="1" t="s">
        <v>78</v>
      </c>
      <c r="G450" s="1" t="s">
        <v>1072</v>
      </c>
      <c r="H450" s="1" t="s">
        <v>544</v>
      </c>
      <c r="I450">
        <v>1</v>
      </c>
      <c r="J450" t="s">
        <v>204</v>
      </c>
      <c r="K450" s="1" t="s">
        <v>184</v>
      </c>
      <c r="L450" s="1" t="s">
        <v>224</v>
      </c>
      <c r="M450">
        <v>43</v>
      </c>
      <c r="N450">
        <v>0</v>
      </c>
      <c r="O450">
        <v>53</v>
      </c>
      <c r="P450">
        <v>0</v>
      </c>
      <c r="T450" s="1" t="s">
        <v>1121</v>
      </c>
      <c r="U450" t="str">
        <f>Serve[[#This Row],[服装]]&amp;Serve[[#This Row],[名前]]&amp;Serve[[#This Row],[レアリティ]]</f>
        <v>ユニフォーム深谷謙朗ICONIC</v>
      </c>
    </row>
    <row r="451" spans="1:21" x14ac:dyDescent="0.25">
      <c r="A451">
        <f>VLOOKUP(Serve[[#This Row],[No用]],SetNo[[No.用]:[vlookup 用]],2,FALSE)</f>
        <v>374</v>
      </c>
      <c r="B451">
        <f>IF(ROW()=2,1,IF(A450&lt;&gt;Serve[[#This Row],[No]],1,B450+1))</f>
        <v>1</v>
      </c>
      <c r="C451" s="1" t="s">
        <v>108</v>
      </c>
      <c r="D451" s="1" t="s">
        <v>1129</v>
      </c>
      <c r="E451" s="1" t="s">
        <v>77</v>
      </c>
      <c r="F451" s="1" t="s">
        <v>78</v>
      </c>
      <c r="G451" s="1" t="s">
        <v>1072</v>
      </c>
      <c r="H451" s="1" t="s">
        <v>544</v>
      </c>
      <c r="I451">
        <v>1</v>
      </c>
      <c r="J451" t="s">
        <v>204</v>
      </c>
      <c r="K451" s="1" t="s">
        <v>222</v>
      </c>
      <c r="L451" s="1" t="s">
        <v>162</v>
      </c>
      <c r="M451">
        <v>26</v>
      </c>
      <c r="N451">
        <v>0</v>
      </c>
      <c r="O451">
        <v>0</v>
      </c>
      <c r="P451">
        <v>0</v>
      </c>
      <c r="U451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213"/>
  <sheetViews>
    <sheetView topLeftCell="A1937" zoomScaleNormal="100" workbookViewId="0">
      <selection activeCell="A1962" sqref="A1956:XFD1962"/>
    </sheetView>
  </sheetViews>
  <sheetFormatPr defaultRowHeight="14.25" x14ac:dyDescent="0.25"/>
  <cols>
    <col min="1" max="1" width="6" bestFit="1" customWidth="1"/>
    <col min="2" max="2" width="6" customWidth="1"/>
    <col min="3" max="3" width="10.140625" bestFit="1" customWidth="1"/>
    <col min="4" max="4" width="12.42578125" bestFit="1" customWidth="1"/>
    <col min="5" max="6" width="10.42578125" bestFit="1" customWidth="1"/>
    <col min="7" max="7" width="7.28515625" bestFit="1" customWidth="1"/>
    <col min="8" max="8" width="9.7109375" bestFit="1" customWidth="1"/>
    <col min="9" max="9" width="5.28515625" bestFit="1" customWidth="1"/>
    <col min="10" max="10" width="9" bestFit="1" customWidth="1"/>
    <col min="11" max="11" width="9.28515625" bestFit="1" customWidth="1"/>
    <col min="12" max="12" width="5.42578125" bestFit="1" customWidth="1"/>
    <col min="13" max="13" width="7.42578125" bestFit="1" customWidth="1"/>
    <col min="14" max="15" width="7.28515625" bestFit="1" customWidth="1"/>
    <col min="16" max="16" width="10.7109375" bestFit="1" customWidth="1"/>
    <col min="17" max="17" width="20.28515625" bestFit="1" customWidth="1"/>
    <col min="18" max="18" width="26.5703125" bestFit="1" customWidth="1"/>
    <col min="19" max="20" width="23" customWidth="1"/>
    <col min="21" max="21" width="2.7109375" hidden="1" customWidth="1"/>
    <col min="22" max="22" width="2.28515625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2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R3" s="1" t="s">
        <v>948</v>
      </c>
      <c r="S3" s="1" t="s">
        <v>913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2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2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2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2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2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R8" s="1" t="s">
        <v>948</v>
      </c>
      <c r="S8" s="1" t="s">
        <v>913</v>
      </c>
      <c r="U8" t="str">
        <f>Receive[[#This Row],[服装]]&amp;Receive[[#This Row],[名前]]&amp;Receive[[#This Row],[レアリティ]]</f>
        <v>制服日向翔陽ICONIC</v>
      </c>
    </row>
    <row r="9" spans="1:21" x14ac:dyDescent="0.2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2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2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0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2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2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R13" s="1" t="s">
        <v>948</v>
      </c>
      <c r="S13" s="1" t="s">
        <v>913</v>
      </c>
      <c r="U13" t="str">
        <f>Receive[[#This Row],[服装]]&amp;Receive[[#This Row],[名前]]&amp;Receive[[#This Row],[レアリティ]]</f>
        <v>夏祭り日向翔陽ICONIC</v>
      </c>
    </row>
    <row r="14" spans="1:21" x14ac:dyDescent="0.2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2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2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0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2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607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2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607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R18" s="1" t="s">
        <v>948</v>
      </c>
      <c r="S18" s="1" t="s">
        <v>913</v>
      </c>
      <c r="U18" t="str">
        <f>Receive[[#This Row],[服装]]&amp;Receive[[#This Row],[名前]]&amp;Receive[[#This Row],[レアリティ]]</f>
        <v>1周年日向翔陽ICONIC</v>
      </c>
    </row>
    <row r="19" spans="1:21" x14ac:dyDescent="0.2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2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2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0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2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2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709</v>
      </c>
      <c r="D23" s="1" t="s">
        <v>684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2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R24" s="1" t="s">
        <v>948</v>
      </c>
      <c r="S24" s="1" t="s">
        <v>913</v>
      </c>
      <c r="U24" t="str">
        <f>Receive[[#This Row],[服装]]&amp;Receive[[#This Row],[名前]]&amp;Receive[[#This Row],[レアリティ]]</f>
        <v>王冠日向翔陽ICONIC</v>
      </c>
    </row>
    <row r="25" spans="1:21" x14ac:dyDescent="0.2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2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2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0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2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781</v>
      </c>
      <c r="D28" s="1" t="s">
        <v>684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2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781</v>
      </c>
      <c r="D29" s="1" t="s">
        <v>684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2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R30" s="1" t="s">
        <v>948</v>
      </c>
      <c r="S30" s="1" t="s">
        <v>913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2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2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2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0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2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2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2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2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R37" s="1" t="s">
        <v>948</v>
      </c>
      <c r="S37" s="1" t="s">
        <v>913</v>
      </c>
      <c r="U37" t="str">
        <f>Receive[[#This Row],[服装]]&amp;Receive[[#This Row],[名前]]&amp;Receive[[#This Row],[レアリティ]]</f>
        <v>遊園地日向翔陽ICONIC</v>
      </c>
    </row>
    <row r="38" spans="1:21" x14ac:dyDescent="0.2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2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2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0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2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1070</v>
      </c>
      <c r="D41" s="1" t="s">
        <v>684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2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1070</v>
      </c>
      <c r="D42" s="1" t="s">
        <v>684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2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R43" s="1" t="s">
        <v>948</v>
      </c>
      <c r="S43" s="1" t="s">
        <v>902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2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R44" s="1" t="s">
        <v>948</v>
      </c>
      <c r="S44" s="1" t="s">
        <v>914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2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2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2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0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2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1109</v>
      </c>
      <c r="R48" s="1" t="s">
        <v>1108</v>
      </c>
      <c r="S48" s="1" t="s">
        <v>1110</v>
      </c>
      <c r="T48" s="1" t="s">
        <v>1111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2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2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R50" s="1" t="s">
        <v>948</v>
      </c>
      <c r="S50" s="1" t="s">
        <v>913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2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2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2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0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2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2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R55" s="1" t="s">
        <v>948</v>
      </c>
      <c r="S55" s="1" t="s">
        <v>913</v>
      </c>
      <c r="U55" t="str">
        <f>Receive[[#This Row],[服装]]&amp;Receive[[#This Row],[名前]]&amp;Receive[[#This Row],[レアリティ]]</f>
        <v>制服影山飛雄ICONIC</v>
      </c>
    </row>
    <row r="56" spans="1:21" x14ac:dyDescent="0.2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2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2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0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2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2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R60" s="1" t="s">
        <v>948</v>
      </c>
      <c r="S60" s="1" t="s">
        <v>913</v>
      </c>
      <c r="U60" t="str">
        <f>Receive[[#This Row],[服装]]&amp;Receive[[#This Row],[名前]]&amp;Receive[[#This Row],[レアリティ]]</f>
        <v>夏祭り影山飛雄ICONIC</v>
      </c>
    </row>
    <row r="61" spans="1:21" x14ac:dyDescent="0.2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R61" s="1" t="s">
        <v>948</v>
      </c>
      <c r="S61" s="1" t="s">
        <v>914</v>
      </c>
      <c r="U61" t="str">
        <f>Receive[[#This Row],[服装]]&amp;Receive[[#This Row],[名前]]&amp;Receive[[#This Row],[レアリティ]]</f>
        <v>夏祭り影山飛雄ICONIC</v>
      </c>
    </row>
    <row r="62" spans="1:21" x14ac:dyDescent="0.2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2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2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0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2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2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R66" s="1" t="s">
        <v>948</v>
      </c>
      <c r="S66" s="1" t="s">
        <v>913</v>
      </c>
      <c r="U66" t="str">
        <f>Receive[[#This Row],[服装]]&amp;Receive[[#This Row],[名前]]&amp;Receive[[#This Row],[レアリティ]]</f>
        <v>Xmas影山飛雄ICONIC</v>
      </c>
    </row>
    <row r="67" spans="1:21" x14ac:dyDescent="0.2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2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2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0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2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2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R71" s="1" t="s">
        <v>948</v>
      </c>
      <c r="S71" s="1" t="s">
        <v>913</v>
      </c>
      <c r="U71" t="str">
        <f>Receive[[#This Row],[服装]]&amp;Receive[[#This Row],[名前]]&amp;Receive[[#This Row],[レアリティ]]</f>
        <v>1周年影山飛雄ICONIC</v>
      </c>
    </row>
    <row r="72" spans="1:21" x14ac:dyDescent="0.2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2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2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607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0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2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2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R76" s="1" t="s">
        <v>948</v>
      </c>
      <c r="S76" s="1" t="s">
        <v>913</v>
      </c>
      <c r="U76" t="str">
        <f>Receive[[#This Row],[服装]]&amp;Receive[[#This Row],[名前]]&amp;Receive[[#This Row],[レアリティ]]</f>
        <v>王冠影山飛雄ICONIC</v>
      </c>
    </row>
    <row r="77" spans="1:21" x14ac:dyDescent="0.2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2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709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2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709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0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2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2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R81" s="1" t="s">
        <v>948</v>
      </c>
      <c r="S81" s="1" t="s">
        <v>913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2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781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2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781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2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781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0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2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2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885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R86" s="1" t="s">
        <v>948</v>
      </c>
      <c r="S86" s="1" t="s">
        <v>902</v>
      </c>
      <c r="U86" t="str">
        <f>Receive[[#This Row],[服装]]&amp;Receive[[#This Row],[名前]]&amp;Receive[[#This Row],[レアリティ]]</f>
        <v>2周年影山飛雄ICONIC</v>
      </c>
    </row>
    <row r="87" spans="1:21" x14ac:dyDescent="0.2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885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2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885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2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885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0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2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885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2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2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935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948</v>
      </c>
      <c r="S92" s="1" t="s">
        <v>913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2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935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2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935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2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935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0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2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2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948</v>
      </c>
      <c r="S97" s="1" t="s">
        <v>902</v>
      </c>
      <c r="U97" t="str">
        <f>Receive[[#This Row],[服装]]&amp;Receive[[#This Row],[名前]]&amp;Receive[[#This Row],[レアリティ]]</f>
        <v>文化祭3影山飛雄ICONIC</v>
      </c>
    </row>
    <row r="98" spans="1:21" x14ac:dyDescent="0.2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1154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2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1154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2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1154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0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2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2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R102" s="1" t="s">
        <v>948</v>
      </c>
      <c r="S102" s="1" t="s">
        <v>913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2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2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2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0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2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2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R107" s="1" t="s">
        <v>948</v>
      </c>
      <c r="S107" s="1" t="s">
        <v>913</v>
      </c>
      <c r="U107" t="str">
        <f>Receive[[#This Row],[服装]]&amp;Receive[[#This Row],[名前]]&amp;Receive[[#This Row],[レアリティ]]</f>
        <v>水着月島蛍ICONIC</v>
      </c>
    </row>
    <row r="108" spans="1:21" x14ac:dyDescent="0.2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2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2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0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2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2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R112" s="1" t="s">
        <v>948</v>
      </c>
      <c r="S112" s="1" t="s">
        <v>913</v>
      </c>
      <c r="U112" t="str">
        <f>Receive[[#This Row],[服装]]&amp;Receive[[#This Row],[名前]]&amp;Receive[[#This Row],[レアリティ]]</f>
        <v>職業体験月島蛍ICONIC</v>
      </c>
    </row>
    <row r="113" spans="1:21" x14ac:dyDescent="0.2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2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2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0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2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607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2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607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R117" s="1" t="s">
        <v>948</v>
      </c>
      <c r="S117" s="1" t="s">
        <v>913</v>
      </c>
      <c r="U117" t="str">
        <f>Receive[[#This Row],[服装]]&amp;Receive[[#This Row],[名前]]&amp;Receive[[#This Row],[レアリティ]]</f>
        <v>1周年月島蛍ICONIC</v>
      </c>
    </row>
    <row r="118" spans="1:21" x14ac:dyDescent="0.2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607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2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607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2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607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0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2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707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2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707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R122" s="1" t="s">
        <v>948</v>
      </c>
      <c r="S122" s="1" t="s">
        <v>913</v>
      </c>
      <c r="U122" t="str">
        <f>Receive[[#This Row],[服装]]&amp;Receive[[#This Row],[名前]]&amp;Receive[[#This Row],[レアリティ]]</f>
        <v>花火月島蛍ICONIC</v>
      </c>
    </row>
    <row r="123" spans="1:21" x14ac:dyDescent="0.2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707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2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707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2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707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0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2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781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2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781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R127" s="1" t="s">
        <v>948</v>
      </c>
      <c r="S127" s="1" t="s">
        <v>913</v>
      </c>
      <c r="U127" t="str">
        <f>Receive[[#This Row],[服装]]&amp;Receive[[#This Row],[名前]]&amp;Receive[[#This Row],[レアリティ]]</f>
        <v>ジャージ月島蛍ICONIC</v>
      </c>
    </row>
    <row r="128" spans="1:21" x14ac:dyDescent="0.2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781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2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781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2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781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0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2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885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2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885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R132" s="1" t="s">
        <v>948</v>
      </c>
      <c r="S132" s="1" t="s">
        <v>913</v>
      </c>
      <c r="U132" t="str">
        <f>Receive[[#This Row],[服装]]&amp;Receive[[#This Row],[名前]]&amp;Receive[[#This Row],[レアリティ]]</f>
        <v>2周年月島蛍ICONIC</v>
      </c>
    </row>
    <row r="133" spans="1:21" x14ac:dyDescent="0.2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885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2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885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2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885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0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2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973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2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973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R137" s="1" t="s">
        <v>948</v>
      </c>
      <c r="S137" s="1" t="s">
        <v>913</v>
      </c>
      <c r="U137" t="str">
        <f>Receive[[#This Row],[服装]]&amp;Receive[[#This Row],[名前]]&amp;Receive[[#This Row],[レアリティ]]</f>
        <v>アート2月島蛍ICONIC</v>
      </c>
    </row>
    <row r="138" spans="1:21" x14ac:dyDescent="0.2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973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2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973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2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973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0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2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1052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2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1052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948</v>
      </c>
      <c r="S142" s="1" t="s">
        <v>913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2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1052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2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1052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2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1052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0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2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2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R147" s="1" t="s">
        <v>948</v>
      </c>
      <c r="S147" s="1" t="s">
        <v>913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2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2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2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0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2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2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R152" s="1" t="s">
        <v>948</v>
      </c>
      <c r="S152" s="1" t="s">
        <v>913</v>
      </c>
      <c r="U152" t="str">
        <f>Receive[[#This Row],[服装]]&amp;Receive[[#This Row],[名前]]&amp;Receive[[#This Row],[レアリティ]]</f>
        <v>水着山口忠ICONIC</v>
      </c>
    </row>
    <row r="153" spans="1:21" x14ac:dyDescent="0.2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R153" s="1" t="s">
        <v>948</v>
      </c>
      <c r="S153" s="1" t="s">
        <v>914</v>
      </c>
      <c r="U153" t="str">
        <f>Receive[[#This Row],[服装]]&amp;Receive[[#This Row],[名前]]&amp;Receive[[#This Row],[レアリティ]]</f>
        <v>水着山口忠ICONIC</v>
      </c>
    </row>
    <row r="154" spans="1:21" x14ac:dyDescent="0.2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2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2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0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2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2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R158" s="1" t="s">
        <v>948</v>
      </c>
      <c r="S158" s="1" t="s">
        <v>913</v>
      </c>
      <c r="U158" t="str">
        <f>Receive[[#This Row],[服装]]&amp;Receive[[#This Row],[名前]]&amp;Receive[[#This Row],[レアリティ]]</f>
        <v>雪遊び山口忠ICONIC</v>
      </c>
    </row>
    <row r="159" spans="1:21" x14ac:dyDescent="0.2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R159" s="1" t="s">
        <v>948</v>
      </c>
      <c r="S159" s="1" t="s">
        <v>914</v>
      </c>
      <c r="U159" t="str">
        <f>Receive[[#This Row],[服装]]&amp;Receive[[#This Row],[名前]]&amp;Receive[[#This Row],[レアリティ]]</f>
        <v>雪遊び山口忠ICONIC</v>
      </c>
    </row>
    <row r="160" spans="1:21" x14ac:dyDescent="0.2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2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2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2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0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2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734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2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734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R165" s="1" t="s">
        <v>948</v>
      </c>
      <c r="S165" s="1" t="s">
        <v>913</v>
      </c>
      <c r="U165" t="str">
        <f>Receive[[#This Row],[服装]]&amp;Receive[[#This Row],[名前]]&amp;Receive[[#This Row],[レアリティ]]</f>
        <v>スパイ山口忠ICONIC</v>
      </c>
    </row>
    <row r="166" spans="1:21" x14ac:dyDescent="0.2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734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R166" s="1" t="s">
        <v>948</v>
      </c>
      <c r="S166" s="1" t="s">
        <v>914</v>
      </c>
      <c r="U166" t="str">
        <f>Receive[[#This Row],[服装]]&amp;Receive[[#This Row],[名前]]&amp;Receive[[#This Row],[レアリティ]]</f>
        <v>スパイ山口忠ICONIC</v>
      </c>
    </row>
    <row r="167" spans="1:21" x14ac:dyDescent="0.2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734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2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734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2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734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2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734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0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2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781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2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781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R172" s="1" t="s">
        <v>948</v>
      </c>
      <c r="S172" s="1" t="s">
        <v>913</v>
      </c>
      <c r="U172" t="str">
        <f>Receive[[#This Row],[服装]]&amp;Receive[[#This Row],[名前]]&amp;Receive[[#This Row],[レアリティ]]</f>
        <v>ジャージ山口忠ICONIC</v>
      </c>
    </row>
    <row r="173" spans="1:21" x14ac:dyDescent="0.2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781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2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781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2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781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2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781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0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2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1052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2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1052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948</v>
      </c>
      <c r="S178" s="1" t="s">
        <v>902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2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1052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948</v>
      </c>
      <c r="S179" s="1" t="s">
        <v>903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2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1052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2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1052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2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1052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2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1052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2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1052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0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2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2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2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R187" s="1" t="s">
        <v>948</v>
      </c>
      <c r="S187" s="1" t="s">
        <v>913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2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R188" s="1" t="s">
        <v>1080</v>
      </c>
      <c r="S188" s="1" t="s">
        <v>902</v>
      </c>
      <c r="T188" s="1" t="s">
        <v>230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2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2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2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2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0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2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2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2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R195" s="1" t="s">
        <v>948</v>
      </c>
      <c r="S195" s="1" t="s">
        <v>913</v>
      </c>
      <c r="U195" t="str">
        <f>Receive[[#This Row],[服装]]&amp;Receive[[#This Row],[名前]]&amp;Receive[[#This Row],[レアリティ]]</f>
        <v>制服西谷夕ICONIC</v>
      </c>
    </row>
    <row r="196" spans="1:21" x14ac:dyDescent="0.2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R196" s="1" t="s">
        <v>948</v>
      </c>
      <c r="S196" s="1" t="s">
        <v>914</v>
      </c>
      <c r="U196" t="str">
        <f>Receive[[#This Row],[服装]]&amp;Receive[[#This Row],[名前]]&amp;Receive[[#This Row],[レアリティ]]</f>
        <v>制服西谷夕ICONIC</v>
      </c>
    </row>
    <row r="197" spans="1:21" x14ac:dyDescent="0.2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2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2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2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2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0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2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2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2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R204" s="1" t="s">
        <v>948</v>
      </c>
      <c r="S204" s="1" t="s">
        <v>902</v>
      </c>
      <c r="U204" t="str">
        <f>Receive[[#This Row],[服装]]&amp;Receive[[#This Row],[名前]]&amp;Receive[[#This Row],[レアリティ]]</f>
        <v>Xmas西谷夕ICONIC</v>
      </c>
    </row>
    <row r="205" spans="1:21" x14ac:dyDescent="0.2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R205" s="1" t="s">
        <v>948</v>
      </c>
      <c r="S205" s="1" t="s">
        <v>914</v>
      </c>
      <c r="U205" t="str">
        <f>Receive[[#This Row],[服装]]&amp;Receive[[#This Row],[名前]]&amp;Receive[[#This Row],[レアリティ]]</f>
        <v>Xmas西谷夕ICONIC</v>
      </c>
    </row>
    <row r="206" spans="1:21" x14ac:dyDescent="0.2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2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2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2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0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2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672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2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672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2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672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R212" s="1" t="s">
        <v>948</v>
      </c>
      <c r="S212" s="1" t="s">
        <v>902</v>
      </c>
      <c r="U212" t="str">
        <f>Receive[[#This Row],[服装]]&amp;Receive[[#This Row],[名前]]&amp;Receive[[#This Row],[レアリティ]]</f>
        <v>バーガー西谷夕ICONIC</v>
      </c>
    </row>
    <row r="213" spans="1:21" x14ac:dyDescent="0.2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672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R213" s="1" t="s">
        <v>948</v>
      </c>
      <c r="S213" s="1" t="s">
        <v>903</v>
      </c>
      <c r="U213" t="str">
        <f>Receive[[#This Row],[服装]]&amp;Receive[[#This Row],[名前]]&amp;Receive[[#This Row],[レアリティ]]</f>
        <v>バーガー西谷夕ICONIC</v>
      </c>
    </row>
    <row r="214" spans="1:21" x14ac:dyDescent="0.2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672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2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672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2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672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2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672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0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2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769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2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769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2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769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R220" s="1" t="s">
        <v>948</v>
      </c>
      <c r="S220" s="1" t="s">
        <v>902</v>
      </c>
      <c r="U220" t="str">
        <f>Receive[[#This Row],[服装]]&amp;Receive[[#This Row],[名前]]&amp;Receive[[#This Row],[レアリティ]]</f>
        <v>文化祭2西谷夕ICONIC</v>
      </c>
    </row>
    <row r="221" spans="1:21" x14ac:dyDescent="0.2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769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R221" t="s">
        <v>1233</v>
      </c>
      <c r="S221" t="s">
        <v>1234</v>
      </c>
      <c r="T221" t="s">
        <v>1235</v>
      </c>
      <c r="U221" t="str">
        <f>Receive[[#This Row],[服装]]&amp;Receive[[#This Row],[名前]]&amp;Receive[[#This Row],[レアリティ]]</f>
        <v>文化祭2西谷夕ICONIC</v>
      </c>
    </row>
    <row r="222" spans="1:21" x14ac:dyDescent="0.2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769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2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769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2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769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2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769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0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2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885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2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885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2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885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R228" s="1" t="s">
        <v>948</v>
      </c>
      <c r="S228" s="1" t="s">
        <v>902</v>
      </c>
      <c r="U228" t="str">
        <f>Receive[[#This Row],[服装]]&amp;Receive[[#This Row],[名前]]&amp;Receive[[#This Row],[レアリティ]]</f>
        <v>2周年西谷夕ICONIC</v>
      </c>
    </row>
    <row r="229" spans="1:21" x14ac:dyDescent="0.2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885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R229" s="1" t="s">
        <v>948</v>
      </c>
      <c r="S229" s="1" t="s">
        <v>903</v>
      </c>
      <c r="U229" t="str">
        <f>Receive[[#This Row],[服装]]&amp;Receive[[#This Row],[名前]]&amp;Receive[[#This Row],[レアリティ]]</f>
        <v>2周年西谷夕ICONIC</v>
      </c>
    </row>
    <row r="230" spans="1:21" x14ac:dyDescent="0.2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885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2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885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2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885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2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885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2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885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0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2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1070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2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1070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2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1070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948</v>
      </c>
      <c r="S237" s="1" t="s">
        <v>902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2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1070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1080</v>
      </c>
      <c r="S238" s="1" t="s">
        <v>902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2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1070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2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1070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1117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2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1070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1118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2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1070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2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1070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0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2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2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R245" s="1" t="s">
        <v>948</v>
      </c>
      <c r="S245" s="1" t="s">
        <v>913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2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2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2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0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2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2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R250" s="1" t="s">
        <v>948</v>
      </c>
      <c r="S250" s="1" t="s">
        <v>913</v>
      </c>
      <c r="U250" t="str">
        <f>Receive[[#This Row],[服装]]&amp;Receive[[#This Row],[名前]]&amp;Receive[[#This Row],[レアリティ]]</f>
        <v>制服田中龍之介ICONIC</v>
      </c>
    </row>
    <row r="251" spans="1:21" x14ac:dyDescent="0.2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2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2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0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2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2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R255" s="1" t="s">
        <v>948</v>
      </c>
      <c r="S255" s="1" t="s">
        <v>913</v>
      </c>
      <c r="U255" t="str">
        <f>Receive[[#This Row],[服装]]&amp;Receive[[#This Row],[名前]]&amp;Receive[[#This Row],[レアリティ]]</f>
        <v>新年田中龍之介ICONIC</v>
      </c>
    </row>
    <row r="256" spans="1:21" x14ac:dyDescent="0.2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2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2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0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2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631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2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631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R260" s="1" t="s">
        <v>948</v>
      </c>
      <c r="S260" s="1" t="s">
        <v>913</v>
      </c>
      <c r="U260" t="str">
        <f>Receive[[#This Row],[服装]]&amp;Receive[[#This Row],[名前]]&amp;Receive[[#This Row],[レアリティ]]</f>
        <v>RPG田中龍之介ICONIC</v>
      </c>
    </row>
    <row r="261" spans="1:21" x14ac:dyDescent="0.2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631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2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631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2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631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2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631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0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2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742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2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742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R266" s="1" t="s">
        <v>948</v>
      </c>
      <c r="S266" s="1" t="s">
        <v>913</v>
      </c>
      <c r="U266" t="str">
        <f>Receive[[#This Row],[服装]]&amp;Receive[[#This Row],[名前]]&amp;Receive[[#This Row],[レアリティ]]</f>
        <v>仮装田中龍之介ICONIC</v>
      </c>
    </row>
    <row r="267" spans="1:21" x14ac:dyDescent="0.2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742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2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742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2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742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0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2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2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2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R272" s="1" t="s">
        <v>948</v>
      </c>
      <c r="S272" s="1" t="s">
        <v>913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2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R273" s="1" t="s">
        <v>948</v>
      </c>
      <c r="S273" s="1" t="s">
        <v>914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2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2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2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0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2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2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2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2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R280" s="1" t="s">
        <v>948</v>
      </c>
      <c r="S280" s="1" t="s">
        <v>913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2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R281" s="1" t="s">
        <v>948</v>
      </c>
      <c r="S281" s="1" t="s">
        <v>914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2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2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2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2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0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2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2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2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R288" s="1" t="s">
        <v>948</v>
      </c>
      <c r="S288" s="1" t="s">
        <v>913</v>
      </c>
      <c r="U288" t="str">
        <f>Receive[[#This Row],[服装]]&amp;Receive[[#This Row],[名前]]&amp;Receive[[#This Row],[レアリティ]]</f>
        <v>文化祭澤村大地ICONIC</v>
      </c>
    </row>
    <row r="289" spans="1:21" x14ac:dyDescent="0.2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R289" s="1" t="s">
        <v>948</v>
      </c>
      <c r="S289" s="1" t="s">
        <v>914</v>
      </c>
      <c r="U289" t="str">
        <f>Receive[[#This Row],[服装]]&amp;Receive[[#This Row],[名前]]&amp;Receive[[#This Row],[レアリティ]]</f>
        <v>文化祭澤村大地ICONIC</v>
      </c>
    </row>
    <row r="290" spans="1:21" x14ac:dyDescent="0.2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2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2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2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0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2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631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2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631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2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631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R296" s="1" t="s">
        <v>948</v>
      </c>
      <c r="S296" s="1" t="s">
        <v>913</v>
      </c>
      <c r="U296" t="str">
        <f>Receive[[#This Row],[服装]]&amp;Receive[[#This Row],[名前]]&amp;Receive[[#This Row],[レアリティ]]</f>
        <v>RPG澤村大地ICONIC</v>
      </c>
    </row>
    <row r="297" spans="1:21" x14ac:dyDescent="0.2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631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R297" s="1" t="s">
        <v>948</v>
      </c>
      <c r="S297" s="1" t="s">
        <v>914</v>
      </c>
      <c r="U297" t="str">
        <f>Receive[[#This Row],[服装]]&amp;Receive[[#This Row],[名前]]&amp;Receive[[#This Row],[レアリティ]]</f>
        <v>RPG澤村大地ICONIC</v>
      </c>
    </row>
    <row r="298" spans="1:21" x14ac:dyDescent="0.2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631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2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631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2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631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2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631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0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2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825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2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825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2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825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R304" s="1" t="s">
        <v>948</v>
      </c>
      <c r="S304" s="1" t="s">
        <v>913</v>
      </c>
      <c r="U304" t="str">
        <f>Receive[[#This Row],[服装]]&amp;Receive[[#This Row],[名前]]&amp;Receive[[#This Row],[レアリティ]]</f>
        <v>新年2澤村大地ICONIC</v>
      </c>
    </row>
    <row r="305" spans="1:21" x14ac:dyDescent="0.2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825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R305" s="1" t="s">
        <v>948</v>
      </c>
      <c r="S305" s="1" t="s">
        <v>914</v>
      </c>
      <c r="U305" t="str">
        <f>Receive[[#This Row],[服装]]&amp;Receive[[#This Row],[名前]]&amp;Receive[[#This Row],[レアリティ]]</f>
        <v>新年2澤村大地ICONIC</v>
      </c>
    </row>
    <row r="306" spans="1:21" x14ac:dyDescent="0.2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825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2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825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2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825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2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825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0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2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2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948</v>
      </c>
      <c r="S311" s="1" t="s">
        <v>913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2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2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2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0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2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2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948</v>
      </c>
      <c r="S316" s="1" t="s">
        <v>913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2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2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2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0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2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2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948</v>
      </c>
      <c r="S321" s="1" t="s">
        <v>913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2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2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2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0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2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678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2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678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948</v>
      </c>
      <c r="S326" s="1" t="s">
        <v>913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2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678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2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678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2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678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2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678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0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2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800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2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800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948</v>
      </c>
      <c r="S332" s="1" t="s">
        <v>913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2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800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2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800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2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800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2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800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0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2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990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2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990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948</v>
      </c>
      <c r="S338" s="1" t="s">
        <v>913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2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990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2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990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2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990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0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2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2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R343" s="1" t="s">
        <v>948</v>
      </c>
      <c r="S343" s="1" t="s">
        <v>913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2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2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2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0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2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2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R348" s="1" t="s">
        <v>948</v>
      </c>
      <c r="S348" s="1" t="s">
        <v>913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2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2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2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0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2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630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2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630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R353" s="1" t="s">
        <v>948</v>
      </c>
      <c r="S353" s="1" t="s">
        <v>913</v>
      </c>
      <c r="U353" t="str">
        <f>Receive[[#This Row],[服装]]&amp;Receive[[#This Row],[名前]]&amp;Receive[[#This Row],[レアリティ]]</f>
        <v>サバゲ東峰旭ICONIC</v>
      </c>
    </row>
    <row r="354" spans="1:21" x14ac:dyDescent="0.2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630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2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630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2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630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0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2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1025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2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1025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948</v>
      </c>
      <c r="S358" s="1" t="s">
        <v>913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2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1025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2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1025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2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1025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0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2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2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R363" s="1" t="s">
        <v>948</v>
      </c>
      <c r="S363" s="1" t="s">
        <v>913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2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2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2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0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2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2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2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R369" s="1" t="s">
        <v>948</v>
      </c>
      <c r="S369" s="1" t="s">
        <v>913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2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2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2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0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2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2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2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2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R376" s="1" t="s">
        <v>948</v>
      </c>
      <c r="S376" s="1" t="s">
        <v>913</v>
      </c>
      <c r="U376" t="str">
        <f>Receive[[#This Row],[服装]]&amp;Receive[[#This Row],[名前]]&amp;Receive[[#This Row],[レアリティ]]</f>
        <v>探偵縁下力ICONIC</v>
      </c>
    </row>
    <row r="377" spans="1:21" x14ac:dyDescent="0.2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2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2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0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2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631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2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631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2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631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R382" s="1" t="s">
        <v>948</v>
      </c>
      <c r="S382" s="1" t="s">
        <v>913</v>
      </c>
      <c r="U382" t="str">
        <f>Receive[[#This Row],[服装]]&amp;Receive[[#This Row],[名前]]&amp;Receive[[#This Row],[レアリティ]]</f>
        <v>RPG縁下力ICONIC</v>
      </c>
    </row>
    <row r="383" spans="1:21" x14ac:dyDescent="0.2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631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2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631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2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631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0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2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631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2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707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2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707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2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707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R389" s="1" t="s">
        <v>948</v>
      </c>
      <c r="S389" s="1" t="s">
        <v>913</v>
      </c>
      <c r="U389" t="str">
        <f>Receive[[#This Row],[服装]]&amp;Receive[[#This Row],[名前]]&amp;Receive[[#This Row],[レアリティ]]</f>
        <v>花火縁下力ICONIC</v>
      </c>
    </row>
    <row r="390" spans="1:21" x14ac:dyDescent="0.2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707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2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707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2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707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0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2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707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2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2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2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R396" s="1" t="s">
        <v>948</v>
      </c>
      <c r="S396" s="1" t="s">
        <v>913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2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2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2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0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2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923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2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923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2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923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948</v>
      </c>
      <c r="S402" s="1" t="s">
        <v>913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2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923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2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923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2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923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0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2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923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2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2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948</v>
      </c>
      <c r="S408" s="1" t="s">
        <v>913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2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2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2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0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2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2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R413" s="1" t="s">
        <v>948</v>
      </c>
      <c r="S413" s="1" t="s">
        <v>913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2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R414" s="1" t="s">
        <v>948</v>
      </c>
      <c r="S414" s="1" t="s">
        <v>914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2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2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2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0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2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2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R419" s="1" t="s">
        <v>948</v>
      </c>
      <c r="S419" s="1" t="s">
        <v>913</v>
      </c>
      <c r="U419" t="str">
        <f>Receive[[#This Row],[服装]]&amp;Receive[[#This Row],[名前]]&amp;Receive[[#This Row],[レアリティ]]</f>
        <v>制服孤爪研磨ICONIC</v>
      </c>
    </row>
    <row r="420" spans="1:21" x14ac:dyDescent="0.2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R420" s="1" t="s">
        <v>948</v>
      </c>
      <c r="S420" s="1" t="s">
        <v>914</v>
      </c>
      <c r="U420" t="str">
        <f>Receive[[#This Row],[服装]]&amp;Receive[[#This Row],[名前]]&amp;Receive[[#This Row],[レアリティ]]</f>
        <v>制服孤爪研磨ICONIC</v>
      </c>
    </row>
    <row r="421" spans="1:21" x14ac:dyDescent="0.2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2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2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0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2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2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R425" s="1" t="s">
        <v>948</v>
      </c>
      <c r="S425" s="1" t="s">
        <v>913</v>
      </c>
      <c r="U425" t="str">
        <f>Receive[[#This Row],[服装]]&amp;Receive[[#This Row],[名前]]&amp;Receive[[#This Row],[レアリティ]]</f>
        <v>夏祭り孤爪研磨ICONIC</v>
      </c>
    </row>
    <row r="426" spans="1:21" x14ac:dyDescent="0.2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R426" s="1" t="s">
        <v>948</v>
      </c>
      <c r="S426" s="1" t="s">
        <v>914</v>
      </c>
      <c r="U426" t="str">
        <f>Receive[[#This Row],[服装]]&amp;Receive[[#This Row],[名前]]&amp;Receive[[#This Row],[レアリティ]]</f>
        <v>夏祭り孤爪研磨ICONIC</v>
      </c>
    </row>
    <row r="427" spans="1:21" x14ac:dyDescent="0.2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2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2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0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2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607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2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607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R431" s="1" t="s">
        <v>948</v>
      </c>
      <c r="S431" s="1" t="s">
        <v>913</v>
      </c>
      <c r="U431" t="str">
        <f>Receive[[#This Row],[服装]]&amp;Receive[[#This Row],[名前]]&amp;Receive[[#This Row],[レアリティ]]</f>
        <v>1周年孤爪研磨ICONIC</v>
      </c>
    </row>
    <row r="432" spans="1:21" x14ac:dyDescent="0.2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607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R432" s="1" t="s">
        <v>948</v>
      </c>
      <c r="S432" s="1" t="s">
        <v>914</v>
      </c>
      <c r="U432" t="str">
        <f>Receive[[#This Row],[服装]]&amp;Receive[[#This Row],[名前]]&amp;Receive[[#This Row],[レアリティ]]</f>
        <v>1周年孤爪研磨ICONIC</v>
      </c>
    </row>
    <row r="433" spans="1:21" x14ac:dyDescent="0.2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607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2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607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2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607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0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2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734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2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734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R437" s="1" t="s">
        <v>948</v>
      </c>
      <c r="S437" s="1" t="s">
        <v>913</v>
      </c>
      <c r="U437" t="str">
        <f>Receive[[#This Row],[服装]]&amp;Receive[[#This Row],[名前]]&amp;Receive[[#This Row],[レアリティ]]</f>
        <v>スパイ孤爪研磨ICONIC</v>
      </c>
    </row>
    <row r="438" spans="1:21" x14ac:dyDescent="0.2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734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R438" s="1" t="s">
        <v>948</v>
      </c>
      <c r="S438" s="1" t="s">
        <v>914</v>
      </c>
      <c r="U438" t="str">
        <f>Receive[[#This Row],[服装]]&amp;Receive[[#This Row],[名前]]&amp;Receive[[#This Row],[レアリティ]]</f>
        <v>スパイ孤爪研磨ICONIC</v>
      </c>
    </row>
    <row r="439" spans="1:21" x14ac:dyDescent="0.2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734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2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734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2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734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0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2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800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2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800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R443" s="1" t="s">
        <v>948</v>
      </c>
      <c r="S443" s="1" t="s">
        <v>913</v>
      </c>
      <c r="U443" t="str">
        <f>Receive[[#This Row],[服装]]&amp;Receive[[#This Row],[名前]]&amp;Receive[[#This Row],[レアリティ]]</f>
        <v>Xmas2孤爪研磨ICONIC</v>
      </c>
    </row>
    <row r="444" spans="1:21" x14ac:dyDescent="0.2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800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R444" s="1" t="s">
        <v>948</v>
      </c>
      <c r="S444" s="1" t="s">
        <v>914</v>
      </c>
      <c r="U444" t="str">
        <f>Receive[[#This Row],[服装]]&amp;Receive[[#This Row],[名前]]&amp;Receive[[#This Row],[レアリティ]]</f>
        <v>Xmas2孤爪研磨ICONIC</v>
      </c>
    </row>
    <row r="445" spans="1:21" x14ac:dyDescent="0.2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800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2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800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2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800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0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2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935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2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935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948</v>
      </c>
      <c r="S449" s="1" t="s">
        <v>902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2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935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948</v>
      </c>
      <c r="S450" s="1" t="s">
        <v>914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2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935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2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935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2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935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0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2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1070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2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1070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948</v>
      </c>
      <c r="S455" s="1" t="s">
        <v>902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2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1070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948</v>
      </c>
      <c r="S456" s="1" t="s">
        <v>914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2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1070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2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1070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2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1070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0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2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1070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2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2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R462" s="1" t="s">
        <v>948</v>
      </c>
      <c r="S462" s="1" t="s">
        <v>913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2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R463" s="1" t="s">
        <v>948</v>
      </c>
      <c r="S463" s="1" t="s">
        <v>914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2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2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2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0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2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2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R468" s="1" t="s">
        <v>948</v>
      </c>
      <c r="S468" s="1" t="s">
        <v>913</v>
      </c>
      <c r="U468" t="str">
        <f>Receive[[#This Row],[服装]]&amp;Receive[[#This Row],[名前]]&amp;Receive[[#This Row],[レアリティ]]</f>
        <v>制服黒尾鉄朗ICONIC</v>
      </c>
    </row>
    <row r="469" spans="1:21" x14ac:dyDescent="0.2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R469" s="1" t="s">
        <v>948</v>
      </c>
      <c r="S469" s="1" t="s">
        <v>914</v>
      </c>
      <c r="U469" t="str">
        <f>Receive[[#This Row],[服装]]&amp;Receive[[#This Row],[名前]]&amp;Receive[[#This Row],[レアリティ]]</f>
        <v>制服黒尾鉄朗ICONIC</v>
      </c>
    </row>
    <row r="470" spans="1:21" x14ac:dyDescent="0.2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2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2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0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2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2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R474" s="1" t="s">
        <v>948</v>
      </c>
      <c r="S474" s="1" t="s">
        <v>913</v>
      </c>
      <c r="U474" t="str">
        <f>Receive[[#This Row],[服装]]&amp;Receive[[#This Row],[名前]]&amp;Receive[[#This Row],[レアリティ]]</f>
        <v>夏祭り黒尾鉄朗ICONIC</v>
      </c>
    </row>
    <row r="475" spans="1:21" x14ac:dyDescent="0.2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R475" s="1" t="s">
        <v>948</v>
      </c>
      <c r="S475" s="1" t="s">
        <v>914</v>
      </c>
      <c r="U475" t="str">
        <f>Receive[[#This Row],[服装]]&amp;Receive[[#This Row],[名前]]&amp;Receive[[#This Row],[レアリティ]]</f>
        <v>夏祭り黒尾鉄朗ICONIC</v>
      </c>
    </row>
    <row r="476" spans="1:21" x14ac:dyDescent="0.2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2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2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0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2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607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2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607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R480" s="1" t="s">
        <v>948</v>
      </c>
      <c r="S480" s="1" t="s">
        <v>913</v>
      </c>
      <c r="U480" t="str">
        <f>Receive[[#This Row],[服装]]&amp;Receive[[#This Row],[名前]]&amp;Receive[[#This Row],[レアリティ]]</f>
        <v>1周年黒尾鉄朗ICONIC</v>
      </c>
    </row>
    <row r="481" spans="1:21" x14ac:dyDescent="0.2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607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R481" s="1" t="s">
        <v>948</v>
      </c>
      <c r="S481" s="1" t="s">
        <v>914</v>
      </c>
      <c r="U481" t="str">
        <f>Receive[[#This Row],[服装]]&amp;Receive[[#This Row],[名前]]&amp;Receive[[#This Row],[レアリティ]]</f>
        <v>1周年黒尾鉄朗ICONIC</v>
      </c>
    </row>
    <row r="482" spans="1:21" x14ac:dyDescent="0.2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607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2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607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2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607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0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2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607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2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683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2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683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R487" s="1" t="s">
        <v>948</v>
      </c>
      <c r="S487" s="1" t="s">
        <v>913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2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683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R488" s="1" t="s">
        <v>948</v>
      </c>
      <c r="S488" s="1" t="s">
        <v>914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2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683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2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683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2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683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0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2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769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2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769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R493" s="1" t="s">
        <v>948</v>
      </c>
      <c r="S493" s="1" t="s">
        <v>913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2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769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R494" s="1" t="s">
        <v>948</v>
      </c>
      <c r="S494" s="1" t="s">
        <v>914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2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769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2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769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2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769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0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2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935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2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935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948</v>
      </c>
      <c r="S499" s="1" t="s">
        <v>913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2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935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948</v>
      </c>
      <c r="S500" s="1" t="s">
        <v>914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2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935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2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935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2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935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0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2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1070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2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1070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948</v>
      </c>
      <c r="S505" s="1" t="s">
        <v>913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2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1070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948</v>
      </c>
      <c r="S506" s="1" t="s">
        <v>914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2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1070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2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1070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2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1070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0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2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R510" s="1" t="s">
        <v>948</v>
      </c>
      <c r="S510" s="1" t="s">
        <v>913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2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R511" s="1" t="s">
        <v>948</v>
      </c>
      <c r="S511" s="1" t="s">
        <v>914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2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2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2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0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2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R515" s="1" t="s">
        <v>948</v>
      </c>
      <c r="S515" s="1" t="s">
        <v>913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2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R516" s="1" t="s">
        <v>948</v>
      </c>
      <c r="S516" s="1" t="s">
        <v>914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2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2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2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0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2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649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R520" s="1" t="s">
        <v>948</v>
      </c>
      <c r="S520" s="1" t="s">
        <v>913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2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649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R521" s="1" t="s">
        <v>948</v>
      </c>
      <c r="S521" s="1" t="s">
        <v>914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2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649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2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649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2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649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0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2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769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R525" s="1" t="s">
        <v>948</v>
      </c>
      <c r="S525" s="1" t="s">
        <v>913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2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769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R526" s="1" t="s">
        <v>948</v>
      </c>
      <c r="S526" s="1" t="s">
        <v>914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2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769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2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769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2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769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0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2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980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R530" s="1" t="s">
        <v>948</v>
      </c>
      <c r="S530" s="1" t="s">
        <v>913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2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980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948</v>
      </c>
      <c r="S531" s="1" t="s">
        <v>914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2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980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948</v>
      </c>
      <c r="S532" s="1" t="s">
        <v>914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2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980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2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980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0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2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2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2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948</v>
      </c>
      <c r="S537" s="1" t="s">
        <v>913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2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948</v>
      </c>
      <c r="S538" s="1" t="s">
        <v>914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2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2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2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0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2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2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607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2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607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2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607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948</v>
      </c>
      <c r="S545" s="1" t="s">
        <v>902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2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607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948</v>
      </c>
      <c r="S546" s="1" t="s">
        <v>914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2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607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2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607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2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607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0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2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607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2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607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2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707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948</v>
      </c>
      <c r="S552" s="1" t="s">
        <v>902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2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707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948</v>
      </c>
      <c r="S553" s="1" t="s">
        <v>903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2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707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R554" s="1" t="s">
        <v>948</v>
      </c>
      <c r="S554" s="1" t="s">
        <v>902</v>
      </c>
      <c r="U554" t="str">
        <f>Receive[[#This Row],[服装]]&amp;Receive[[#This Row],[名前]]&amp;Receive[[#This Row],[レアリティ]]</f>
        <v>花火夜久衛輔ICONIC</v>
      </c>
    </row>
    <row r="555" spans="1:21" x14ac:dyDescent="0.2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707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R555" s="1" t="s">
        <v>948</v>
      </c>
      <c r="S555" s="1" t="s">
        <v>914</v>
      </c>
      <c r="U555" t="str">
        <f>Receive[[#This Row],[服装]]&amp;Receive[[#This Row],[名前]]&amp;Receive[[#This Row],[レアリティ]]</f>
        <v>花火夜久衛輔ICONIC</v>
      </c>
    </row>
    <row r="556" spans="1:21" x14ac:dyDescent="0.2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707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2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707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2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707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0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2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707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2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707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2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885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2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885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2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885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948</v>
      </c>
      <c r="S563" s="1" t="s">
        <v>902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2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885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948</v>
      </c>
      <c r="S564" s="1" t="s">
        <v>903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2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885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2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885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2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885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0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2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885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2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885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2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983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2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983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2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983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948</v>
      </c>
      <c r="S572" s="1" t="s">
        <v>902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2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983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948</v>
      </c>
      <c r="S573" s="1" t="s">
        <v>903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2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983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2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983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2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983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0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2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983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2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983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2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2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R580" s="1" t="s">
        <v>948</v>
      </c>
      <c r="S580" s="1" t="s">
        <v>913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2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2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2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0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2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672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2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672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R585" s="1" t="s">
        <v>948</v>
      </c>
      <c r="S585" s="1" t="s">
        <v>913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2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672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2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672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2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672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0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2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672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2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973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2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973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948</v>
      </c>
      <c r="S591" s="1" t="s">
        <v>913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2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973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2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973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2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973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0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2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2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R596" s="1" t="s">
        <v>948</v>
      </c>
      <c r="S596" s="1" t="s">
        <v>913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2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R597" s="1" t="s">
        <v>948</v>
      </c>
      <c r="S597" s="1" t="s">
        <v>914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2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2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2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0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2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2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R602" s="1" t="s">
        <v>948</v>
      </c>
      <c r="S602" s="1" t="s">
        <v>913</v>
      </c>
      <c r="U602" t="str">
        <f>Receive[[#This Row],[服装]]&amp;Receive[[#This Row],[名前]]&amp;Receive[[#This Row],[レアリティ]]</f>
        <v>新年犬岡走ICONIC</v>
      </c>
    </row>
    <row r="603" spans="1:21" x14ac:dyDescent="0.2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R603" s="1" t="s">
        <v>948</v>
      </c>
      <c r="S603" s="1" t="s">
        <v>914</v>
      </c>
      <c r="U603" t="str">
        <f>Receive[[#This Row],[服装]]&amp;Receive[[#This Row],[名前]]&amp;Receive[[#This Row],[レアリティ]]</f>
        <v>新年犬岡走ICONIC</v>
      </c>
    </row>
    <row r="604" spans="1:21" x14ac:dyDescent="0.2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2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2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0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2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2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R608" s="1" t="s">
        <v>948</v>
      </c>
      <c r="S608" s="1" t="s">
        <v>913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2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2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2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0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2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2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2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R614" s="1" t="s">
        <v>948</v>
      </c>
      <c r="S614" s="1" t="s">
        <v>913</v>
      </c>
      <c r="U614" t="str">
        <f>Receive[[#This Row],[服装]]&amp;Receive[[#This Row],[名前]]&amp;Receive[[#This Row],[レアリティ]]</f>
        <v>新年山本猛虎ICONIC</v>
      </c>
    </row>
    <row r="615" spans="1:21" x14ac:dyDescent="0.2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2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2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0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2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2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2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2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R621" s="1" t="s">
        <v>948</v>
      </c>
      <c r="S621" s="1" t="s">
        <v>913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2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R622" s="1" t="s">
        <v>948</v>
      </c>
      <c r="S622" s="1" t="s">
        <v>914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2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2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2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0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2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2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1052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2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1052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2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1052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948</v>
      </c>
      <c r="S629" s="1" t="s">
        <v>902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2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1052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948</v>
      </c>
      <c r="S630" s="1" t="s">
        <v>903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2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1052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2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1052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2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1052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0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2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1052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2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1052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2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2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R637" s="1" t="s">
        <v>948</v>
      </c>
      <c r="S637" s="1" t="s">
        <v>913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2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R638" s="1" t="s">
        <v>948</v>
      </c>
      <c r="S638" s="1" t="s">
        <v>914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2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2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2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0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2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912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2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912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948</v>
      </c>
      <c r="S643" s="1" t="s">
        <v>913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2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912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948</v>
      </c>
      <c r="S644" s="1" t="s">
        <v>914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2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912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2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912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2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912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0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2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912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2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2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R650" s="1" t="s">
        <v>948</v>
      </c>
      <c r="S650" s="1" t="s">
        <v>913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2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R651" s="1" t="s">
        <v>948</v>
      </c>
      <c r="S651" s="1" t="s">
        <v>914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2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2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2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0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2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687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2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687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R656" s="1" t="s">
        <v>948</v>
      </c>
      <c r="S656" s="1" t="s">
        <v>913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2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687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2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687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2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687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0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2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2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2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R662" s="1" t="s">
        <v>948</v>
      </c>
      <c r="S662" s="1" t="s">
        <v>913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2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2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2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0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2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2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2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R668" s="1" t="s">
        <v>948</v>
      </c>
      <c r="S668" s="1" t="s">
        <v>913</v>
      </c>
      <c r="U668" t="str">
        <f>Receive[[#This Row],[服装]]&amp;Receive[[#This Row],[名前]]&amp;Receive[[#This Row],[レアリティ]]</f>
        <v>制服青根高伸ICONIC</v>
      </c>
    </row>
    <row r="669" spans="1:21" x14ac:dyDescent="0.2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2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2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0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2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2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2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R674" s="1" t="s">
        <v>948</v>
      </c>
      <c r="S674" s="1" t="s">
        <v>913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2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2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2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0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2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683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2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683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2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683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R680" s="1" t="s">
        <v>948</v>
      </c>
      <c r="S680" s="1" t="s">
        <v>913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2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683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2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683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2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683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0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2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765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2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762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2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762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R686" s="1" t="s">
        <v>948</v>
      </c>
      <c r="S686" s="1" t="s">
        <v>913</v>
      </c>
      <c r="U686" t="str">
        <f>Receive[[#This Row],[服装]]&amp;Receive[[#This Row],[名前]]&amp;Receive[[#This Row],[レアリティ]]</f>
        <v>甲冑青根高伸ICONIC</v>
      </c>
    </row>
    <row r="687" spans="1:21" x14ac:dyDescent="0.2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762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2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762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2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762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0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2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2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2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R692" s="1" t="s">
        <v>948</v>
      </c>
      <c r="S692" s="1" t="s">
        <v>914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2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2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2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0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2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2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2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R698" s="1" t="s">
        <v>948</v>
      </c>
      <c r="S698" s="1" t="s">
        <v>914</v>
      </c>
      <c r="U698" t="str">
        <f>Receive[[#This Row],[服装]]&amp;Receive[[#This Row],[名前]]&amp;Receive[[#This Row],[レアリティ]]</f>
        <v>制服二口堅治ICONIC</v>
      </c>
    </row>
    <row r="699" spans="1:21" x14ac:dyDescent="0.2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2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2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0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2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2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2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R704" s="1" t="s">
        <v>948</v>
      </c>
      <c r="S704" s="1" t="s">
        <v>913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2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R705" s="1" t="s">
        <v>948</v>
      </c>
      <c r="S705" s="1" t="s">
        <v>914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2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2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2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0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2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2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649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2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649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2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649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R712" s="1" t="s">
        <v>948</v>
      </c>
      <c r="S712" s="1" t="s">
        <v>914</v>
      </c>
      <c r="U712" t="str">
        <f>Receive[[#This Row],[服装]]&amp;Receive[[#This Row],[名前]]&amp;Receive[[#This Row],[レアリティ]]</f>
        <v>路地裏二口堅治ICONIC</v>
      </c>
    </row>
    <row r="713" spans="1:21" x14ac:dyDescent="0.2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649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2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649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2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649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0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2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762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2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762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2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762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R718" s="1" t="s">
        <v>948</v>
      </c>
      <c r="S718" s="1" t="s">
        <v>914</v>
      </c>
      <c r="U718" t="str">
        <f>Receive[[#This Row],[服装]]&amp;Receive[[#This Row],[名前]]&amp;Receive[[#This Row],[レアリティ]]</f>
        <v>甲冑二口堅治ICONIC</v>
      </c>
    </row>
    <row r="719" spans="1:21" x14ac:dyDescent="0.2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762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2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762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2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762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0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2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762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2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762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2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885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2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885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2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885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R726" s="1" t="s">
        <v>948</v>
      </c>
      <c r="S726" s="1" t="s">
        <v>914</v>
      </c>
      <c r="U726" t="str">
        <f>Receive[[#This Row],[服装]]&amp;Receive[[#This Row],[名前]]&amp;Receive[[#This Row],[レアリティ]]</f>
        <v>2周年二口堅治ICONIC</v>
      </c>
    </row>
    <row r="727" spans="1:21" x14ac:dyDescent="0.2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885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2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885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2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885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0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2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973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2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973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2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973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R732" s="1" t="s">
        <v>948</v>
      </c>
      <c r="S732" s="1" t="s">
        <v>914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2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973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2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973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2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973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0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2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2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2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R738" s="1" t="s">
        <v>948</v>
      </c>
      <c r="S738" s="1" t="s">
        <v>913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2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2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2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0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2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2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2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R744" s="1" t="s">
        <v>948</v>
      </c>
      <c r="S744" s="1" t="s">
        <v>913</v>
      </c>
      <c r="U744" t="str">
        <f>Receive[[#This Row],[服装]]&amp;Receive[[#This Row],[名前]]&amp;Receive[[#This Row],[レアリティ]]</f>
        <v>制服黄金川貫至ICONIC</v>
      </c>
    </row>
    <row r="745" spans="1:21" x14ac:dyDescent="0.2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2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2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0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2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2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2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R750" s="1" t="s">
        <v>948</v>
      </c>
      <c r="S750" s="1" t="s">
        <v>913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2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2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2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0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2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734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2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734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2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734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R756" s="1" t="s">
        <v>948</v>
      </c>
      <c r="S756" s="1" t="s">
        <v>913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2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734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2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734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2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734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0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2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1052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2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1052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2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1052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948</v>
      </c>
      <c r="S762" s="1" t="s">
        <v>913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2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1052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2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1052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2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1052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0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2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2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R767" s="1" t="s">
        <v>948</v>
      </c>
      <c r="S767" s="1" t="s">
        <v>914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2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2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2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0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2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2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948</v>
      </c>
      <c r="S772" s="1" t="s">
        <v>913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2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948</v>
      </c>
      <c r="S773" s="1" t="s">
        <v>914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2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2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2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0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2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984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2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984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948</v>
      </c>
      <c r="S778" s="1" t="s">
        <v>913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2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984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948</v>
      </c>
      <c r="S779" s="1" t="s">
        <v>914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2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984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2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984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2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984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0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2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2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R784" s="1" t="s">
        <v>948</v>
      </c>
      <c r="S784" s="1" t="s">
        <v>913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2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R785" s="1" t="s">
        <v>948</v>
      </c>
      <c r="S785" s="1" t="s">
        <v>914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2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2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2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0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2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2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956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2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956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2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956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948</v>
      </c>
      <c r="S792" s="1" t="s">
        <v>913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2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956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948</v>
      </c>
      <c r="S793" s="1" t="s">
        <v>914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2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956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2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956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2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956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0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2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956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2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956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2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956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962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2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2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R801" s="1" t="s">
        <v>948</v>
      </c>
      <c r="S801" s="1" t="s">
        <v>913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2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2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2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0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2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613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2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613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2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613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2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613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0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2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615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2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615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R810" s="1" t="s">
        <v>948</v>
      </c>
      <c r="S810" s="1" t="s">
        <v>913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2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615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2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615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2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615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0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2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762</v>
      </c>
      <c r="D814" s="1" t="s">
        <v>615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2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762</v>
      </c>
      <c r="D815" s="1" t="s">
        <v>615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R815" s="1" t="s">
        <v>948</v>
      </c>
      <c r="S815" s="1" t="s">
        <v>913</v>
      </c>
      <c r="U815" t="str">
        <f>Receive[[#This Row],[服装]]&amp;Receive[[#This Row],[名前]]&amp;Receive[[#This Row],[レアリティ]]</f>
        <v>甲冑鎌先靖志ICONIC</v>
      </c>
    </row>
    <row r="816" spans="1:21" x14ac:dyDescent="0.2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762</v>
      </c>
      <c r="D816" s="1" t="s">
        <v>615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2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762</v>
      </c>
      <c r="D817" s="1" t="s">
        <v>615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2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762</v>
      </c>
      <c r="D818" s="1" t="s">
        <v>615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0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2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617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2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617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R820" s="1" t="s">
        <v>948</v>
      </c>
      <c r="S820" s="1" t="s">
        <v>913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2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617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2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617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2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617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0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2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2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R825" s="1" t="s">
        <v>948</v>
      </c>
      <c r="S825" s="1" t="s">
        <v>913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2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R826" s="1" t="s">
        <v>948</v>
      </c>
      <c r="S826" s="1" t="s">
        <v>914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2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2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2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0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2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2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R831" s="1" t="s">
        <v>948</v>
      </c>
      <c r="S831" s="1" t="s">
        <v>913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2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R832" s="1" t="s">
        <v>948</v>
      </c>
      <c r="S832" s="1" t="s">
        <v>914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2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2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2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0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2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2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R837" s="1" t="s">
        <v>948</v>
      </c>
      <c r="S837" s="1" t="s">
        <v>913</v>
      </c>
      <c r="U837" t="str">
        <f>Receive[[#This Row],[服装]]&amp;Receive[[#This Row],[名前]]&amp;Receive[[#This Row],[レアリティ]]</f>
        <v>Xmas及川徹ICONIC</v>
      </c>
    </row>
    <row r="838" spans="1:21" x14ac:dyDescent="0.2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R838" s="1" t="s">
        <v>948</v>
      </c>
      <c r="S838" s="1" t="s">
        <v>914</v>
      </c>
      <c r="U838" t="str">
        <f>Receive[[#This Row],[服装]]&amp;Receive[[#This Row],[名前]]&amp;Receive[[#This Row],[レアリティ]]</f>
        <v>Xmas及川徹ICONIC</v>
      </c>
    </row>
    <row r="839" spans="1:21" x14ac:dyDescent="0.2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2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2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0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2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2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R843" s="1" t="s">
        <v>948</v>
      </c>
      <c r="S843" s="1" t="s">
        <v>913</v>
      </c>
      <c r="U843" t="str">
        <f>Receive[[#This Row],[服装]]&amp;Receive[[#This Row],[名前]]&amp;Receive[[#This Row],[レアリティ]]</f>
        <v>制服及川徹ICONIC</v>
      </c>
    </row>
    <row r="844" spans="1:21" x14ac:dyDescent="0.2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R844" s="1" t="s">
        <v>948</v>
      </c>
      <c r="S844" s="1" t="s">
        <v>914</v>
      </c>
      <c r="U844" t="str">
        <f>Receive[[#This Row],[服装]]&amp;Receive[[#This Row],[名前]]&amp;Receive[[#This Row],[レアリティ]]</f>
        <v>制服及川徹ICONIC</v>
      </c>
    </row>
    <row r="845" spans="1:21" x14ac:dyDescent="0.2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2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2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0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2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649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2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649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R849" s="1" t="s">
        <v>948</v>
      </c>
      <c r="S849" s="1" t="s">
        <v>913</v>
      </c>
      <c r="U849" t="str">
        <f>Receive[[#This Row],[服装]]&amp;Receive[[#This Row],[名前]]&amp;Receive[[#This Row],[レアリティ]]</f>
        <v>路地裏及川徹ICONIC</v>
      </c>
    </row>
    <row r="850" spans="1:21" x14ac:dyDescent="0.2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649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R850" s="1" t="s">
        <v>948</v>
      </c>
      <c r="S850" s="1" t="s">
        <v>914</v>
      </c>
      <c r="U850" t="str">
        <f>Receive[[#This Row],[服装]]&amp;Receive[[#This Row],[名前]]&amp;Receive[[#This Row],[レアリティ]]</f>
        <v>路地裏及川徹ICONIC</v>
      </c>
    </row>
    <row r="851" spans="1:21" x14ac:dyDescent="0.2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649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2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649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2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649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0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2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712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2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712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R855" s="1" t="s">
        <v>948</v>
      </c>
      <c r="S855" s="1" t="s">
        <v>913</v>
      </c>
      <c r="U855" t="str">
        <f>Receive[[#This Row],[服装]]&amp;Receive[[#This Row],[名前]]&amp;Receive[[#This Row],[レアリティ]]</f>
        <v>バカンス及川徹ICONIC</v>
      </c>
    </row>
    <row r="856" spans="1:21" x14ac:dyDescent="0.2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712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R856" s="1" t="s">
        <v>948</v>
      </c>
      <c r="S856" s="1" t="s">
        <v>914</v>
      </c>
      <c r="U856" t="str">
        <f>Receive[[#This Row],[服装]]&amp;Receive[[#This Row],[名前]]&amp;Receive[[#This Row],[レアリティ]]</f>
        <v>バカンス及川徹ICONIC</v>
      </c>
    </row>
    <row r="857" spans="1:21" x14ac:dyDescent="0.2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712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2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712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2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712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0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2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885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2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885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R861" s="1" t="s">
        <v>948</v>
      </c>
      <c r="S861" s="1" t="s">
        <v>913</v>
      </c>
      <c r="U861" t="str">
        <f>Receive[[#This Row],[服装]]&amp;Receive[[#This Row],[名前]]&amp;Receive[[#This Row],[レアリティ]]</f>
        <v>2周年及川徹ICONIC</v>
      </c>
    </row>
    <row r="862" spans="1:21" x14ac:dyDescent="0.2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885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R862" s="1" t="s">
        <v>948</v>
      </c>
      <c r="S862" s="1" t="s">
        <v>903</v>
      </c>
      <c r="U862" t="str">
        <f>Receive[[#This Row],[服装]]&amp;Receive[[#This Row],[名前]]&amp;Receive[[#This Row],[レアリティ]]</f>
        <v>2周年及川徹ICONIC</v>
      </c>
    </row>
    <row r="863" spans="1:21" x14ac:dyDescent="0.2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885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2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885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2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885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0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2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885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2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1025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2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1025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948</v>
      </c>
      <c r="S868" s="1" t="s">
        <v>913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2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1025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948</v>
      </c>
      <c r="S869" s="1" t="s">
        <v>914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2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1025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2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1025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2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1025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0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2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2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R874" s="1" t="s">
        <v>948</v>
      </c>
      <c r="S874" s="1" t="s">
        <v>913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2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2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2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0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2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2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R879" s="1" t="s">
        <v>948</v>
      </c>
      <c r="S879" s="1" t="s">
        <v>913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2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2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2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0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2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2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R884" s="1" t="s">
        <v>948</v>
      </c>
      <c r="S884" s="1" t="s">
        <v>913</v>
      </c>
      <c r="U884" t="str">
        <f>Receive[[#This Row],[服装]]&amp;Receive[[#This Row],[名前]]&amp;Receive[[#This Row],[レアリティ]]</f>
        <v>制服岩泉一ICONIC</v>
      </c>
    </row>
    <row r="885" spans="1:21" x14ac:dyDescent="0.2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R885" s="1" t="s">
        <v>948</v>
      </c>
      <c r="S885" s="1" t="s">
        <v>914</v>
      </c>
      <c r="U885" t="str">
        <f>Receive[[#This Row],[服装]]&amp;Receive[[#This Row],[名前]]&amp;Receive[[#This Row],[レアリティ]]</f>
        <v>制服岩泉一ICONIC</v>
      </c>
    </row>
    <row r="886" spans="1:21" x14ac:dyDescent="0.2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2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2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0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2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2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630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2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630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R891" s="1" t="s">
        <v>948</v>
      </c>
      <c r="S891" s="1" t="s">
        <v>913</v>
      </c>
      <c r="U891" t="str">
        <f>Receive[[#This Row],[服装]]&amp;Receive[[#This Row],[名前]]&amp;Receive[[#This Row],[レアリティ]]</f>
        <v>サバゲ岩泉一ICONIC</v>
      </c>
    </row>
    <row r="892" spans="1:21" x14ac:dyDescent="0.2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630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2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630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2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630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0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2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630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2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712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2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712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R897" s="1" t="s">
        <v>948</v>
      </c>
      <c r="S897" s="1" t="s">
        <v>913</v>
      </c>
      <c r="U897" t="str">
        <f>Receive[[#This Row],[服装]]&amp;Receive[[#This Row],[名前]]&amp;Receive[[#This Row],[レアリティ]]</f>
        <v>バカンス岩泉一ICONIC</v>
      </c>
    </row>
    <row r="898" spans="1:21" x14ac:dyDescent="0.2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712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2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712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2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712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0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2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832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2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832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R902" s="1" t="s">
        <v>948</v>
      </c>
      <c r="S902" s="1" t="s">
        <v>913</v>
      </c>
      <c r="U902" t="str">
        <f>Receive[[#This Row],[服装]]&amp;Receive[[#This Row],[名前]]&amp;Receive[[#This Row],[レアリティ]]</f>
        <v>路地裏2岩泉一ICONIC</v>
      </c>
    </row>
    <row r="903" spans="1:21" x14ac:dyDescent="0.2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832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2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832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2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832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0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2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1025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2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1025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948</v>
      </c>
      <c r="S907" s="1" t="s">
        <v>913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2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1025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2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1025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2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1025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0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2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2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R912" s="1" t="s">
        <v>948</v>
      </c>
      <c r="S912" s="1" t="s">
        <v>913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2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2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2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0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2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2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R917" s="1" t="s">
        <v>948</v>
      </c>
      <c r="S917" s="1" t="s">
        <v>913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2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2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2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0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2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736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2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736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R922" s="1" t="s">
        <v>948</v>
      </c>
      <c r="S922" s="1" t="s">
        <v>913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2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736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2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736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2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736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0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2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935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2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935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948</v>
      </c>
      <c r="S927" s="1" t="s">
        <v>913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2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935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2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935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2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935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0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2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2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R932" s="1" t="s">
        <v>948</v>
      </c>
      <c r="S932" s="1" t="s">
        <v>913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2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2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2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0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2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678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2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678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R937" s="1" t="s">
        <v>948</v>
      </c>
      <c r="S937" s="1" t="s">
        <v>913</v>
      </c>
      <c r="U937" t="str">
        <f>Receive[[#This Row],[服装]]&amp;Receive[[#This Row],[名前]]&amp;Receive[[#This Row],[レアリティ]]</f>
        <v>梅雨京谷賢太郎ICONIC</v>
      </c>
    </row>
    <row r="938" spans="1:21" x14ac:dyDescent="0.2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678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2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678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2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678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0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2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983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2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983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948</v>
      </c>
      <c r="S942" s="1" t="s">
        <v>913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2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983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2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983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2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983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0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2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2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R947" s="1" t="s">
        <v>948</v>
      </c>
      <c r="S947" s="1" t="s">
        <v>913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2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R948" s="1" t="s">
        <v>948</v>
      </c>
      <c r="S948" s="1" t="s">
        <v>914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2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2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2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0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2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2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R953" s="1" t="s">
        <v>948</v>
      </c>
      <c r="S953" s="1" t="s">
        <v>913</v>
      </c>
      <c r="U953" t="str">
        <f>Receive[[#This Row],[服装]]&amp;Receive[[#This Row],[名前]]&amp;Receive[[#This Row],[レアリティ]]</f>
        <v>職業体験国見英ICONIC</v>
      </c>
    </row>
    <row r="954" spans="1:21" x14ac:dyDescent="0.2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R954" s="1" t="s">
        <v>948</v>
      </c>
      <c r="S954" s="1" t="s">
        <v>914</v>
      </c>
      <c r="U954" t="str">
        <f>Receive[[#This Row],[服装]]&amp;Receive[[#This Row],[名前]]&amp;Receive[[#This Row],[レアリティ]]</f>
        <v>職業体験国見英ICONIC</v>
      </c>
    </row>
    <row r="955" spans="1:21" x14ac:dyDescent="0.2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2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2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0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2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649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2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649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R959" s="1" t="s">
        <v>948</v>
      </c>
      <c r="S959" s="1" t="s">
        <v>913</v>
      </c>
      <c r="U959" t="str">
        <f>Receive[[#This Row],[服装]]&amp;Receive[[#This Row],[名前]]&amp;Receive[[#This Row],[レアリティ]]</f>
        <v>路地裏国見英ICONIC</v>
      </c>
    </row>
    <row r="960" spans="1:21" x14ac:dyDescent="0.2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649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R960" s="1" t="s">
        <v>948</v>
      </c>
      <c r="S960" s="1" t="s">
        <v>914</v>
      </c>
      <c r="U960" t="str">
        <f>Receive[[#This Row],[服装]]&amp;Receive[[#This Row],[名前]]&amp;Receive[[#This Row],[レアリティ]]</f>
        <v>路地裏国見英ICONIC</v>
      </c>
    </row>
    <row r="961" spans="1:21" x14ac:dyDescent="0.2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649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2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649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2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649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0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2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649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2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736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2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736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R966" s="1" t="s">
        <v>948</v>
      </c>
      <c r="S966" s="1" t="s">
        <v>913</v>
      </c>
      <c r="U966" t="str">
        <f>Receive[[#This Row],[服装]]&amp;Receive[[#This Row],[名前]]&amp;Receive[[#This Row],[レアリティ]]</f>
        <v>カンフー国見英ICONIC</v>
      </c>
    </row>
    <row r="967" spans="1:21" x14ac:dyDescent="0.2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736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R967" s="1" t="s">
        <v>948</v>
      </c>
      <c r="S967" s="1" t="s">
        <v>914</v>
      </c>
      <c r="U967" t="str">
        <f>Receive[[#This Row],[服装]]&amp;Receive[[#This Row],[名前]]&amp;Receive[[#This Row],[レアリティ]]</f>
        <v>カンフー国見英ICONIC</v>
      </c>
    </row>
    <row r="968" spans="1:21" x14ac:dyDescent="0.2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736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2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736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2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736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0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2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935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2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935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948</v>
      </c>
      <c r="S972" s="1" t="s">
        <v>913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2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935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948</v>
      </c>
      <c r="S973" s="1" t="s">
        <v>914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2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935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2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935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2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935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0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2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935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2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2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2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R980" s="1" t="s">
        <v>948</v>
      </c>
      <c r="S980" s="1" t="s">
        <v>913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2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R981" s="1" t="s">
        <v>948</v>
      </c>
      <c r="S981" s="1" t="s">
        <v>914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2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2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2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0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2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2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R986" s="1" t="s">
        <v>948</v>
      </c>
      <c r="S986" s="1" t="s">
        <v>913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2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2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2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0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2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2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R991" s="1" t="s">
        <v>948</v>
      </c>
      <c r="S991" s="1" t="s">
        <v>913</v>
      </c>
      <c r="U991" t="str">
        <f>Receive[[#This Row],[服装]]&amp;Receive[[#This Row],[名前]]&amp;Receive[[#This Row],[レアリティ]]</f>
        <v>アート松川一静ICONIC</v>
      </c>
    </row>
    <row r="992" spans="1:21" x14ac:dyDescent="0.2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2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2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0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2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712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2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712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R996" s="1" t="s">
        <v>948</v>
      </c>
      <c r="S996" s="1" t="s">
        <v>913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2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712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2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712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2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712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0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2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1052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2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1052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R1001" s="1" t="s">
        <v>948</v>
      </c>
      <c r="S1001" s="1" t="s">
        <v>913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2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1052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948</v>
      </c>
      <c r="S1002" s="1" t="s">
        <v>913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2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1052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2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1052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0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2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2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R1006" s="1" t="s">
        <v>948</v>
      </c>
      <c r="S1006" s="1" t="s">
        <v>913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2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2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2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0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2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2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2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R1012" s="1" t="s">
        <v>948</v>
      </c>
      <c r="S1012" s="1" t="s">
        <v>913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2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R1013" s="1" t="s">
        <v>948</v>
      </c>
      <c r="S1013" s="1" t="s">
        <v>914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2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2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2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0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2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2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2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672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2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672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R1020" s="1" t="s">
        <v>948</v>
      </c>
      <c r="S1020" s="1" t="s">
        <v>913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2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672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2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672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2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672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0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2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923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2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923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R1025" s="1" t="s">
        <v>948</v>
      </c>
      <c r="S1025" s="1" t="s">
        <v>902</v>
      </c>
      <c r="U1025" t="str">
        <f>Receive[[#This Row],[服装]]&amp;Receive[[#This Row],[名前]]&amp;Receive[[#This Row],[レアリティ]]</f>
        <v>妖花巻貴大ICONIC</v>
      </c>
    </row>
    <row r="1026" spans="1:21" x14ac:dyDescent="0.2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923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2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923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2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923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0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2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923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2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1052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2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1052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948</v>
      </c>
      <c r="S1031" s="1" t="s">
        <v>913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2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1052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2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1052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2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1052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0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2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626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2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626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R1036" s="1" t="s">
        <v>948</v>
      </c>
      <c r="S1036" s="1" t="s">
        <v>913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2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626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2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626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2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626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0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2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683</v>
      </c>
      <c r="D1040" s="1" t="s">
        <v>626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2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683</v>
      </c>
      <c r="D1041" s="1" t="s">
        <v>626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R1041" s="1" t="s">
        <v>948</v>
      </c>
      <c r="S1041" s="1" t="s">
        <v>913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2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683</v>
      </c>
      <c r="D1042" s="1" t="s">
        <v>626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2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683</v>
      </c>
      <c r="D1043" s="1" t="s">
        <v>626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2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683</v>
      </c>
      <c r="D1044" s="1" t="s">
        <v>626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0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2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2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R1046" s="1" t="s">
        <v>948</v>
      </c>
      <c r="S1046" s="1" t="s">
        <v>913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2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2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2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0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2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2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R1051" s="1" t="s">
        <v>948</v>
      </c>
      <c r="S1051" s="1" t="s">
        <v>913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2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2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2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0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2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2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R1056" s="1" t="s">
        <v>948</v>
      </c>
      <c r="S1056" s="1" t="s">
        <v>913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2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2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2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0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2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2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R1061" s="1" t="s">
        <v>948</v>
      </c>
      <c r="S1061" s="1" t="s">
        <v>913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2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R1062" s="1" t="s">
        <v>948</v>
      </c>
      <c r="S1062" s="1" t="s">
        <v>914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2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2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2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0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2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2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2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R1068" s="1" t="s">
        <v>948</v>
      </c>
      <c r="S1068" s="1" t="s">
        <v>913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2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R1069" s="1" t="s">
        <v>948</v>
      </c>
      <c r="S1069" s="1" t="s">
        <v>914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2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2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2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0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2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2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R1074" s="1" t="s">
        <v>948</v>
      </c>
      <c r="S1074" s="1" t="s">
        <v>913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2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2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2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0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2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2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R1079" s="1" t="s">
        <v>948</v>
      </c>
      <c r="S1079" s="1" t="s">
        <v>913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2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2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2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0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2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769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2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769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R1084" s="1" t="s">
        <v>948</v>
      </c>
      <c r="S1084" s="1" t="s">
        <v>913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2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769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2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769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2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769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0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2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769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2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912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2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912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R1090" s="1" t="s">
        <v>948</v>
      </c>
      <c r="S1090" s="1" t="s">
        <v>902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2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912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2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912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2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912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0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2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912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2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2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R1096" s="1" t="s">
        <v>948</v>
      </c>
      <c r="S1096" s="1" t="s">
        <v>913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2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2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2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0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2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2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R1101" s="1" t="s">
        <v>948</v>
      </c>
      <c r="S1101" s="1" t="s">
        <v>913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2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2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2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0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2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2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R1106" s="1" t="s">
        <v>948</v>
      </c>
      <c r="S1106" s="1" t="s">
        <v>913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2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2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2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0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2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2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R1111" s="1" t="s">
        <v>948</v>
      </c>
      <c r="S1111" s="1" t="s">
        <v>913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2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2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2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0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2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948</v>
      </c>
      <c r="S1115" s="1" t="s">
        <v>913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2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R1116" s="1" t="s">
        <v>948</v>
      </c>
      <c r="S1116" s="1" t="s">
        <v>913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2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2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2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0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2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980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2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980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948</v>
      </c>
      <c r="S1121" s="1" t="s">
        <v>913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2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980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2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980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2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980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0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2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2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2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R1127" s="1" t="s">
        <v>948</v>
      </c>
      <c r="S1127" s="1" t="s">
        <v>913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2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R1128" s="1" t="s">
        <v>948</v>
      </c>
      <c r="S1128" s="1" t="s">
        <v>914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2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2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2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0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2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2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2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R1134" s="1" t="s">
        <v>948</v>
      </c>
      <c r="S1134" s="1" t="s">
        <v>913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2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2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2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0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2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668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2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668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2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668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R1140" s="1" t="s">
        <v>948</v>
      </c>
      <c r="S1140" s="1" t="s">
        <v>913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2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668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2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668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2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668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0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2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668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2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2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R1146" s="1" t="s">
        <v>948</v>
      </c>
      <c r="S1146" s="1" t="s">
        <v>913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2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R1147" s="1" t="s">
        <v>948</v>
      </c>
      <c r="S1147" s="1" t="s">
        <v>914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2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2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2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0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2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2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R1152" s="1" t="s">
        <v>948</v>
      </c>
      <c r="S1152" s="1" t="s">
        <v>913</v>
      </c>
      <c r="U1152" t="str">
        <f>Receive[[#This Row],[服装]]&amp;Receive[[#This Row],[名前]]&amp;Receive[[#This Row],[レアリティ]]</f>
        <v>雪遊び古牧譲ICONIC</v>
      </c>
    </row>
    <row r="1153" spans="1:21" x14ac:dyDescent="0.2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R1153" s="1" t="s">
        <v>948</v>
      </c>
      <c r="S1153" s="1" t="s">
        <v>914</v>
      </c>
      <c r="U1153" t="str">
        <f>Receive[[#This Row],[服装]]&amp;Receive[[#This Row],[名前]]&amp;Receive[[#This Row],[レアリティ]]</f>
        <v>雪遊び古牧譲ICONIC</v>
      </c>
    </row>
    <row r="1154" spans="1:21" x14ac:dyDescent="0.2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2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2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0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2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2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R1158" s="1" t="s">
        <v>948</v>
      </c>
      <c r="S1158" s="1" t="s">
        <v>913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2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2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2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0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2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2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2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R1164" s="1" t="s">
        <v>948</v>
      </c>
      <c r="S1164" s="1" t="s">
        <v>913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2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2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2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0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2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2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2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R1170" s="1" t="s">
        <v>948</v>
      </c>
      <c r="S1170" s="1" t="s">
        <v>913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2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2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2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0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2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2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R1175" s="1" t="s">
        <v>948</v>
      </c>
      <c r="S1175" s="1" t="s">
        <v>913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2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2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2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0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2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2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R1180" s="1" t="s">
        <v>948</v>
      </c>
      <c r="S1180" s="1" t="s">
        <v>913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2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2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2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0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2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2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R1185" s="1" t="s">
        <v>948</v>
      </c>
      <c r="S1185" s="1" t="s">
        <v>914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2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2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2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0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2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2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R1190" s="1" t="s">
        <v>948</v>
      </c>
      <c r="S1190" s="1" t="s">
        <v>914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2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2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2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0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2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2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R1195" s="1" t="s">
        <v>948</v>
      </c>
      <c r="S1195" s="1" t="s">
        <v>913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2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R1196" s="1" t="s">
        <v>948</v>
      </c>
      <c r="S1196" s="1" t="s">
        <v>914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2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2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2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0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2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2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R1201" s="1" t="s">
        <v>948</v>
      </c>
      <c r="S1201" s="1" t="s">
        <v>913</v>
      </c>
      <c r="U1201" t="str">
        <f>Receive[[#This Row],[服装]]&amp;Receive[[#This Row],[名前]]&amp;Receive[[#This Row],[レアリティ]]</f>
        <v>制服照島游児ICONIC</v>
      </c>
    </row>
    <row r="1202" spans="1:21" x14ac:dyDescent="0.2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R1202" s="1" t="s">
        <v>948</v>
      </c>
      <c r="S1202" s="1" t="s">
        <v>914</v>
      </c>
      <c r="U1202" t="str">
        <f>Receive[[#This Row],[服装]]&amp;Receive[[#This Row],[名前]]&amp;Receive[[#This Row],[レアリティ]]</f>
        <v>制服照島游児ICONIC</v>
      </c>
    </row>
    <row r="1203" spans="1:21" x14ac:dyDescent="0.2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2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2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0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2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2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2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R1208" s="1" t="s">
        <v>948</v>
      </c>
      <c r="S1208" s="1" t="s">
        <v>913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2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R1209" s="1" t="s">
        <v>948</v>
      </c>
      <c r="S1209" s="1" t="s">
        <v>914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2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2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2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0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2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734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2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734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R1214" s="1" t="s">
        <v>948</v>
      </c>
      <c r="S1214" s="1" t="s">
        <v>913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2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734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R1215" s="1" t="s">
        <v>948</v>
      </c>
      <c r="S1215" s="1" t="s">
        <v>914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2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734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2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734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2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734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0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2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734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2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923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2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923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948</v>
      </c>
      <c r="S1221" s="1" t="s">
        <v>902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2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923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2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923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2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923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0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2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923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2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923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948</v>
      </c>
      <c r="S1226" s="1" t="s">
        <v>932</v>
      </c>
      <c r="T1226" s="1" t="s">
        <v>1237</v>
      </c>
      <c r="U1226" t="str">
        <f>Receive[[#This Row],[服装]]&amp;Receive[[#This Row],[名前]]&amp;Receive[[#This Row],[レアリティ]]</f>
        <v>妖照島游児ICONIC</v>
      </c>
    </row>
    <row r="1227" spans="1:21" x14ac:dyDescent="0.2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2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R1228" s="1" t="s">
        <v>948</v>
      </c>
      <c r="S1228" s="1" t="s">
        <v>913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2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R1229" s="1" t="s">
        <v>948</v>
      </c>
      <c r="S1229" s="1" t="s">
        <v>914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2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2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2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0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2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973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2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973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948</v>
      </c>
      <c r="S1234" s="1" t="s">
        <v>913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2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973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948</v>
      </c>
      <c r="S1235" s="1" t="s">
        <v>914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2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973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2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973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2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973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0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2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973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2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2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R1241" s="1" t="s">
        <v>948</v>
      </c>
      <c r="S1241" s="1" t="s">
        <v>913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2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2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2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0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2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2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R1246" s="1" t="s">
        <v>948</v>
      </c>
      <c r="S1246" s="1" t="s">
        <v>913</v>
      </c>
      <c r="U1246" t="str">
        <f>Receive[[#This Row],[服装]]&amp;Receive[[#This Row],[名前]]&amp;Receive[[#This Row],[レアリティ]]</f>
        <v>制服二岐丈晴ICONIC</v>
      </c>
    </row>
    <row r="1247" spans="1:21" x14ac:dyDescent="0.2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2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2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0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2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2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R1251" s="1" t="s">
        <v>948</v>
      </c>
      <c r="S1251" s="1" t="s">
        <v>913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2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2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2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0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2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2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R1256" s="1" t="s">
        <v>948</v>
      </c>
      <c r="S1256" s="1" t="s">
        <v>913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2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2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2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0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2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2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R1261" s="1" t="s">
        <v>948</v>
      </c>
      <c r="S1261" s="1" t="s">
        <v>913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2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2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2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0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2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2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2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R1267" s="1" t="s">
        <v>948</v>
      </c>
      <c r="S1267" s="1" t="s">
        <v>913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2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R1268" s="1" t="s">
        <v>948</v>
      </c>
      <c r="S1268" s="1" t="s">
        <v>914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2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2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2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0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2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2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2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R1274" s="1" t="s">
        <v>948</v>
      </c>
      <c r="S1274" s="1" t="s">
        <v>913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2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R1275" s="1" t="s">
        <v>948</v>
      </c>
      <c r="S1275" s="1" t="s">
        <v>914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2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2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2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0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2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734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2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734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R1280" s="1" t="s">
        <v>948</v>
      </c>
      <c r="S1280" s="1" t="s">
        <v>913</v>
      </c>
      <c r="U1280" t="str">
        <f>Receive[[#This Row],[服装]]&amp;Receive[[#This Row],[名前]]&amp;Receive[[#This Row],[レアリティ]]</f>
        <v>スパイ中島猛ICONIC</v>
      </c>
    </row>
    <row r="1281" spans="1:21" x14ac:dyDescent="0.2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734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R1281" s="1" t="s">
        <v>948</v>
      </c>
      <c r="S1281" s="1" t="s">
        <v>914</v>
      </c>
      <c r="U1281" t="str">
        <f>Receive[[#This Row],[服装]]&amp;Receive[[#This Row],[名前]]&amp;Receive[[#This Row],[レアリティ]]</f>
        <v>スパイ中島猛ICONIC</v>
      </c>
    </row>
    <row r="1282" spans="1:21" x14ac:dyDescent="0.2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734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2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734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2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734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0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2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2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R1286" s="1" t="s">
        <v>948</v>
      </c>
      <c r="S1286" s="1" t="s">
        <v>913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2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2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2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0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2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2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R1291" s="1" t="s">
        <v>948</v>
      </c>
      <c r="S1291" s="1" t="s">
        <v>913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2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2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2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0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2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2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R1296" s="1" t="s">
        <v>948</v>
      </c>
      <c r="S1296" s="1" t="s">
        <v>913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2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2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2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0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2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2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2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R1302" s="1" t="s">
        <v>948</v>
      </c>
      <c r="S1302" s="1" t="s">
        <v>913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2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2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2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0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2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2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2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R1308" s="1" t="s">
        <v>948</v>
      </c>
      <c r="S1308" s="1" t="s">
        <v>913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2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2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2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0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2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923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2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923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R1313" s="1" t="s">
        <v>948</v>
      </c>
      <c r="S1313" s="1" t="s">
        <v>913</v>
      </c>
      <c r="U1313" t="str">
        <f>Receive[[#This Row],[服装]]&amp;Receive[[#This Row],[名前]]&amp;Receive[[#This Row],[レアリティ]]</f>
        <v>妖松島剛ICONIC</v>
      </c>
    </row>
    <row r="1314" spans="1:21" x14ac:dyDescent="0.2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923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2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923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2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923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0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2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2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948</v>
      </c>
      <c r="S1318" s="1" t="s">
        <v>913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2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948</v>
      </c>
      <c r="S1319" s="1" t="s">
        <v>914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2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2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2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0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2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980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2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980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948</v>
      </c>
      <c r="S1324" s="1" t="s">
        <v>913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2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980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948</v>
      </c>
      <c r="S1325" s="1" t="s">
        <v>914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2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980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2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980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2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980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0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2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2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948</v>
      </c>
      <c r="S1330" s="1" t="s">
        <v>913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2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2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2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0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2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2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948</v>
      </c>
      <c r="S1335" s="1" t="s">
        <v>913</v>
      </c>
      <c r="U1335" t="str">
        <f>Receive[[#This Row],[服装]]&amp;Receive[[#This Row],[名前]]&amp;Receive[[#This Row],[レアリティ]]</f>
        <v>水着牛島若利ICONIC</v>
      </c>
    </row>
    <row r="1336" spans="1:21" x14ac:dyDescent="0.2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2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2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0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2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2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948</v>
      </c>
      <c r="S1340" s="1" t="s">
        <v>913</v>
      </c>
      <c r="U1340" t="str">
        <f>Receive[[#This Row],[服装]]&amp;Receive[[#This Row],[名前]]&amp;Receive[[#This Row],[レアリティ]]</f>
        <v>新年牛島若利ICONIC</v>
      </c>
    </row>
    <row r="1341" spans="1:21" x14ac:dyDescent="0.2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2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2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0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2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2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948</v>
      </c>
      <c r="S1345" s="1" t="s">
        <v>913</v>
      </c>
      <c r="U1345" t="str">
        <f>Receive[[#This Row],[服装]]&amp;Receive[[#This Row],[名前]]&amp;Receive[[#This Row],[レアリティ]]</f>
        <v>制服牛島若利ICONIC</v>
      </c>
    </row>
    <row r="1346" spans="1:21" x14ac:dyDescent="0.2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2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2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0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2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769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2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769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948</v>
      </c>
      <c r="S1350" s="1" t="s">
        <v>913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2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769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2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769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2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769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0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2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922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2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922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948</v>
      </c>
      <c r="S1355" s="1" t="s">
        <v>902</v>
      </c>
      <c r="U1355" t="str">
        <f>Receive[[#This Row],[服装]]&amp;Receive[[#This Row],[名前]]&amp;Receive[[#This Row],[レアリティ]]</f>
        <v>妖牛島若利ICONIC</v>
      </c>
    </row>
    <row r="1356" spans="1:21" x14ac:dyDescent="0.2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922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2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922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2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922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0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2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922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2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1070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2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1070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948</v>
      </c>
      <c r="S1361" s="1" t="s">
        <v>913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2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1070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2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1070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2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1070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0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2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2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R1366" s="1" t="s">
        <v>948</v>
      </c>
      <c r="S1366" s="1" t="s">
        <v>913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2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2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2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0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2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2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R1371" s="1" t="s">
        <v>948</v>
      </c>
      <c r="S1371" s="1" t="s">
        <v>913</v>
      </c>
      <c r="U1371" t="str">
        <f>Receive[[#This Row],[服装]]&amp;Receive[[#This Row],[名前]]&amp;Receive[[#This Row],[レアリティ]]</f>
        <v>水着天童覚ICONIC</v>
      </c>
    </row>
    <row r="1372" spans="1:21" x14ac:dyDescent="0.2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2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2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0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2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2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R1376" s="1" t="s">
        <v>948</v>
      </c>
      <c r="S1376" s="1" t="s">
        <v>913</v>
      </c>
      <c r="U1376" t="str">
        <f>Receive[[#This Row],[服装]]&amp;Receive[[#This Row],[名前]]&amp;Receive[[#This Row],[レアリティ]]</f>
        <v>文化祭天童覚ICONIC</v>
      </c>
    </row>
    <row r="1377" spans="1:21" x14ac:dyDescent="0.2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2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2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0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2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2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R1381" s="1" t="s">
        <v>948</v>
      </c>
      <c r="S1381" s="1" t="s">
        <v>913</v>
      </c>
      <c r="U1381" t="str">
        <f>Receive[[#This Row],[服装]]&amp;Receive[[#This Row],[名前]]&amp;Receive[[#This Row],[レアリティ]]</f>
        <v>制服天童覚ICONIC</v>
      </c>
    </row>
    <row r="1382" spans="1:21" x14ac:dyDescent="0.2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2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2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0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2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742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2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742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R1386" s="1" t="s">
        <v>948</v>
      </c>
      <c r="S1386" s="1" t="s">
        <v>913</v>
      </c>
      <c r="U1386" t="str">
        <f>Receive[[#This Row],[服装]]&amp;Receive[[#This Row],[名前]]&amp;Receive[[#This Row],[レアリティ]]</f>
        <v>仮装天童覚ICONIC</v>
      </c>
    </row>
    <row r="1387" spans="1:21" x14ac:dyDescent="0.2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742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2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742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2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742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0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2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912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2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912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R1391" s="1" t="s">
        <v>948</v>
      </c>
      <c r="S1391" s="1" t="s">
        <v>913</v>
      </c>
      <c r="U1391" t="str">
        <f>Receive[[#This Row],[服装]]&amp;Receive[[#This Row],[名前]]&amp;Receive[[#This Row],[レアリティ]]</f>
        <v>遊園地天童覚ICONIC</v>
      </c>
    </row>
    <row r="1392" spans="1:21" x14ac:dyDescent="0.2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912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2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912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2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912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0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2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2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R1396" s="1" t="s">
        <v>948</v>
      </c>
      <c r="S1396" s="1" t="s">
        <v>913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2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2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2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0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2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2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R1401" s="1" t="s">
        <v>948</v>
      </c>
      <c r="S1401" s="1" t="s">
        <v>913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2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2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2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0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2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2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R1406" s="1" t="s">
        <v>948</v>
      </c>
      <c r="S1406" s="1" t="s">
        <v>913</v>
      </c>
      <c r="U1406" t="str">
        <f>Receive[[#This Row],[服装]]&amp;Receive[[#This Row],[名前]]&amp;Receive[[#This Row],[レアリティ]]</f>
        <v>制服五色工ICONIC</v>
      </c>
    </row>
    <row r="1407" spans="1:21" x14ac:dyDescent="0.2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2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2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0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2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712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2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712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R1411" s="1" t="s">
        <v>948</v>
      </c>
      <c r="S1411" s="1" t="s">
        <v>913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2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712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2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712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2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712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0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2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800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2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800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R1416" s="1" t="s">
        <v>948</v>
      </c>
      <c r="S1416" s="1" t="s">
        <v>913</v>
      </c>
      <c r="U1416" t="str">
        <f>Receive[[#This Row],[服装]]&amp;Receive[[#This Row],[名前]]&amp;Receive[[#This Row],[レアリティ]]</f>
        <v>Xmas2五色工ICONIC</v>
      </c>
    </row>
    <row r="1417" spans="1:21" x14ac:dyDescent="0.2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800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2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800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2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800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0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2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980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2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980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948</v>
      </c>
      <c r="S1421" s="1" t="s">
        <v>902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2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980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2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980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2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980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0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2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980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2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980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2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2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R1428" s="1" t="s">
        <v>948</v>
      </c>
      <c r="S1428" s="1" t="s">
        <v>913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2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2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2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0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2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2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R1433" s="1" t="s">
        <v>948</v>
      </c>
      <c r="S1433" s="1" t="s">
        <v>913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2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2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2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0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2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2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R1438" s="1" t="s">
        <v>948</v>
      </c>
      <c r="S1438" s="1" t="s">
        <v>913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2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2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2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0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2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712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2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712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R1443" s="1" t="s">
        <v>948</v>
      </c>
      <c r="S1443" s="1" t="s">
        <v>913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2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712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2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712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2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712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2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833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2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833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R1448" s="1" t="s">
        <v>948</v>
      </c>
      <c r="S1448" s="1" t="s">
        <v>913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2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833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2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833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2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833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2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s="1" t="s">
        <v>1154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119</v>
      </c>
      <c r="L1452" s="1" t="s">
        <v>178</v>
      </c>
      <c r="M1452">
        <v>33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文化祭3白布賢二郎ICONIC</v>
      </c>
    </row>
    <row r="1453" spans="1:21" x14ac:dyDescent="0.2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s="1" t="s">
        <v>1154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29</v>
      </c>
      <c r="N1453">
        <v>0</v>
      </c>
      <c r="O1453">
        <v>0</v>
      </c>
      <c r="P1453">
        <v>0</v>
      </c>
      <c r="R1453" s="1" t="s">
        <v>948</v>
      </c>
      <c r="S1453" s="1" t="s">
        <v>902</v>
      </c>
      <c r="U1453" t="str">
        <f>Receive[[#This Row],[服装]]&amp;Receive[[#This Row],[名前]]&amp;Receive[[#This Row],[レアリティ]]</f>
        <v>文化祭3白布賢二郎ICONIC</v>
      </c>
    </row>
    <row r="1454" spans="1:21" x14ac:dyDescent="0.2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s="1" t="s">
        <v>1154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16</v>
      </c>
      <c r="K1454" s="1" t="s">
        <v>230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948</v>
      </c>
      <c r="S1454" s="1" t="s">
        <v>914</v>
      </c>
      <c r="U1454" t="str">
        <f>Receive[[#This Row],[服装]]&amp;Receive[[#This Row],[名前]]&amp;Receive[[#This Row],[レアリティ]]</f>
        <v>文化祭3白布賢二郎ICONIC</v>
      </c>
    </row>
    <row r="1455" spans="1:21" x14ac:dyDescent="0.2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s="1" t="s">
        <v>1154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文化祭3白布賢二郎ICONIC</v>
      </c>
    </row>
    <row r="1456" spans="1:21" x14ac:dyDescent="0.2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s="1" t="s">
        <v>1154</v>
      </c>
      <c r="D1456" s="1" t="s">
        <v>367</v>
      </c>
      <c r="E1456" s="1" t="s">
        <v>77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文化祭3白布賢二郎ICONIC</v>
      </c>
    </row>
    <row r="1457" spans="1:21" x14ac:dyDescent="0.2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s="1" t="s">
        <v>1154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文化祭3白布賢二郎ICONIC</v>
      </c>
    </row>
    <row r="1458" spans="1:21" x14ac:dyDescent="0.25">
      <c r="A1458">
        <f>VLOOKUP(Receive[[#This Row],[No用]],SetNo[[No.用]:[vlookup 用]],2,FALSE)</f>
        <v>248</v>
      </c>
      <c r="B1458">
        <f>IF(ROW()=2,1,IF(A1457&lt;&gt;Receive[[#This Row],[No]],1,B1457+1))</f>
        <v>7</v>
      </c>
      <c r="C1458" s="1" t="s">
        <v>1154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183</v>
      </c>
      <c r="L1458" s="1" t="s">
        <v>224</v>
      </c>
      <c r="M1458">
        <v>50</v>
      </c>
      <c r="N1458">
        <v>0</v>
      </c>
      <c r="O1458">
        <v>60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25">
      <c r="A1459">
        <f>VLOOKUP(Receive[[#This Row],[No用]],SetNo[[No.用]:[vlookup 用]],2,FALSE)</f>
        <v>249</v>
      </c>
      <c r="B1459">
        <f>IF(ROW()=2,1,IF(A1451&lt;&gt;Receive[[#This Row],[No]],1,B1451+1))</f>
        <v>1</v>
      </c>
      <c r="C1459" t="s">
        <v>108</v>
      </c>
      <c r="D1459" t="s">
        <v>113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16</v>
      </c>
      <c r="K1459" s="1" t="s">
        <v>119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ユニフォーム大平獅音ICONIC</v>
      </c>
    </row>
    <row r="1460" spans="1:21" x14ac:dyDescent="0.25">
      <c r="A1460">
        <f>VLOOKUP(Receive[[#This Row],[No用]],SetNo[[No.用]:[vlookup 用]],2,FALSE)</f>
        <v>249</v>
      </c>
      <c r="B1460">
        <f>IF(ROW()=2,1,IF(A1459&lt;&gt;Receive[[#This Row],[No]],1,B1459+1))</f>
        <v>2</v>
      </c>
      <c r="C1460" t="s">
        <v>108</v>
      </c>
      <c r="D1460" t="s">
        <v>113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16</v>
      </c>
      <c r="K1460" s="1" t="s">
        <v>163</v>
      </c>
      <c r="L1460" t="s">
        <v>251</v>
      </c>
      <c r="M1460">
        <v>27</v>
      </c>
      <c r="N1460">
        <v>0</v>
      </c>
      <c r="O1460">
        <v>0</v>
      </c>
      <c r="P1460">
        <v>0</v>
      </c>
      <c r="R1460" s="1" t="s">
        <v>948</v>
      </c>
      <c r="S1460" s="1" t="s">
        <v>913</v>
      </c>
      <c r="U1460" t="str">
        <f>Receive[[#This Row],[服装]]&amp;Receive[[#This Row],[名前]]&amp;Receive[[#This Row],[レアリティ]]</f>
        <v>ユニフォーム大平獅音ICONIC</v>
      </c>
    </row>
    <row r="1461" spans="1:21" x14ac:dyDescent="0.25">
      <c r="A1461">
        <f>VLOOKUP(Receive[[#This Row],[No用]],SetNo[[No.用]:[vlookup 用]],2,FALSE)</f>
        <v>249</v>
      </c>
      <c r="B1461">
        <f>IF(ROW()=2,1,IF(A1460&lt;&gt;Receive[[#This Row],[No]],1,B1460+1))</f>
        <v>3</v>
      </c>
      <c r="C1461" t="s">
        <v>108</v>
      </c>
      <c r="D1461" t="s">
        <v>113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16</v>
      </c>
      <c r="K1461" s="1" t="s">
        <v>230</v>
      </c>
      <c r="L1461" t="s">
        <v>251</v>
      </c>
      <c r="M1461">
        <v>27</v>
      </c>
      <c r="N1461">
        <v>0</v>
      </c>
      <c r="O1461">
        <v>0</v>
      </c>
      <c r="P1461">
        <v>0</v>
      </c>
      <c r="R1461" s="1" t="s">
        <v>948</v>
      </c>
      <c r="S1461" s="1" t="s">
        <v>914</v>
      </c>
      <c r="U1461" t="str">
        <f>Receive[[#This Row],[服装]]&amp;Receive[[#This Row],[名前]]&amp;Receive[[#This Row],[レアリティ]]</f>
        <v>ユニフォーム大平獅音ICONIC</v>
      </c>
    </row>
    <row r="1462" spans="1:21" x14ac:dyDescent="0.25">
      <c r="A1462">
        <f>VLOOKUP(Receive[[#This Row],[No用]],SetNo[[No.用]:[vlookup 用]],2,FALSE)</f>
        <v>249</v>
      </c>
      <c r="B1462">
        <f>IF(ROW()=2,1,IF(A1461&lt;&gt;Receive[[#This Row],[No]],1,B1461+1))</f>
        <v>4</v>
      </c>
      <c r="C1462" t="s">
        <v>108</v>
      </c>
      <c r="D1462" t="s">
        <v>113</v>
      </c>
      <c r="E1462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t="s">
        <v>251</v>
      </c>
      <c r="M1462">
        <v>27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ユニフォーム大平獅音ICONIC</v>
      </c>
    </row>
    <row r="1463" spans="1:21" x14ac:dyDescent="0.25">
      <c r="A1463">
        <f>VLOOKUP(Receive[[#This Row],[No用]],SetNo[[No.用]:[vlookup 用]],2,FALSE)</f>
        <v>249</v>
      </c>
      <c r="B1463">
        <f>IF(ROW()=2,1,IF(A1462&lt;&gt;Receive[[#This Row],[No]],1,B1462+1))</f>
        <v>5</v>
      </c>
      <c r="C1463" t="s">
        <v>108</v>
      </c>
      <c r="D1463" t="s">
        <v>113</v>
      </c>
      <c r="E1463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ユニフォーム大平獅音ICONIC</v>
      </c>
    </row>
    <row r="1464" spans="1:21" x14ac:dyDescent="0.25">
      <c r="A1464">
        <f>VLOOKUP(Receive[[#This Row],[No用]],SetNo[[No.用]:[vlookup 用]],2,FALSE)</f>
        <v>249</v>
      </c>
      <c r="B1464">
        <f>IF(ROW()=2,1,IF(A1463&lt;&gt;Receive[[#This Row],[No]],1,B1463+1))</f>
        <v>6</v>
      </c>
      <c r="C1464" t="s">
        <v>108</v>
      </c>
      <c r="D1464" t="s">
        <v>113</v>
      </c>
      <c r="E1464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ユニフォーム大平獅音ICONIC</v>
      </c>
    </row>
    <row r="1465" spans="1:21" x14ac:dyDescent="0.2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114</v>
      </c>
      <c r="E1465" t="s">
        <v>73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ユニフォーム川西太一ICONIC</v>
      </c>
    </row>
    <row r="1466" spans="1:21" x14ac:dyDescent="0.2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114</v>
      </c>
      <c r="E1466" t="s">
        <v>73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R1466" s="1" t="s">
        <v>948</v>
      </c>
      <c r="S1466" s="1" t="s">
        <v>913</v>
      </c>
      <c r="U1466" t="str">
        <f>Receive[[#This Row],[服装]]&amp;Receive[[#This Row],[名前]]&amp;Receive[[#This Row],[レアリティ]]</f>
        <v>ユニフォーム川西太一ICONIC</v>
      </c>
    </row>
    <row r="1467" spans="1:21" x14ac:dyDescent="0.2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114</v>
      </c>
      <c r="E1467" t="s">
        <v>73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t="s">
        <v>251</v>
      </c>
      <c r="M1467">
        <v>27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ユニフォーム川西太一ICONIC</v>
      </c>
    </row>
    <row r="1468" spans="1:21" x14ac:dyDescent="0.2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114</v>
      </c>
      <c r="E1468" t="s">
        <v>73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ユニフォーム川西太一ICONIC</v>
      </c>
    </row>
    <row r="1469" spans="1:21" x14ac:dyDescent="0.2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114</v>
      </c>
      <c r="E1469" t="s">
        <v>73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ユニフォーム川西太一ICONIC</v>
      </c>
    </row>
    <row r="1470" spans="1:21" x14ac:dyDescent="0.25">
      <c r="A1470">
        <f>VLOOKUP(Receive[[#This Row],[No用]],SetNo[[No.用]:[vlookup 用]],2,FALSE)</f>
        <v>251</v>
      </c>
      <c r="B1470">
        <f>IF(ROW()=2,1,IF(A1469&lt;&gt;Receive[[#This Row],[No]],1,B1469+1))</f>
        <v>1</v>
      </c>
      <c r="C1470" s="1" t="s">
        <v>649</v>
      </c>
      <c r="D1470" s="1" t="s">
        <v>114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t="s">
        <v>251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路地裏川西太一ICONIC</v>
      </c>
    </row>
    <row r="1471" spans="1:21" x14ac:dyDescent="0.25">
      <c r="A1471">
        <f>VLOOKUP(Receive[[#This Row],[No用]],SetNo[[No.用]:[vlookup 用]],2,FALSE)</f>
        <v>251</v>
      </c>
      <c r="B1471">
        <f>IF(ROW()=2,1,IF(A1470&lt;&gt;Receive[[#This Row],[No]],1,B1470+1))</f>
        <v>2</v>
      </c>
      <c r="C1471" s="1" t="s">
        <v>649</v>
      </c>
      <c r="D1471" s="1" t="s">
        <v>114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t="s">
        <v>251</v>
      </c>
      <c r="M1471">
        <v>27</v>
      </c>
      <c r="N1471">
        <v>0</v>
      </c>
      <c r="O1471">
        <v>0</v>
      </c>
      <c r="P1471">
        <v>0</v>
      </c>
      <c r="R1471" s="1" t="s">
        <v>948</v>
      </c>
      <c r="S1471" s="1" t="s">
        <v>913</v>
      </c>
      <c r="U1471" t="str">
        <f>Receive[[#This Row],[服装]]&amp;Receive[[#This Row],[名前]]&amp;Receive[[#This Row],[レアリティ]]</f>
        <v>路地裏川西太一ICONIC</v>
      </c>
    </row>
    <row r="1472" spans="1:21" x14ac:dyDescent="0.25">
      <c r="A1472">
        <f>VLOOKUP(Receive[[#This Row],[No用]],SetNo[[No.用]:[vlookup 用]],2,FALSE)</f>
        <v>251</v>
      </c>
      <c r="B1472">
        <f>IF(ROW()=2,1,IF(A1471&lt;&gt;Receive[[#This Row],[No]],1,B1471+1))</f>
        <v>3</v>
      </c>
      <c r="C1472" s="1" t="s">
        <v>649</v>
      </c>
      <c r="D1472" s="1" t="s">
        <v>114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t="s">
        <v>251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路地裏川西太一ICONIC</v>
      </c>
    </row>
    <row r="1473" spans="1:21" x14ac:dyDescent="0.25">
      <c r="A1473">
        <f>VLOOKUP(Receive[[#This Row],[No用]],SetNo[[No.用]:[vlookup 用]],2,FALSE)</f>
        <v>251</v>
      </c>
      <c r="B1473">
        <f>IF(ROW()=2,1,IF(A1472&lt;&gt;Receive[[#This Row],[No]],1,B1472+1))</f>
        <v>4</v>
      </c>
      <c r="C1473" s="1" t="s">
        <v>649</v>
      </c>
      <c r="D1473" s="1" t="s">
        <v>114</v>
      </c>
      <c r="E1473" s="1" t="s">
        <v>90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路地裏川西太一ICONIC</v>
      </c>
    </row>
    <row r="1474" spans="1:21" x14ac:dyDescent="0.25">
      <c r="A1474">
        <f>VLOOKUP(Receive[[#This Row],[No用]],SetNo[[No.用]:[vlookup 用]],2,FALSE)</f>
        <v>251</v>
      </c>
      <c r="B1474">
        <f>IF(ROW()=2,1,IF(A1473&lt;&gt;Receive[[#This Row],[No]],1,B1473+1))</f>
        <v>5</v>
      </c>
      <c r="C1474" s="1" t="s">
        <v>649</v>
      </c>
      <c r="D1474" s="1" t="s">
        <v>114</v>
      </c>
      <c r="E1474" s="1" t="s">
        <v>90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t="s">
        <v>251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路地裏川西太一ICONIC</v>
      </c>
    </row>
    <row r="1475" spans="1:21" x14ac:dyDescent="0.25">
      <c r="A1475">
        <f>VLOOKUP(Receive[[#This Row],[No用]],SetNo[[No.用]:[vlookup 用]],2,FALSE)</f>
        <v>252</v>
      </c>
      <c r="B1475">
        <f>IF(ROW()=2,1,IF(A1474&lt;&gt;Receive[[#This Row],[No]],1,B1474+1))</f>
        <v>1</v>
      </c>
      <c r="C1475" t="s">
        <v>108</v>
      </c>
      <c r="D1475" s="1" t="s">
        <v>522</v>
      </c>
      <c r="E1475" t="s">
        <v>73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ユニフォーム瀬見英太ICONIC</v>
      </c>
    </row>
    <row r="1476" spans="1:21" x14ac:dyDescent="0.25">
      <c r="A1476">
        <f>VLOOKUP(Receive[[#This Row],[No用]],SetNo[[No.用]:[vlookup 用]],2,FALSE)</f>
        <v>252</v>
      </c>
      <c r="B1476">
        <f>IF(ROW()=2,1,IF(A1475&lt;&gt;Receive[[#This Row],[No]],1,B1475+1))</f>
        <v>2</v>
      </c>
      <c r="C1476" t="s">
        <v>108</v>
      </c>
      <c r="D1476" s="1" t="s">
        <v>522</v>
      </c>
      <c r="E1476" t="s">
        <v>73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t="s">
        <v>251</v>
      </c>
      <c r="M1476">
        <v>28</v>
      </c>
      <c r="N1476">
        <v>0</v>
      </c>
      <c r="O1476">
        <v>0</v>
      </c>
      <c r="P1476">
        <v>0</v>
      </c>
      <c r="R1476" s="1" t="s">
        <v>948</v>
      </c>
      <c r="S1476" s="1" t="s">
        <v>913</v>
      </c>
      <c r="U1476" t="str">
        <f>Receive[[#This Row],[服装]]&amp;Receive[[#This Row],[名前]]&amp;Receive[[#This Row],[レアリティ]]</f>
        <v>ユニフォーム瀬見英太ICONIC</v>
      </c>
    </row>
    <row r="1477" spans="1:21" x14ac:dyDescent="0.25">
      <c r="A1477">
        <f>VLOOKUP(Receive[[#This Row],[No用]],SetNo[[No.用]:[vlookup 用]],2,FALSE)</f>
        <v>252</v>
      </c>
      <c r="B1477">
        <f>IF(ROW()=2,1,IF(A1476&lt;&gt;Receive[[#This Row],[No]],1,B1476+1))</f>
        <v>3</v>
      </c>
      <c r="C1477" t="s">
        <v>108</v>
      </c>
      <c r="D1477" s="1" t="s">
        <v>522</v>
      </c>
      <c r="E1477" t="s">
        <v>73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t="s">
        <v>251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ユニフォーム瀬見英太ICONIC</v>
      </c>
    </row>
    <row r="1478" spans="1:21" x14ac:dyDescent="0.25">
      <c r="A1478">
        <f>VLOOKUP(Receive[[#This Row],[No用]],SetNo[[No.用]:[vlookup 用]],2,FALSE)</f>
        <v>252</v>
      </c>
      <c r="B1478">
        <f>IF(ROW()=2,1,IF(A1477&lt;&gt;Receive[[#This Row],[No]],1,B1477+1))</f>
        <v>4</v>
      </c>
      <c r="C1478" t="s">
        <v>108</v>
      </c>
      <c r="D1478" s="1" t="s">
        <v>522</v>
      </c>
      <c r="E1478" t="s">
        <v>73</v>
      </c>
      <c r="F1478" t="s">
        <v>74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ユニフォーム瀬見英太ICONIC</v>
      </c>
    </row>
    <row r="1479" spans="1:21" x14ac:dyDescent="0.25">
      <c r="A1479">
        <f>VLOOKUP(Receive[[#This Row],[No用]],SetNo[[No.用]:[vlookup 用]],2,FALSE)</f>
        <v>252</v>
      </c>
      <c r="B1479">
        <f>IF(ROW()=2,1,IF(A1478&lt;&gt;Receive[[#This Row],[No]],1,B1478+1))</f>
        <v>5</v>
      </c>
      <c r="C1479" t="s">
        <v>108</v>
      </c>
      <c r="D1479" s="1" t="s">
        <v>522</v>
      </c>
      <c r="E1479" t="s">
        <v>73</v>
      </c>
      <c r="F1479" t="s">
        <v>74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t="s">
        <v>251</v>
      </c>
      <c r="M1479">
        <v>13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ユニフォーム瀬見英太ICONIC</v>
      </c>
    </row>
    <row r="1480" spans="1:21" x14ac:dyDescent="0.25">
      <c r="A1480">
        <f>VLOOKUP(Receive[[#This Row],[No用]],SetNo[[No.用]:[vlookup 用]],2,FALSE)</f>
        <v>253</v>
      </c>
      <c r="B1480">
        <f>IF(ROW()=2,1,IF(A1479&lt;&gt;Receive[[#This Row],[No]],1,B1479+1))</f>
        <v>1</v>
      </c>
      <c r="C1480" s="1" t="s">
        <v>604</v>
      </c>
      <c r="D1480" s="1" t="s">
        <v>522</v>
      </c>
      <c r="E1480" s="1" t="s">
        <v>90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雪遊び瀬見英太ICONIC</v>
      </c>
    </row>
    <row r="1481" spans="1:21" x14ac:dyDescent="0.25">
      <c r="A1481">
        <f>VLOOKUP(Receive[[#This Row],[No用]],SetNo[[No.用]:[vlookup 用]],2,FALSE)</f>
        <v>253</v>
      </c>
      <c r="B1481">
        <f>IF(ROW()=2,1,IF(A1480&lt;&gt;Receive[[#This Row],[No]],1,B1480+1))</f>
        <v>2</v>
      </c>
      <c r="C1481" s="1" t="s">
        <v>604</v>
      </c>
      <c r="D1481" s="1" t="s">
        <v>522</v>
      </c>
      <c r="E1481" s="1" t="s">
        <v>90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t="s">
        <v>251</v>
      </c>
      <c r="M1481">
        <v>28</v>
      </c>
      <c r="N1481">
        <v>0</v>
      </c>
      <c r="O1481">
        <v>0</v>
      </c>
      <c r="P1481">
        <v>0</v>
      </c>
      <c r="R1481" s="1" t="s">
        <v>948</v>
      </c>
      <c r="S1481" s="1" t="s">
        <v>913</v>
      </c>
      <c r="U1481" t="str">
        <f>Receive[[#This Row],[服装]]&amp;Receive[[#This Row],[名前]]&amp;Receive[[#This Row],[レアリティ]]</f>
        <v>雪遊び瀬見英太ICONIC</v>
      </c>
    </row>
    <row r="1482" spans="1:21" x14ac:dyDescent="0.25">
      <c r="A1482">
        <f>VLOOKUP(Receive[[#This Row],[No用]],SetNo[[No.用]:[vlookup 用]],2,FALSE)</f>
        <v>253</v>
      </c>
      <c r="B1482">
        <f>IF(ROW()=2,1,IF(A1481&lt;&gt;Receive[[#This Row],[No]],1,B1481+1))</f>
        <v>3</v>
      </c>
      <c r="C1482" s="1" t="s">
        <v>604</v>
      </c>
      <c r="D1482" s="1" t="s">
        <v>522</v>
      </c>
      <c r="E1482" s="1" t="s">
        <v>90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雪遊び瀬見英太ICONIC</v>
      </c>
    </row>
    <row r="1483" spans="1:21" x14ac:dyDescent="0.25">
      <c r="A1483">
        <f>VLOOKUP(Receive[[#This Row],[No用]],SetNo[[No.用]:[vlookup 用]],2,FALSE)</f>
        <v>253</v>
      </c>
      <c r="B1483">
        <f>IF(ROW()=2,1,IF(A1482&lt;&gt;Receive[[#This Row],[No]],1,B1482+1))</f>
        <v>4</v>
      </c>
      <c r="C1483" s="1" t="s">
        <v>604</v>
      </c>
      <c r="D1483" s="1" t="s">
        <v>522</v>
      </c>
      <c r="E1483" s="1" t="s">
        <v>90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雪遊び瀬見英太ICONIC</v>
      </c>
    </row>
    <row r="1484" spans="1:21" x14ac:dyDescent="0.25">
      <c r="A1484">
        <f>VLOOKUP(Receive[[#This Row],[No用]],SetNo[[No.用]:[vlookup 用]],2,FALSE)</f>
        <v>253</v>
      </c>
      <c r="B1484">
        <f>IF(ROW()=2,1,IF(A1483&lt;&gt;Receive[[#This Row],[No]],1,B1483+1))</f>
        <v>5</v>
      </c>
      <c r="C1484" s="1" t="s">
        <v>604</v>
      </c>
      <c r="D1484" s="1" t="s">
        <v>522</v>
      </c>
      <c r="E1484" s="1" t="s">
        <v>90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13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雪遊び瀬見英太ICONIC</v>
      </c>
    </row>
    <row r="1485" spans="1:21" x14ac:dyDescent="0.25">
      <c r="A1485">
        <f>VLOOKUP(Receive[[#This Row],[No用]],SetNo[[No.用]:[vlookup 用]],2,FALSE)</f>
        <v>254</v>
      </c>
      <c r="B1485">
        <f>IF(ROW()=2,1,IF(A1484&lt;&gt;Receive[[#This Row],[No]],1,B1484+1))</f>
        <v>1</v>
      </c>
      <c r="C1485" s="1" t="s">
        <v>712</v>
      </c>
      <c r="D1485" s="1" t="s">
        <v>522</v>
      </c>
      <c r="E1485" s="10" t="s">
        <v>77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バカンス瀬見英太ICONIC</v>
      </c>
    </row>
    <row r="1486" spans="1:21" x14ac:dyDescent="0.25">
      <c r="A1486">
        <f>VLOOKUP(Receive[[#This Row],[No用]],SetNo[[No.用]:[vlookup 用]],2,FALSE)</f>
        <v>254</v>
      </c>
      <c r="B1486">
        <f>IF(ROW()=2,1,IF(A1485&lt;&gt;Receive[[#This Row],[No]],1,B1485+1))</f>
        <v>2</v>
      </c>
      <c r="C1486" s="1" t="s">
        <v>712</v>
      </c>
      <c r="D1486" s="1" t="s">
        <v>522</v>
      </c>
      <c r="E1486" s="10" t="s">
        <v>77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R1486" s="1" t="s">
        <v>948</v>
      </c>
      <c r="S1486" s="1" t="s">
        <v>913</v>
      </c>
      <c r="U1486" t="str">
        <f>Receive[[#This Row],[服装]]&amp;Receive[[#This Row],[名前]]&amp;Receive[[#This Row],[レアリティ]]</f>
        <v>バカンス瀬見英太ICONIC</v>
      </c>
    </row>
    <row r="1487" spans="1:21" x14ac:dyDescent="0.25">
      <c r="A1487">
        <f>VLOOKUP(Receive[[#This Row],[No用]],SetNo[[No.用]:[vlookup 用]],2,FALSE)</f>
        <v>254</v>
      </c>
      <c r="B1487">
        <f>IF(ROW()=2,1,IF(A1486&lt;&gt;Receive[[#This Row],[No]],1,B1486+1))</f>
        <v>3</v>
      </c>
      <c r="C1487" s="1" t="s">
        <v>712</v>
      </c>
      <c r="D1487" s="1" t="s">
        <v>522</v>
      </c>
      <c r="E1487" s="10" t="s">
        <v>77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バカンス瀬見英太ICONIC</v>
      </c>
    </row>
    <row r="1488" spans="1:21" x14ac:dyDescent="0.25">
      <c r="A1488">
        <f>VLOOKUP(Receive[[#This Row],[No用]],SetNo[[No.用]:[vlookup 用]],2,FALSE)</f>
        <v>254</v>
      </c>
      <c r="B1488">
        <f>IF(ROW()=2,1,IF(A1487&lt;&gt;Receive[[#This Row],[No]],1,B1487+1))</f>
        <v>4</v>
      </c>
      <c r="C1488" s="1" t="s">
        <v>712</v>
      </c>
      <c r="D1488" s="1" t="s">
        <v>522</v>
      </c>
      <c r="E1488" s="10" t="s">
        <v>77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バカンス瀬見英太ICONIC</v>
      </c>
    </row>
    <row r="1489" spans="1:21" x14ac:dyDescent="0.25">
      <c r="A1489">
        <f>VLOOKUP(Receive[[#This Row],[No用]],SetNo[[No.用]:[vlookup 用]],2,FALSE)</f>
        <v>254</v>
      </c>
      <c r="B1489">
        <f>IF(ROW()=2,1,IF(A1488&lt;&gt;Receive[[#This Row],[No]],1,B1488+1))</f>
        <v>5</v>
      </c>
      <c r="C1489" s="1" t="s">
        <v>712</v>
      </c>
      <c r="D1489" s="1" t="s">
        <v>522</v>
      </c>
      <c r="E1489" s="10" t="s">
        <v>77</v>
      </c>
      <c r="F1489" s="1" t="s">
        <v>74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バカンス瀬見英太ICONIC</v>
      </c>
    </row>
    <row r="1490" spans="1:21" x14ac:dyDescent="0.25">
      <c r="A1490">
        <f>VLOOKUP(Receive[[#This Row],[No用]],SetNo[[No.用]:[vlookup 用]],2,FALSE)</f>
        <v>254</v>
      </c>
      <c r="B1490">
        <f>IF(ROW()=2,1,IF(A1489&lt;&gt;Receive[[#This Row],[No]],1,B1489+1))</f>
        <v>6</v>
      </c>
      <c r="C1490" s="1" t="s">
        <v>712</v>
      </c>
      <c r="D1490" s="1" t="s">
        <v>522</v>
      </c>
      <c r="E1490" s="10" t="s">
        <v>77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Receive[[#This Row],[服装]]&amp;Receive[[#This Row],[名前]]&amp;Receive[[#This Row],[レアリティ]]</f>
        <v>バカンス瀬見英太ICONIC</v>
      </c>
    </row>
    <row r="1491" spans="1:21" x14ac:dyDescent="0.2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973</v>
      </c>
      <c r="D1491" s="1" t="s">
        <v>522</v>
      </c>
      <c r="E1491" s="10" t="s">
        <v>73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アート2瀬見英太ICONIC</v>
      </c>
    </row>
    <row r="1492" spans="1:21" x14ac:dyDescent="0.2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973</v>
      </c>
      <c r="D1492" s="1" t="s">
        <v>522</v>
      </c>
      <c r="E1492" s="10" t="s">
        <v>73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R1492" s="1" t="s">
        <v>948</v>
      </c>
      <c r="S1492" s="1" t="s">
        <v>913</v>
      </c>
      <c r="U1492" t="str">
        <f>Receive[[#This Row],[服装]]&amp;Receive[[#This Row],[名前]]&amp;Receive[[#This Row],[レアリティ]]</f>
        <v>アート2瀬見英太ICONIC</v>
      </c>
    </row>
    <row r="1493" spans="1:21" x14ac:dyDescent="0.2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973</v>
      </c>
      <c r="D1493" s="1" t="s">
        <v>522</v>
      </c>
      <c r="E1493" s="10" t="s">
        <v>73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アート2瀬見英太ICONIC</v>
      </c>
    </row>
    <row r="1494" spans="1:21" x14ac:dyDescent="0.2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973</v>
      </c>
      <c r="D1494" s="1" t="s">
        <v>522</v>
      </c>
      <c r="E1494" s="10" t="s">
        <v>73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アート2瀬見英太ICONIC</v>
      </c>
    </row>
    <row r="1495" spans="1:21" x14ac:dyDescent="0.2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973</v>
      </c>
      <c r="D1495" s="1" t="s">
        <v>522</v>
      </c>
      <c r="E1495" s="10" t="s">
        <v>73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アート2瀬見英太ICONIC</v>
      </c>
    </row>
    <row r="1496" spans="1:21" x14ac:dyDescent="0.25">
      <c r="A1496">
        <f>VLOOKUP(Receive[[#This Row],[No用]],SetNo[[No.用]:[vlookup 用]],2,FALSE)</f>
        <v>256</v>
      </c>
      <c r="B1496">
        <f>IF(ROW()=2,1,IF(A1495&lt;&gt;Receive[[#This Row],[No]],1,B1495+1))</f>
        <v>1</v>
      </c>
      <c r="C1496" s="1" t="s">
        <v>1154</v>
      </c>
      <c r="D1496" s="1" t="s">
        <v>522</v>
      </c>
      <c r="E1496" s="10" t="s">
        <v>90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文化祭3瀬見英太ICONIC</v>
      </c>
    </row>
    <row r="1497" spans="1:21" x14ac:dyDescent="0.25">
      <c r="A1497">
        <f>VLOOKUP(Receive[[#This Row],[No用]],SetNo[[No.用]:[vlookup 用]],2,FALSE)</f>
        <v>256</v>
      </c>
      <c r="B1497">
        <f>IF(ROW()=2,1,IF(A1496&lt;&gt;Receive[[#This Row],[No]],1,B1496+1))</f>
        <v>2</v>
      </c>
      <c r="C1497" s="1" t="s">
        <v>1154</v>
      </c>
      <c r="D1497" s="1" t="s">
        <v>522</v>
      </c>
      <c r="E1497" s="10" t="s">
        <v>90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948</v>
      </c>
      <c r="S1497" s="1" t="s">
        <v>913</v>
      </c>
      <c r="U1497" t="str">
        <f>Receive[[#This Row],[服装]]&amp;Receive[[#This Row],[名前]]&amp;Receive[[#This Row],[レアリティ]]</f>
        <v>文化祭3瀬見英太ICONIC</v>
      </c>
    </row>
    <row r="1498" spans="1:21" x14ac:dyDescent="0.25">
      <c r="A1498">
        <f>VLOOKUP(Receive[[#This Row],[No用]],SetNo[[No.用]:[vlookup 用]],2,FALSE)</f>
        <v>256</v>
      </c>
      <c r="B1498">
        <f>IF(ROW()=2,1,IF(A1497&lt;&gt;Receive[[#This Row],[No]],1,B1497+1))</f>
        <v>3</v>
      </c>
      <c r="C1498" s="1" t="s">
        <v>1154</v>
      </c>
      <c r="D1498" s="1" t="s">
        <v>522</v>
      </c>
      <c r="E1498" s="10" t="s">
        <v>90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178</v>
      </c>
      <c r="M1498">
        <v>32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文化祭3瀬見英太ICONIC</v>
      </c>
    </row>
    <row r="1499" spans="1:21" x14ac:dyDescent="0.25">
      <c r="A1499">
        <f>VLOOKUP(Receive[[#This Row],[No用]],SetNo[[No.用]:[vlookup 用]],2,FALSE)</f>
        <v>256</v>
      </c>
      <c r="B1499">
        <f>IF(ROW()=2,1,IF(A1498&lt;&gt;Receive[[#This Row],[No]],1,B1498+1))</f>
        <v>4</v>
      </c>
      <c r="C1499" s="1" t="s">
        <v>1154</v>
      </c>
      <c r="D1499" s="1" t="s">
        <v>522</v>
      </c>
      <c r="E1499" s="10" t="s">
        <v>90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文化祭3瀬見英太ICONIC</v>
      </c>
    </row>
    <row r="1500" spans="1:21" x14ac:dyDescent="0.25">
      <c r="A1500">
        <f>VLOOKUP(Receive[[#This Row],[No用]],SetNo[[No.用]:[vlookup 用]],2,FALSE)</f>
        <v>256</v>
      </c>
      <c r="B1500">
        <f>IF(ROW()=2,1,IF(A1499&lt;&gt;Receive[[#This Row],[No]],1,B1499+1))</f>
        <v>5</v>
      </c>
      <c r="C1500" s="1" t="s">
        <v>1154</v>
      </c>
      <c r="D1500" s="1" t="s">
        <v>522</v>
      </c>
      <c r="E1500" s="10" t="s">
        <v>90</v>
      </c>
      <c r="F1500" s="1" t="s">
        <v>74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文化祭3瀬見英太ICONIC</v>
      </c>
    </row>
    <row r="1501" spans="1:21" x14ac:dyDescent="0.25">
      <c r="A1501">
        <f>VLOOKUP(Receive[[#This Row],[No用]],SetNo[[No.用]:[vlookup 用]],2,FALSE)</f>
        <v>257</v>
      </c>
      <c r="B1501">
        <f>IF(ROW()=2,1,IF(A1495&lt;&gt;Receive[[#This Row],[No]],1,B1495+1))</f>
        <v>1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25">
      <c r="A1502">
        <f>VLOOKUP(Receive[[#This Row],[No用]],SetNo[[No.用]:[vlookup 用]],2,FALSE)</f>
        <v>257</v>
      </c>
      <c r="B1502">
        <f>IF(ROW()=2,1,IF(A1501&lt;&gt;Receive[[#This Row],[No]],1,B1501+1))</f>
        <v>2</v>
      </c>
      <c r="C1502" t="s">
        <v>108</v>
      </c>
      <c r="D1502" t="s">
        <v>115</v>
      </c>
      <c r="E1502" t="s">
        <v>73</v>
      </c>
      <c r="F1502" t="s">
        <v>80</v>
      </c>
      <c r="G1502" t="s">
        <v>118</v>
      </c>
      <c r="H1502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39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ユニフォーム山形隼人ICONIC</v>
      </c>
    </row>
    <row r="1503" spans="1:21" x14ac:dyDescent="0.25">
      <c r="A1503">
        <f>VLOOKUP(Receive[[#This Row],[No用]],SetNo[[No.用]:[vlookup 用]],2,FALSE)</f>
        <v>257</v>
      </c>
      <c r="B1503">
        <f>IF(ROW()=2,1,IF(A1502&lt;&gt;Receive[[#This Row],[No]],1,B1502+1))</f>
        <v>3</v>
      </c>
      <c r="C1503" t="s">
        <v>108</v>
      </c>
      <c r="D1503" t="s">
        <v>115</v>
      </c>
      <c r="E1503" t="s">
        <v>73</v>
      </c>
      <c r="F1503" t="s">
        <v>80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R1503" s="1" t="s">
        <v>948</v>
      </c>
      <c r="S1503" s="1" t="s">
        <v>913</v>
      </c>
      <c r="U1503" t="str">
        <f>Receive[[#This Row],[服装]]&amp;Receive[[#This Row],[名前]]&amp;Receive[[#This Row],[レアリティ]]</f>
        <v>ユニフォーム山形隼人ICONIC</v>
      </c>
    </row>
    <row r="1504" spans="1:21" x14ac:dyDescent="0.25">
      <c r="A1504">
        <f>VLOOKUP(Receive[[#This Row],[No用]],SetNo[[No.用]:[vlookup 用]],2,FALSE)</f>
        <v>257</v>
      </c>
      <c r="B1504">
        <f>IF(ROW()=2,1,IF(A1503&lt;&gt;Receive[[#This Row],[No]],1,B1503+1))</f>
        <v>4</v>
      </c>
      <c r="C1504" t="s">
        <v>108</v>
      </c>
      <c r="D1504" t="s">
        <v>115</v>
      </c>
      <c r="E1504" t="s">
        <v>73</v>
      </c>
      <c r="F1504" t="s">
        <v>80</v>
      </c>
      <c r="G1504" t="s">
        <v>118</v>
      </c>
      <c r="H1504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R1504" s="1" t="s">
        <v>948</v>
      </c>
      <c r="S1504" s="1" t="s">
        <v>914</v>
      </c>
      <c r="U1504" t="str">
        <f>Receive[[#This Row],[服装]]&amp;Receive[[#This Row],[名前]]&amp;Receive[[#This Row],[レアリティ]]</f>
        <v>ユニフォーム山形隼人ICONIC</v>
      </c>
    </row>
    <row r="1505" spans="1:21" x14ac:dyDescent="0.25">
      <c r="A1505">
        <f>VLOOKUP(Receive[[#This Row],[No用]],SetNo[[No.用]:[vlookup 用]],2,FALSE)</f>
        <v>257</v>
      </c>
      <c r="B1505">
        <f>IF(ROW()=2,1,IF(A1504&lt;&gt;Receive[[#This Row],[No]],1,B1504+1))</f>
        <v>5</v>
      </c>
      <c r="C1505" t="s">
        <v>108</v>
      </c>
      <c r="D1505" t="s">
        <v>115</v>
      </c>
      <c r="E1505" t="s">
        <v>73</v>
      </c>
      <c r="F1505" t="s">
        <v>80</v>
      </c>
      <c r="G1505" t="s">
        <v>118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ユニフォーム山形隼人ICONIC</v>
      </c>
    </row>
    <row r="1506" spans="1:21" x14ac:dyDescent="0.25">
      <c r="A1506">
        <f>VLOOKUP(Receive[[#This Row],[No用]],SetNo[[No.用]:[vlookup 用]],2,FALSE)</f>
        <v>257</v>
      </c>
      <c r="B1506">
        <f>IF(ROW()=2,1,IF(A1505&lt;&gt;Receive[[#This Row],[No]],1,B1505+1))</f>
        <v>6</v>
      </c>
      <c r="C1506" t="s">
        <v>108</v>
      </c>
      <c r="D1506" t="s">
        <v>115</v>
      </c>
      <c r="E1506" t="s">
        <v>73</v>
      </c>
      <c r="F1506" t="s">
        <v>80</v>
      </c>
      <c r="G1506" t="s">
        <v>118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ユニフォーム山形隼人ICONIC</v>
      </c>
    </row>
    <row r="1507" spans="1:21" x14ac:dyDescent="0.25">
      <c r="A1507">
        <f>VLOOKUP(Receive[[#This Row],[No用]],SetNo[[No.用]:[vlookup 用]],2,FALSE)</f>
        <v>257</v>
      </c>
      <c r="B1507">
        <f>IF(ROW()=2,1,IF(A1506&lt;&gt;Receive[[#This Row],[No]],1,B1506+1))</f>
        <v>7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25">
      <c r="A1508">
        <f>VLOOKUP(Receive[[#This Row],[No用]],SetNo[[No.用]:[vlookup 用]],2,FALSE)</f>
        <v>257</v>
      </c>
      <c r="B1508">
        <f>IF(ROW()=2,1,IF(A1507&lt;&gt;Receive[[#This Row],[No]],1,B1507+1))</f>
        <v>8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51</v>
      </c>
      <c r="N1508">
        <v>0</v>
      </c>
      <c r="O1508">
        <v>62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2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714</v>
      </c>
      <c r="E1509" s="1" t="s">
        <v>73</v>
      </c>
      <c r="F1509" s="1" t="s">
        <v>78</v>
      </c>
      <c r="G1509" s="1" t="s">
        <v>715</v>
      </c>
      <c r="H1509" s="1" t="s">
        <v>71</v>
      </c>
      <c r="I1509">
        <v>1</v>
      </c>
      <c r="J1509" t="s">
        <v>228</v>
      </c>
      <c r="K1509" s="1" t="s">
        <v>717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ユニフォーム強羅昌己ICONIC</v>
      </c>
    </row>
    <row r="1510" spans="1:21" x14ac:dyDescent="0.2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714</v>
      </c>
      <c r="E1510" s="1" t="s">
        <v>73</v>
      </c>
      <c r="F1510" s="1" t="s">
        <v>78</v>
      </c>
      <c r="G1510" s="1" t="s">
        <v>715</v>
      </c>
      <c r="H1510" s="1" t="s">
        <v>71</v>
      </c>
      <c r="I1510">
        <v>1</v>
      </c>
      <c r="J1510" t="s">
        <v>228</v>
      </c>
      <c r="K1510" s="1" t="s">
        <v>718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R1510" s="1" t="s">
        <v>948</v>
      </c>
      <c r="S1510" s="1" t="s">
        <v>913</v>
      </c>
      <c r="U1510" t="str">
        <f>Receive[[#This Row],[服装]]&amp;Receive[[#This Row],[名前]]&amp;Receive[[#This Row],[レアリティ]]</f>
        <v>ユニフォーム強羅昌己ICONIC</v>
      </c>
    </row>
    <row r="1511" spans="1:21" x14ac:dyDescent="0.2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714</v>
      </c>
      <c r="E1511" s="1" t="s">
        <v>73</v>
      </c>
      <c r="F1511" s="1" t="s">
        <v>78</v>
      </c>
      <c r="G1511" s="1" t="s">
        <v>715</v>
      </c>
      <c r="H1511" s="1" t="s">
        <v>71</v>
      </c>
      <c r="I1511">
        <v>1</v>
      </c>
      <c r="J1511" t="s">
        <v>228</v>
      </c>
      <c r="K1511" s="1" t="s">
        <v>719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ユニフォーム強羅昌己ICONIC</v>
      </c>
    </row>
    <row r="1512" spans="1:21" x14ac:dyDescent="0.2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714</v>
      </c>
      <c r="E1512" s="1" t="s">
        <v>73</v>
      </c>
      <c r="F1512" s="1" t="s">
        <v>78</v>
      </c>
      <c r="G1512" s="1" t="s">
        <v>715</v>
      </c>
      <c r="H1512" s="1" t="s">
        <v>71</v>
      </c>
      <c r="I1512">
        <v>1</v>
      </c>
      <c r="J1512" t="s">
        <v>228</v>
      </c>
      <c r="K1512" s="1" t="s">
        <v>720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ユニフォーム強羅昌己ICONIC</v>
      </c>
    </row>
    <row r="1513" spans="1:21" x14ac:dyDescent="0.25">
      <c r="A1513">
        <f>VLOOKUP(Receive[[#This Row],[No用]],SetNo[[No.用]:[vlookup 用]],2,FALSE)</f>
        <v>258</v>
      </c>
      <c r="B1513">
        <f>IF(ROW()=2,1,IF(A1512&lt;&gt;Receive[[#This Row],[No]],1,B1512+1))</f>
        <v>5</v>
      </c>
      <c r="C1513" s="1" t="s">
        <v>108</v>
      </c>
      <c r="D1513" s="1" t="s">
        <v>714</v>
      </c>
      <c r="E1513" s="1" t="s">
        <v>73</v>
      </c>
      <c r="F1513" s="1" t="s">
        <v>78</v>
      </c>
      <c r="G1513" s="1" t="s">
        <v>715</v>
      </c>
      <c r="H1513" s="1" t="s">
        <v>71</v>
      </c>
      <c r="I1513">
        <v>0</v>
      </c>
      <c r="J1513" t="s">
        <v>228</v>
      </c>
      <c r="K1513" s="1" t="s">
        <v>721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ユニフォーム強羅昌己ICONIC</v>
      </c>
    </row>
    <row r="1514" spans="1:21" x14ac:dyDescent="0.2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726</v>
      </c>
      <c r="E1514" s="1" t="s">
        <v>77</v>
      </c>
      <c r="F1514" s="1" t="s">
        <v>78</v>
      </c>
      <c r="G1514" s="1" t="s">
        <v>715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ユニフォーム芦谷洋平ICONIC</v>
      </c>
    </row>
    <row r="1515" spans="1:21" x14ac:dyDescent="0.2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726</v>
      </c>
      <c r="E1515" s="1" t="s">
        <v>77</v>
      </c>
      <c r="F1515" s="1" t="s">
        <v>78</v>
      </c>
      <c r="G1515" s="1" t="s">
        <v>715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R1515" s="1" t="s">
        <v>948</v>
      </c>
      <c r="S1515" s="1" t="s">
        <v>913</v>
      </c>
      <c r="U1515" t="str">
        <f>Receive[[#This Row],[服装]]&amp;Receive[[#This Row],[名前]]&amp;Receive[[#This Row],[レアリティ]]</f>
        <v>ユニフォーム芦谷洋平ICONIC</v>
      </c>
    </row>
    <row r="1516" spans="1:21" x14ac:dyDescent="0.2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726</v>
      </c>
      <c r="E1516" s="1" t="s">
        <v>77</v>
      </c>
      <c r="F1516" s="1" t="s">
        <v>78</v>
      </c>
      <c r="G1516" s="1" t="s">
        <v>715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ユニフォーム芦谷洋平ICONIC</v>
      </c>
    </row>
    <row r="1517" spans="1:21" x14ac:dyDescent="0.2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726</v>
      </c>
      <c r="E1517" s="1" t="s">
        <v>77</v>
      </c>
      <c r="F1517" s="1" t="s">
        <v>78</v>
      </c>
      <c r="G1517" s="1" t="s">
        <v>715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ユニフォーム芦谷洋平ICONIC</v>
      </c>
    </row>
    <row r="1518" spans="1:21" x14ac:dyDescent="0.25">
      <c r="A1518">
        <f>VLOOKUP(Receive[[#This Row],[No用]],SetNo[[No.用]:[vlookup 用]],2,FALSE)</f>
        <v>259</v>
      </c>
      <c r="B1518">
        <f>IF(ROW()=2,1,IF(A1517&lt;&gt;Receive[[#This Row],[No]],1,B1517+1))</f>
        <v>5</v>
      </c>
      <c r="C1518" s="1" t="s">
        <v>108</v>
      </c>
      <c r="D1518" s="1" t="s">
        <v>726</v>
      </c>
      <c r="E1518" s="1" t="s">
        <v>77</v>
      </c>
      <c r="F1518" s="1" t="s">
        <v>78</v>
      </c>
      <c r="G1518" s="1" t="s">
        <v>715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ユニフォーム芦谷洋平ICONIC</v>
      </c>
    </row>
    <row r="1519" spans="1:21" x14ac:dyDescent="0.2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730</v>
      </c>
      <c r="E1519" s="1" t="s">
        <v>73</v>
      </c>
      <c r="F1519" s="1" t="s">
        <v>82</v>
      </c>
      <c r="G1519" s="1" t="s">
        <v>715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ユニフォーム仙石伸吾ICONIC</v>
      </c>
    </row>
    <row r="1520" spans="1:21" x14ac:dyDescent="0.2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730</v>
      </c>
      <c r="E1520" s="1" t="s">
        <v>73</v>
      </c>
      <c r="F1520" s="1" t="s">
        <v>82</v>
      </c>
      <c r="G1520" s="1" t="s">
        <v>715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R1520" s="1" t="s">
        <v>948</v>
      </c>
      <c r="S1520" s="1" t="s">
        <v>913</v>
      </c>
      <c r="U1520" t="str">
        <f>Receive[[#This Row],[服装]]&amp;Receive[[#This Row],[名前]]&amp;Receive[[#This Row],[レアリティ]]</f>
        <v>ユニフォーム仙石伸吾ICONIC</v>
      </c>
    </row>
    <row r="1521" spans="1:21" x14ac:dyDescent="0.2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730</v>
      </c>
      <c r="E1521" s="1" t="s">
        <v>73</v>
      </c>
      <c r="F1521" s="1" t="s">
        <v>82</v>
      </c>
      <c r="G1521" s="1" t="s">
        <v>715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ユニフォーム仙石伸吾ICONIC</v>
      </c>
    </row>
    <row r="1522" spans="1:21" x14ac:dyDescent="0.2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730</v>
      </c>
      <c r="E1522" s="1" t="s">
        <v>73</v>
      </c>
      <c r="F1522" s="1" t="s">
        <v>82</v>
      </c>
      <c r="G1522" s="1" t="s">
        <v>715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ユニフォーム仙石伸吾ICONIC</v>
      </c>
    </row>
    <row r="1523" spans="1:21" x14ac:dyDescent="0.25">
      <c r="A1523">
        <f>VLOOKUP(Receive[[#This Row],[No用]],SetNo[[No.用]:[vlookup 用]],2,FALSE)</f>
        <v>260</v>
      </c>
      <c r="B1523">
        <f>IF(ROW()=2,1,IF(A1522&lt;&gt;Receive[[#This Row],[No]],1,B1522+1))</f>
        <v>5</v>
      </c>
      <c r="C1523" s="1" t="s">
        <v>108</v>
      </c>
      <c r="D1523" s="1" t="s">
        <v>730</v>
      </c>
      <c r="E1523" s="1" t="s">
        <v>73</v>
      </c>
      <c r="F1523" s="1" t="s">
        <v>82</v>
      </c>
      <c r="G1523" s="1" t="s">
        <v>715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ユニフォーム仙石伸吾ICONIC</v>
      </c>
    </row>
    <row r="1524" spans="1:21" x14ac:dyDescent="0.2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744</v>
      </c>
      <c r="E1524" s="1" t="s">
        <v>73</v>
      </c>
      <c r="F1524" s="1" t="s">
        <v>80</v>
      </c>
      <c r="G1524" s="1" t="s">
        <v>715</v>
      </c>
      <c r="H1524" s="1" t="s">
        <v>71</v>
      </c>
      <c r="I1524">
        <v>1</v>
      </c>
      <c r="J1524" t="s">
        <v>228</v>
      </c>
      <c r="K1524" s="1" t="s">
        <v>194</v>
      </c>
      <c r="L1524" s="1" t="s">
        <v>178</v>
      </c>
      <c r="M1524">
        <v>42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ユニフォーム中川俊美ICONIC</v>
      </c>
    </row>
    <row r="1525" spans="1:21" x14ac:dyDescent="0.2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744</v>
      </c>
      <c r="E1525" s="1" t="s">
        <v>73</v>
      </c>
      <c r="F1525" s="1" t="s">
        <v>80</v>
      </c>
      <c r="G1525" s="1" t="s">
        <v>715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R1525" s="1" t="s">
        <v>948</v>
      </c>
      <c r="S1525" s="1" t="s">
        <v>913</v>
      </c>
      <c r="U1525" t="str">
        <f>Receive[[#This Row],[服装]]&amp;Receive[[#This Row],[名前]]&amp;Receive[[#This Row],[レアリティ]]</f>
        <v>ユニフォーム中川俊美ICONIC</v>
      </c>
    </row>
    <row r="1526" spans="1:21" x14ac:dyDescent="0.2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744</v>
      </c>
      <c r="E1526" s="1" t="s">
        <v>73</v>
      </c>
      <c r="F1526" s="1" t="s">
        <v>80</v>
      </c>
      <c r="G1526" s="1" t="s">
        <v>715</v>
      </c>
      <c r="H1526" s="1" t="s">
        <v>71</v>
      </c>
      <c r="I1526">
        <v>1</v>
      </c>
      <c r="J1526" t="s">
        <v>228</v>
      </c>
      <c r="K1526" s="1" t="s">
        <v>230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R1526" s="1" t="s">
        <v>948</v>
      </c>
      <c r="S1526" s="1" t="s">
        <v>914</v>
      </c>
      <c r="U1526" t="str">
        <f>Receive[[#This Row],[服装]]&amp;Receive[[#This Row],[名前]]&amp;Receive[[#This Row],[レアリティ]]</f>
        <v>ユニフォーム中川俊美ICONIC</v>
      </c>
    </row>
    <row r="1527" spans="1:21" x14ac:dyDescent="0.2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744</v>
      </c>
      <c r="E1527" s="1" t="s">
        <v>73</v>
      </c>
      <c r="F1527" s="1" t="s">
        <v>80</v>
      </c>
      <c r="G1527" s="1" t="s">
        <v>715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ユニフォーム中川俊美ICONIC</v>
      </c>
    </row>
    <row r="1528" spans="1:21" x14ac:dyDescent="0.25">
      <c r="A1528">
        <f>VLOOKUP(Receive[[#This Row],[No用]],SetNo[[No.用]:[vlookup 用]],2,FALSE)</f>
        <v>261</v>
      </c>
      <c r="B1528">
        <f>IF(ROW()=2,1,IF(A1527&lt;&gt;Receive[[#This Row],[No]],1,B1527+1))</f>
        <v>5</v>
      </c>
      <c r="C1528" s="1" t="s">
        <v>108</v>
      </c>
      <c r="D1528" s="1" t="s">
        <v>744</v>
      </c>
      <c r="E1528" s="1" t="s">
        <v>73</v>
      </c>
      <c r="F1528" s="1" t="s">
        <v>80</v>
      </c>
      <c r="G1528" s="1" t="s">
        <v>715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ユニフォーム中川俊美ICONIC</v>
      </c>
    </row>
    <row r="1529" spans="1:21" x14ac:dyDescent="0.25">
      <c r="A1529">
        <f>VLOOKUP(Receive[[#This Row],[No用]],SetNo[[No.用]:[vlookup 用]],2,FALSE)</f>
        <v>261</v>
      </c>
      <c r="B1529">
        <f>IF(ROW()=2,1,IF(A1528&lt;&gt;Receive[[#This Row],[No]],1,B1528+1))</f>
        <v>6</v>
      </c>
      <c r="C1529" s="1" t="s">
        <v>108</v>
      </c>
      <c r="D1529" s="1" t="s">
        <v>744</v>
      </c>
      <c r="E1529" s="1" t="s">
        <v>73</v>
      </c>
      <c r="F1529" s="1" t="s">
        <v>80</v>
      </c>
      <c r="G1529" s="1" t="s">
        <v>715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ユニフォーム中川俊美ICONIC</v>
      </c>
    </row>
    <row r="1530" spans="1:21" x14ac:dyDescent="0.25">
      <c r="A1530">
        <f>VLOOKUP(Receive[[#This Row],[No用]],SetNo[[No.用]:[vlookup 用]],2,FALSE)</f>
        <v>261</v>
      </c>
      <c r="B1530">
        <f>IF(ROW()=2,1,IF(A1529&lt;&gt;Receive[[#This Row],[No]],1,B1529+1))</f>
        <v>7</v>
      </c>
      <c r="C1530" s="1" t="s">
        <v>108</v>
      </c>
      <c r="D1530" s="1" t="s">
        <v>744</v>
      </c>
      <c r="E1530" s="1" t="s">
        <v>73</v>
      </c>
      <c r="F1530" s="1" t="s">
        <v>80</v>
      </c>
      <c r="G1530" s="1" t="s">
        <v>715</v>
      </c>
      <c r="H1530" s="1" t="s">
        <v>71</v>
      </c>
      <c r="I1530">
        <v>1</v>
      </c>
      <c r="J1530" t="s">
        <v>228</v>
      </c>
      <c r="K1530" s="1" t="s">
        <v>183</v>
      </c>
      <c r="L1530" s="1" t="s">
        <v>224</v>
      </c>
      <c r="M1530">
        <v>46</v>
      </c>
      <c r="N1530">
        <v>0</v>
      </c>
      <c r="O1530">
        <v>56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25">
      <c r="A1531">
        <f>VLOOKUP(Receive[[#This Row],[No用]],SetNo[[No.用]:[vlookup 用]],2,FALSE)</f>
        <v>262</v>
      </c>
      <c r="B1531">
        <f>IF(ROW()=2,1,IF(A1530&lt;&gt;Receive[[#This Row],[No]],1,B1530+1))</f>
        <v>1</v>
      </c>
      <c r="C1531" s="1" t="s">
        <v>108</v>
      </c>
      <c r="D1531" s="1" t="s">
        <v>748</v>
      </c>
      <c r="E1531" s="1" t="s">
        <v>73</v>
      </c>
      <c r="F1531" s="1" t="s">
        <v>74</v>
      </c>
      <c r="G1531" s="1" t="s">
        <v>715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ユニフォーム七沢健吾ICONIC</v>
      </c>
    </row>
    <row r="1532" spans="1:21" x14ac:dyDescent="0.25">
      <c r="A1532">
        <f>VLOOKUP(Receive[[#This Row],[No用]],SetNo[[No.用]:[vlookup 用]],2,FALSE)</f>
        <v>262</v>
      </c>
      <c r="B1532">
        <f>IF(ROW()=2,1,IF(A1531&lt;&gt;Receive[[#This Row],[No]],1,B1531+1))</f>
        <v>2</v>
      </c>
      <c r="C1532" s="1" t="s">
        <v>108</v>
      </c>
      <c r="D1532" s="1" t="s">
        <v>748</v>
      </c>
      <c r="E1532" s="1" t="s">
        <v>73</v>
      </c>
      <c r="F1532" s="1" t="s">
        <v>74</v>
      </c>
      <c r="G1532" s="1" t="s">
        <v>715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ユニフォーム七沢健吾ICONIC</v>
      </c>
    </row>
    <row r="1533" spans="1:21" x14ac:dyDescent="0.25">
      <c r="A1533">
        <f>VLOOKUP(Receive[[#This Row],[No用]],SetNo[[No.用]:[vlookup 用]],2,FALSE)</f>
        <v>262</v>
      </c>
      <c r="B1533">
        <f>IF(ROW()=2,1,IF(A1532&lt;&gt;Receive[[#This Row],[No]],1,B1532+1))</f>
        <v>3</v>
      </c>
      <c r="C1533" s="1" t="s">
        <v>108</v>
      </c>
      <c r="D1533" s="1" t="s">
        <v>748</v>
      </c>
      <c r="E1533" s="1" t="s">
        <v>73</v>
      </c>
      <c r="F1533" s="1" t="s">
        <v>74</v>
      </c>
      <c r="G1533" s="1" t="s">
        <v>715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ユニフォーム七沢健吾ICONIC</v>
      </c>
    </row>
    <row r="1534" spans="1:21" x14ac:dyDescent="0.25">
      <c r="A1534">
        <f>VLOOKUP(Receive[[#This Row],[No用]],SetNo[[No.用]:[vlookup 用]],2,FALSE)</f>
        <v>262</v>
      </c>
      <c r="B1534">
        <f>IF(ROW()=2,1,IF(A1533&lt;&gt;Receive[[#This Row],[No]],1,B1533+1))</f>
        <v>4</v>
      </c>
      <c r="C1534" s="1" t="s">
        <v>108</v>
      </c>
      <c r="D1534" s="1" t="s">
        <v>748</v>
      </c>
      <c r="E1534" s="1" t="s">
        <v>73</v>
      </c>
      <c r="F1534" s="1" t="s">
        <v>74</v>
      </c>
      <c r="G1534" s="1" t="s">
        <v>715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ユニフォーム七沢健吾ICONIC</v>
      </c>
    </row>
    <row r="1535" spans="1:21" x14ac:dyDescent="0.25">
      <c r="A1535">
        <f>VLOOKUP(Receive[[#This Row],[No用]],SetNo[[No.用]:[vlookup 用]],2,FALSE)</f>
        <v>263</v>
      </c>
      <c r="B1535">
        <f>IF(ROW()=2,1,IF(A1534&lt;&gt;Receive[[#This Row],[No]],1,B1534+1))</f>
        <v>1</v>
      </c>
      <c r="C1535" s="1" t="s">
        <v>108</v>
      </c>
      <c r="D1535" s="1" t="s">
        <v>751</v>
      </c>
      <c r="E1535" s="1" t="s">
        <v>73</v>
      </c>
      <c r="F1535" s="1" t="s">
        <v>82</v>
      </c>
      <c r="G1535" s="1" t="s">
        <v>715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ユニフォーム伊勢原裕次ICONIC</v>
      </c>
    </row>
    <row r="1536" spans="1:21" x14ac:dyDescent="0.25">
      <c r="A1536">
        <f>VLOOKUP(Receive[[#This Row],[No用]],SetNo[[No.用]:[vlookup 用]],2,FALSE)</f>
        <v>263</v>
      </c>
      <c r="B1536">
        <f>IF(ROW()=2,1,IF(A1535&lt;&gt;Receive[[#This Row],[No]],1,B1535+1))</f>
        <v>2</v>
      </c>
      <c r="C1536" s="1" t="s">
        <v>108</v>
      </c>
      <c r="D1536" s="1" t="s">
        <v>751</v>
      </c>
      <c r="E1536" s="1" t="s">
        <v>73</v>
      </c>
      <c r="F1536" s="1" t="s">
        <v>82</v>
      </c>
      <c r="G1536" s="1" t="s">
        <v>715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R1536" s="1" t="s">
        <v>948</v>
      </c>
      <c r="S1536" s="1" t="s">
        <v>913</v>
      </c>
      <c r="U1536" t="str">
        <f>Receive[[#This Row],[服装]]&amp;Receive[[#This Row],[名前]]&amp;Receive[[#This Row],[レアリティ]]</f>
        <v>ユニフォーム伊勢原裕次ICONIC</v>
      </c>
    </row>
    <row r="1537" spans="1:21" x14ac:dyDescent="0.25">
      <c r="A1537">
        <f>VLOOKUP(Receive[[#This Row],[No用]],SetNo[[No.用]:[vlookup 用]],2,FALSE)</f>
        <v>263</v>
      </c>
      <c r="B1537">
        <f>IF(ROW()=2,1,IF(A1536&lt;&gt;Receive[[#This Row],[No]],1,B1536+1))</f>
        <v>3</v>
      </c>
      <c r="C1537" s="1" t="s">
        <v>108</v>
      </c>
      <c r="D1537" s="1" t="s">
        <v>751</v>
      </c>
      <c r="E1537" s="1" t="s">
        <v>73</v>
      </c>
      <c r="F1537" s="1" t="s">
        <v>82</v>
      </c>
      <c r="G1537" s="1" t="s">
        <v>715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ユニフォーム伊勢原裕次ICONIC</v>
      </c>
    </row>
    <row r="1538" spans="1:21" x14ac:dyDescent="0.25">
      <c r="A1538">
        <f>VLOOKUP(Receive[[#This Row],[No用]],SetNo[[No.用]:[vlookup 用]],2,FALSE)</f>
        <v>263</v>
      </c>
      <c r="B1538">
        <f>IF(ROW()=2,1,IF(A1537&lt;&gt;Receive[[#This Row],[No]],1,B1537+1))</f>
        <v>4</v>
      </c>
      <c r="C1538" s="1" t="s">
        <v>108</v>
      </c>
      <c r="D1538" s="1" t="s">
        <v>751</v>
      </c>
      <c r="E1538" s="1" t="s">
        <v>73</v>
      </c>
      <c r="F1538" s="1" t="s">
        <v>82</v>
      </c>
      <c r="G1538" s="1" t="s">
        <v>715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ユニフォーム伊勢原裕次ICONIC</v>
      </c>
    </row>
    <row r="1539" spans="1:21" x14ac:dyDescent="0.25">
      <c r="A1539">
        <f>VLOOKUP(Receive[[#This Row],[No用]],SetNo[[No.用]:[vlookup 用]],2,FALSE)</f>
        <v>263</v>
      </c>
      <c r="B1539">
        <f>IF(ROW()=2,1,IF(A1538&lt;&gt;Receive[[#This Row],[No]],1,B1538+1))</f>
        <v>5</v>
      </c>
      <c r="C1539" s="1" t="s">
        <v>108</v>
      </c>
      <c r="D1539" s="1" t="s">
        <v>751</v>
      </c>
      <c r="E1539" s="1" t="s">
        <v>73</v>
      </c>
      <c r="F1539" s="1" t="s">
        <v>82</v>
      </c>
      <c r="G1539" s="1" t="s">
        <v>715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ユニフォーム伊勢原裕次ICONIC</v>
      </c>
    </row>
    <row r="1540" spans="1:21" x14ac:dyDescent="0.2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758</v>
      </c>
      <c r="E1540" s="1" t="s">
        <v>73</v>
      </c>
      <c r="F1540" s="1" t="s">
        <v>78</v>
      </c>
      <c r="G1540" s="1" t="s">
        <v>715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ユニフォーム湯河浩二ICONIC</v>
      </c>
    </row>
    <row r="1541" spans="1:21" x14ac:dyDescent="0.2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758</v>
      </c>
      <c r="E1541" s="1" t="s">
        <v>73</v>
      </c>
      <c r="F1541" s="1" t="s">
        <v>78</v>
      </c>
      <c r="G1541" s="1" t="s">
        <v>715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R1541" s="1" t="s">
        <v>948</v>
      </c>
      <c r="S1541" s="1" t="s">
        <v>913</v>
      </c>
      <c r="U1541" t="str">
        <f>Receive[[#This Row],[服装]]&amp;Receive[[#This Row],[名前]]&amp;Receive[[#This Row],[レアリティ]]</f>
        <v>ユニフォーム湯河浩二ICONIC</v>
      </c>
    </row>
    <row r="1542" spans="1:21" x14ac:dyDescent="0.2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758</v>
      </c>
      <c r="E1542" s="1" t="s">
        <v>73</v>
      </c>
      <c r="F1542" s="1" t="s">
        <v>78</v>
      </c>
      <c r="G1542" s="1" t="s">
        <v>715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ユニフォーム湯河浩二ICONIC</v>
      </c>
    </row>
    <row r="1543" spans="1:21" x14ac:dyDescent="0.2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758</v>
      </c>
      <c r="E1543" s="1" t="s">
        <v>73</v>
      </c>
      <c r="F1543" s="1" t="s">
        <v>78</v>
      </c>
      <c r="G1543" s="1" t="s">
        <v>715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ユニフォーム湯河浩二ICONIC</v>
      </c>
    </row>
    <row r="1544" spans="1:21" x14ac:dyDescent="0.2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758</v>
      </c>
      <c r="E1544" s="1" t="s">
        <v>73</v>
      </c>
      <c r="F1544" s="1" t="s">
        <v>78</v>
      </c>
      <c r="G1544" s="1" t="s">
        <v>715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ユニフォーム湯河浩二ICONIC</v>
      </c>
    </row>
    <row r="1545" spans="1:21" x14ac:dyDescent="0.2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783</v>
      </c>
      <c r="E1545" s="1" t="s">
        <v>784</v>
      </c>
      <c r="F1545" s="1" t="s">
        <v>82</v>
      </c>
      <c r="G1545" s="1" t="s">
        <v>786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ユニフォーム千鹿谷栄吉ICONIC</v>
      </c>
    </row>
    <row r="1546" spans="1:21" x14ac:dyDescent="0.2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783</v>
      </c>
      <c r="E1546" s="1" t="s">
        <v>784</v>
      </c>
      <c r="F1546" s="1" t="s">
        <v>82</v>
      </c>
      <c r="G1546" s="1" t="s">
        <v>786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R1546" s="1" t="s">
        <v>948</v>
      </c>
      <c r="S1546" s="1" t="s">
        <v>913</v>
      </c>
      <c r="U1546" t="str">
        <f>Receive[[#This Row],[服装]]&amp;Receive[[#This Row],[名前]]&amp;Receive[[#This Row],[レアリティ]]</f>
        <v>ユニフォーム千鹿谷栄吉ICONIC</v>
      </c>
    </row>
    <row r="1547" spans="1:21" x14ac:dyDescent="0.2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783</v>
      </c>
      <c r="E1547" s="1" t="s">
        <v>784</v>
      </c>
      <c r="F1547" s="1" t="s">
        <v>82</v>
      </c>
      <c r="G1547" s="1" t="s">
        <v>786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ユニフォーム千鹿谷栄吉ICONIC</v>
      </c>
    </row>
    <row r="1548" spans="1:21" x14ac:dyDescent="0.2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783</v>
      </c>
      <c r="E1548" s="1" t="s">
        <v>784</v>
      </c>
      <c r="F1548" s="1" t="s">
        <v>82</v>
      </c>
      <c r="G1548" s="1" t="s">
        <v>786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ユニフォーム千鹿谷栄吉ICONIC</v>
      </c>
    </row>
    <row r="1549" spans="1:21" x14ac:dyDescent="0.2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783</v>
      </c>
      <c r="E1549" s="1" t="s">
        <v>784</v>
      </c>
      <c r="F1549" s="1" t="s">
        <v>82</v>
      </c>
      <c r="G1549" s="1" t="s">
        <v>786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ユニフォーム千鹿谷栄吉ICONIC</v>
      </c>
    </row>
    <row r="1550" spans="1:21" x14ac:dyDescent="0.2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792</v>
      </c>
      <c r="E1550" s="1" t="s">
        <v>90</v>
      </c>
      <c r="F1550" s="1" t="s">
        <v>793</v>
      </c>
      <c r="G1550" s="1" t="s">
        <v>786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ユニフォーム小鹿野大樹ICONIC</v>
      </c>
    </row>
    <row r="1551" spans="1:21" x14ac:dyDescent="0.2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792</v>
      </c>
      <c r="E1551" s="1" t="s">
        <v>90</v>
      </c>
      <c r="F1551" s="1" t="s">
        <v>793</v>
      </c>
      <c r="G1551" s="1" t="s">
        <v>786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R1551" s="1" t="s">
        <v>948</v>
      </c>
      <c r="S1551" s="1" t="s">
        <v>913</v>
      </c>
      <c r="U1551" t="str">
        <f>Receive[[#This Row],[服装]]&amp;Receive[[#This Row],[名前]]&amp;Receive[[#This Row],[レアリティ]]</f>
        <v>ユニフォーム小鹿野大樹ICONIC</v>
      </c>
    </row>
    <row r="1552" spans="1:21" x14ac:dyDescent="0.2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792</v>
      </c>
      <c r="E1552" s="1" t="s">
        <v>90</v>
      </c>
      <c r="F1552" s="1" t="s">
        <v>793</v>
      </c>
      <c r="G1552" s="1" t="s">
        <v>786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ユニフォーム小鹿野大樹ICONIC</v>
      </c>
    </row>
    <row r="1553" spans="1:21" x14ac:dyDescent="0.2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792</v>
      </c>
      <c r="E1553" s="1" t="s">
        <v>90</v>
      </c>
      <c r="F1553" s="1" t="s">
        <v>793</v>
      </c>
      <c r="G1553" s="1" t="s">
        <v>786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ユニフォーム小鹿野大樹ICONIC</v>
      </c>
    </row>
    <row r="1554" spans="1:21" x14ac:dyDescent="0.2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792</v>
      </c>
      <c r="E1554" s="1" t="s">
        <v>90</v>
      </c>
      <c r="F1554" s="1" t="s">
        <v>793</v>
      </c>
      <c r="G1554" s="1" t="s">
        <v>786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ユニフォーム小鹿野大樹ICONIC</v>
      </c>
    </row>
    <row r="1555" spans="1:21" x14ac:dyDescent="0.2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805</v>
      </c>
      <c r="E1555" s="1" t="s">
        <v>77</v>
      </c>
      <c r="F1555" s="1" t="s">
        <v>80</v>
      </c>
      <c r="G1555" s="1" t="s">
        <v>786</v>
      </c>
      <c r="H1555" s="1" t="s">
        <v>71</v>
      </c>
      <c r="I1555">
        <v>1</v>
      </c>
      <c r="J1555" t="s">
        <v>228</v>
      </c>
      <c r="K1555" s="1" t="s">
        <v>194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ユニフォーム赤谷勇ICONIC</v>
      </c>
    </row>
    <row r="1556" spans="1:21" x14ac:dyDescent="0.2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805</v>
      </c>
      <c r="E1556" s="1" t="s">
        <v>77</v>
      </c>
      <c r="F1556" s="1" t="s">
        <v>80</v>
      </c>
      <c r="G1556" s="1" t="s">
        <v>786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R1556" s="1" t="s">
        <v>948</v>
      </c>
      <c r="S1556" s="1" t="s">
        <v>913</v>
      </c>
      <c r="U1556" t="str">
        <f>Receive[[#This Row],[服装]]&amp;Receive[[#This Row],[名前]]&amp;Receive[[#This Row],[レアリティ]]</f>
        <v>ユニフォーム赤谷勇ICONIC</v>
      </c>
    </row>
    <row r="1557" spans="1:21" x14ac:dyDescent="0.2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805</v>
      </c>
      <c r="E1557" s="1" t="s">
        <v>77</v>
      </c>
      <c r="F1557" s="1" t="s">
        <v>80</v>
      </c>
      <c r="G1557" s="1" t="s">
        <v>786</v>
      </c>
      <c r="H1557" s="1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R1557" s="1" t="s">
        <v>948</v>
      </c>
      <c r="S1557" s="1" t="s">
        <v>914</v>
      </c>
      <c r="U1557" t="str">
        <f>Receive[[#This Row],[服装]]&amp;Receive[[#This Row],[名前]]&amp;Receive[[#This Row],[レアリティ]]</f>
        <v>ユニフォーム赤谷勇ICONIC</v>
      </c>
    </row>
    <row r="1558" spans="1:21" x14ac:dyDescent="0.2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805</v>
      </c>
      <c r="E1558" s="1" t="s">
        <v>77</v>
      </c>
      <c r="F1558" s="1" t="s">
        <v>80</v>
      </c>
      <c r="G1558" s="1" t="s">
        <v>786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ユニフォーム赤谷勇ICONIC</v>
      </c>
    </row>
    <row r="1559" spans="1:21" x14ac:dyDescent="0.2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805</v>
      </c>
      <c r="E1559" s="1" t="s">
        <v>77</v>
      </c>
      <c r="F1559" s="1" t="s">
        <v>80</v>
      </c>
      <c r="G1559" s="1" t="s">
        <v>786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ユニフォーム赤谷勇ICONIC</v>
      </c>
    </row>
    <row r="1560" spans="1:21" x14ac:dyDescent="0.2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805</v>
      </c>
      <c r="E1560" s="1" t="s">
        <v>77</v>
      </c>
      <c r="F1560" s="1" t="s">
        <v>80</v>
      </c>
      <c r="G1560" s="1" t="s">
        <v>786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ユニフォーム赤谷勇ICONIC</v>
      </c>
    </row>
    <row r="1561" spans="1:21" x14ac:dyDescent="0.25">
      <c r="A1561">
        <f>VLOOKUP(Receive[[#This Row],[No用]],SetNo[[No.用]:[vlookup 用]],2,FALSE)</f>
        <v>267</v>
      </c>
      <c r="B1561">
        <f>IF(ROW()=2,1,IF(A1560&lt;&gt;Receive[[#This Row],[No]],1,B1560+1))</f>
        <v>7</v>
      </c>
      <c r="C1561" s="1" t="s">
        <v>108</v>
      </c>
      <c r="D1561" s="1" t="s">
        <v>805</v>
      </c>
      <c r="E1561" s="1" t="s">
        <v>77</v>
      </c>
      <c r="F1561" s="1" t="s">
        <v>80</v>
      </c>
      <c r="G1561" s="1" t="s">
        <v>786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42</v>
      </c>
      <c r="N1561">
        <v>0</v>
      </c>
      <c r="O1561">
        <v>52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25">
      <c r="A1562">
        <f>VLOOKUP(Receive[[#This Row],[No用]],SetNo[[No.用]:[vlookup 用]],2,FALSE)</f>
        <v>268</v>
      </c>
      <c r="B1562">
        <f>IF(ROW()=2,1,IF(A1561&lt;&gt;Receive[[#This Row],[No]],1,B1561+1))</f>
        <v>1</v>
      </c>
      <c r="C1562" s="1" t="s">
        <v>108</v>
      </c>
      <c r="D1562" s="1" t="s">
        <v>809</v>
      </c>
      <c r="E1562" s="1" t="s">
        <v>77</v>
      </c>
      <c r="F1562" s="1" t="s">
        <v>78</v>
      </c>
      <c r="G1562" s="1" t="s">
        <v>786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32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ユニフォーム児玉勝ICONIC</v>
      </c>
    </row>
    <row r="1563" spans="1:21" x14ac:dyDescent="0.25">
      <c r="A1563">
        <f>VLOOKUP(Receive[[#This Row],[No用]],SetNo[[No.用]:[vlookup 用]],2,FALSE)</f>
        <v>268</v>
      </c>
      <c r="B1563">
        <f>IF(ROW()=2,1,IF(A1562&lt;&gt;Receive[[#This Row],[No]],1,B1562+1))</f>
        <v>2</v>
      </c>
      <c r="C1563" s="1" t="s">
        <v>108</v>
      </c>
      <c r="D1563" s="1" t="s">
        <v>809</v>
      </c>
      <c r="E1563" s="1" t="s">
        <v>77</v>
      </c>
      <c r="F1563" s="1" t="s">
        <v>78</v>
      </c>
      <c r="G1563" s="1" t="s">
        <v>786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R1563" s="1" t="s">
        <v>948</v>
      </c>
      <c r="S1563" s="1" t="s">
        <v>913</v>
      </c>
      <c r="U1563" t="str">
        <f>Receive[[#This Row],[服装]]&amp;Receive[[#This Row],[名前]]&amp;Receive[[#This Row],[レアリティ]]</f>
        <v>ユニフォーム児玉勝ICONIC</v>
      </c>
    </row>
    <row r="1564" spans="1:21" x14ac:dyDescent="0.25">
      <c r="A1564">
        <f>VLOOKUP(Receive[[#This Row],[No用]],SetNo[[No.用]:[vlookup 用]],2,FALSE)</f>
        <v>268</v>
      </c>
      <c r="B1564">
        <f>IF(ROW()=2,1,IF(A1563&lt;&gt;Receive[[#This Row],[No]],1,B1563+1))</f>
        <v>3</v>
      </c>
      <c r="C1564" s="1" t="s">
        <v>108</v>
      </c>
      <c r="D1564" s="1" t="s">
        <v>809</v>
      </c>
      <c r="E1564" s="1" t="s">
        <v>77</v>
      </c>
      <c r="F1564" s="1" t="s">
        <v>78</v>
      </c>
      <c r="G1564" s="1" t="s">
        <v>786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173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ユニフォーム児玉勝ICONIC</v>
      </c>
    </row>
    <row r="1565" spans="1:21" x14ac:dyDescent="0.25">
      <c r="A1565">
        <f>VLOOKUP(Receive[[#This Row],[No用]],SetNo[[No.用]:[vlookup 用]],2,FALSE)</f>
        <v>268</v>
      </c>
      <c r="B1565">
        <f>IF(ROW()=2,1,IF(A1564&lt;&gt;Receive[[#This Row],[No]],1,B1564+1))</f>
        <v>4</v>
      </c>
      <c r="C1565" s="1" t="s">
        <v>108</v>
      </c>
      <c r="D1565" s="1" t="s">
        <v>809</v>
      </c>
      <c r="E1565" s="1" t="s">
        <v>77</v>
      </c>
      <c r="F1565" s="1" t="s">
        <v>78</v>
      </c>
      <c r="G1565" s="1" t="s">
        <v>786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ユニフォーム児玉勝ICONIC</v>
      </c>
    </row>
    <row r="1566" spans="1:21" x14ac:dyDescent="0.25">
      <c r="A1566">
        <f>VLOOKUP(Receive[[#This Row],[No用]],SetNo[[No.用]:[vlookup 用]],2,FALSE)</f>
        <v>268</v>
      </c>
      <c r="B1566">
        <f>IF(ROW()=2,1,IF(A1565&lt;&gt;Receive[[#This Row],[No]],1,B1565+1))</f>
        <v>5</v>
      </c>
      <c r="C1566" s="1" t="s">
        <v>108</v>
      </c>
      <c r="D1566" s="1" t="s">
        <v>809</v>
      </c>
      <c r="E1566" s="1" t="s">
        <v>77</v>
      </c>
      <c r="F1566" s="1" t="s">
        <v>78</v>
      </c>
      <c r="G1566" s="1" t="s">
        <v>786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ユニフォーム児玉勝ICONIC</v>
      </c>
    </row>
    <row r="1567" spans="1:21" x14ac:dyDescent="0.25">
      <c r="A1567">
        <f>VLOOKUP(Receive[[#This Row],[No用]],SetNo[[No.用]:[vlookup 用]],2,FALSE)</f>
        <v>268</v>
      </c>
      <c r="B1567">
        <f>IF(ROW()=2,1,IF(A1566&lt;&gt;Receive[[#This Row],[No]],1,B1566+1))</f>
        <v>6</v>
      </c>
      <c r="C1567" s="1" t="s">
        <v>108</v>
      </c>
      <c r="D1567" s="1" t="s">
        <v>809</v>
      </c>
      <c r="E1567" s="1" t="s">
        <v>77</v>
      </c>
      <c r="F1567" s="1" t="s">
        <v>78</v>
      </c>
      <c r="G1567" s="1" t="s">
        <v>786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U1567" t="str">
        <f>Receive[[#This Row],[服装]]&amp;Receive[[#This Row],[名前]]&amp;Receive[[#This Row],[レアリティ]]</f>
        <v>ユニフォーム児玉勝ICONIC</v>
      </c>
    </row>
    <row r="1568" spans="1:21" x14ac:dyDescent="0.2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813</v>
      </c>
      <c r="E1568" s="1" t="s">
        <v>77</v>
      </c>
      <c r="F1568" s="1" t="s">
        <v>74</v>
      </c>
      <c r="G1568" s="1" t="s">
        <v>786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ユニフォーム名栗翔太ICONIC</v>
      </c>
    </row>
    <row r="1569" spans="1:21" x14ac:dyDescent="0.2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813</v>
      </c>
      <c r="E1569" s="1" t="s">
        <v>77</v>
      </c>
      <c r="F1569" s="1" t="s">
        <v>74</v>
      </c>
      <c r="G1569" s="1" t="s">
        <v>786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R1569" s="1" t="s">
        <v>948</v>
      </c>
      <c r="S1569" s="1" t="s">
        <v>913</v>
      </c>
      <c r="U1569" t="str">
        <f>Receive[[#This Row],[服装]]&amp;Receive[[#This Row],[名前]]&amp;Receive[[#This Row],[レアリティ]]</f>
        <v>ユニフォーム名栗翔太ICONIC</v>
      </c>
    </row>
    <row r="1570" spans="1:21" x14ac:dyDescent="0.2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813</v>
      </c>
      <c r="E1570" s="1" t="s">
        <v>77</v>
      </c>
      <c r="F1570" s="1" t="s">
        <v>74</v>
      </c>
      <c r="G1570" s="1" t="s">
        <v>786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ユニフォーム名栗翔太ICONIC</v>
      </c>
    </row>
    <row r="1571" spans="1:21" x14ac:dyDescent="0.2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813</v>
      </c>
      <c r="E1571" s="1" t="s">
        <v>77</v>
      </c>
      <c r="F1571" s="1" t="s">
        <v>74</v>
      </c>
      <c r="G1571" s="1" t="s">
        <v>786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ユニフォーム名栗翔太ICONIC</v>
      </c>
    </row>
    <row r="1572" spans="1:21" x14ac:dyDescent="0.2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813</v>
      </c>
      <c r="E1572" s="1" t="s">
        <v>77</v>
      </c>
      <c r="F1572" s="1" t="s">
        <v>74</v>
      </c>
      <c r="G1572" s="1" t="s">
        <v>786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ユニフォーム名栗翔太ICONIC</v>
      </c>
    </row>
    <row r="1573" spans="1:21" x14ac:dyDescent="0.25">
      <c r="A1573">
        <f>VLOOKUP(Receive[[#This Row],[No用]],SetNo[[No.用]:[vlookup 用]],2,FALSE)</f>
        <v>270</v>
      </c>
      <c r="B1573">
        <f>IF(ROW()=2,1,IF(A1572&lt;&gt;Receive[[#This Row],[No]],1,B1572+1))</f>
        <v>1</v>
      </c>
      <c r="C1573" s="1" t="s">
        <v>108</v>
      </c>
      <c r="D1573" s="1" t="s">
        <v>820</v>
      </c>
      <c r="E1573" s="1" t="s">
        <v>77</v>
      </c>
      <c r="F1573" s="1" t="s">
        <v>78</v>
      </c>
      <c r="G1573" s="1" t="s">
        <v>786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ユニフォーム島府典明ICONIC</v>
      </c>
    </row>
    <row r="1574" spans="1:21" x14ac:dyDescent="0.25">
      <c r="A1574">
        <f>VLOOKUP(Receive[[#This Row],[No用]],SetNo[[No.用]:[vlookup 用]],2,FALSE)</f>
        <v>270</v>
      </c>
      <c r="B1574">
        <f>IF(ROW()=2,1,IF(A1573&lt;&gt;Receive[[#This Row],[No]],1,B1573+1))</f>
        <v>2</v>
      </c>
      <c r="C1574" s="1" t="s">
        <v>108</v>
      </c>
      <c r="D1574" s="1" t="s">
        <v>820</v>
      </c>
      <c r="E1574" s="1" t="s">
        <v>77</v>
      </c>
      <c r="F1574" s="1" t="s">
        <v>78</v>
      </c>
      <c r="G1574" s="1" t="s">
        <v>786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25</v>
      </c>
      <c r="N1574">
        <v>0</v>
      </c>
      <c r="O1574">
        <v>0</v>
      </c>
      <c r="P1574">
        <v>0</v>
      </c>
      <c r="R1574" s="1" t="s">
        <v>948</v>
      </c>
      <c r="S1574" s="1" t="s">
        <v>913</v>
      </c>
      <c r="U1574" t="str">
        <f>Receive[[#This Row],[服装]]&amp;Receive[[#This Row],[名前]]&amp;Receive[[#This Row],[レアリティ]]</f>
        <v>ユニフォーム島府典明ICONIC</v>
      </c>
    </row>
    <row r="1575" spans="1:21" x14ac:dyDescent="0.25">
      <c r="A1575">
        <f>VLOOKUP(Receive[[#This Row],[No用]],SetNo[[No.用]:[vlookup 用]],2,FALSE)</f>
        <v>270</v>
      </c>
      <c r="B1575">
        <f>IF(ROW()=2,1,IF(A1574&lt;&gt;Receive[[#This Row],[No]],1,B1574+1))</f>
        <v>3</v>
      </c>
      <c r="C1575" s="1" t="s">
        <v>108</v>
      </c>
      <c r="D1575" s="1" t="s">
        <v>820</v>
      </c>
      <c r="E1575" s="1" t="s">
        <v>77</v>
      </c>
      <c r="F1575" s="1" t="s">
        <v>78</v>
      </c>
      <c r="G1575" s="1" t="s">
        <v>786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ユニフォーム島府典明ICONIC</v>
      </c>
    </row>
    <row r="1576" spans="1:21" x14ac:dyDescent="0.25">
      <c r="A1576">
        <f>VLOOKUP(Receive[[#This Row],[No用]],SetNo[[No.用]:[vlookup 用]],2,FALSE)</f>
        <v>270</v>
      </c>
      <c r="B1576">
        <f>IF(ROW()=2,1,IF(A1575&lt;&gt;Receive[[#This Row],[No]],1,B1575+1))</f>
        <v>4</v>
      </c>
      <c r="C1576" s="1" t="s">
        <v>108</v>
      </c>
      <c r="D1576" s="1" t="s">
        <v>820</v>
      </c>
      <c r="E1576" s="1" t="s">
        <v>77</v>
      </c>
      <c r="F1576" s="1" t="s">
        <v>78</v>
      </c>
      <c r="G1576" s="1" t="s">
        <v>786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ユニフォーム島府典明ICONIC</v>
      </c>
    </row>
    <row r="1577" spans="1:21" x14ac:dyDescent="0.25">
      <c r="A1577">
        <f>VLOOKUP(Receive[[#This Row],[No用]],SetNo[[No.用]:[vlookup 用]],2,FALSE)</f>
        <v>270</v>
      </c>
      <c r="B1577">
        <f>IF(ROW()=2,1,IF(A1576&lt;&gt;Receive[[#This Row],[No]],1,B1576+1))</f>
        <v>5</v>
      </c>
      <c r="C1577" s="1" t="s">
        <v>108</v>
      </c>
      <c r="D1577" s="1" t="s">
        <v>820</v>
      </c>
      <c r="E1577" s="1" t="s">
        <v>77</v>
      </c>
      <c r="F1577" s="1" t="s">
        <v>78</v>
      </c>
      <c r="G1577" s="1" t="s">
        <v>786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ユニフォーム島府典明ICONIC</v>
      </c>
    </row>
    <row r="1578" spans="1:21" x14ac:dyDescent="0.25">
      <c r="A1578">
        <f>VLOOKUP(Receive[[#This Row],[No用]],SetNo[[No.用]:[vlookup 用]],2,FALSE)</f>
        <v>271</v>
      </c>
      <c r="B1578">
        <f>IF(ROW()=2,1,IF(A1577&lt;&gt;Receive[[#This Row],[No]],1,B1577+1))</f>
        <v>1</v>
      </c>
      <c r="C1578" s="1" t="s">
        <v>108</v>
      </c>
      <c r="D1578" s="1" t="s">
        <v>828</v>
      </c>
      <c r="E1578" s="1" t="s">
        <v>77</v>
      </c>
      <c r="F1578" s="1" t="s">
        <v>82</v>
      </c>
      <c r="G1578" s="1" t="s">
        <v>786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29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ユニフォーム吉川和孝ICONIC</v>
      </c>
    </row>
    <row r="1579" spans="1:21" x14ac:dyDescent="0.25">
      <c r="A1579">
        <f>VLOOKUP(Receive[[#This Row],[No用]],SetNo[[No.用]:[vlookup 用]],2,FALSE)</f>
        <v>271</v>
      </c>
      <c r="B1579">
        <f>IF(ROW()=2,1,IF(A1578&lt;&gt;Receive[[#This Row],[No]],1,B1578+1))</f>
        <v>2</v>
      </c>
      <c r="C1579" s="1" t="s">
        <v>108</v>
      </c>
      <c r="D1579" s="1" t="s">
        <v>828</v>
      </c>
      <c r="E1579" s="1" t="s">
        <v>77</v>
      </c>
      <c r="F1579" s="1" t="s">
        <v>82</v>
      </c>
      <c r="G1579" s="1" t="s">
        <v>786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R1579" s="1" t="s">
        <v>948</v>
      </c>
      <c r="S1579" s="1" t="s">
        <v>913</v>
      </c>
      <c r="U1579" t="str">
        <f>Receive[[#This Row],[服装]]&amp;Receive[[#This Row],[名前]]&amp;Receive[[#This Row],[レアリティ]]</f>
        <v>ユニフォーム吉川和孝ICONIC</v>
      </c>
    </row>
    <row r="1580" spans="1:21" x14ac:dyDescent="0.25">
      <c r="A1580">
        <f>VLOOKUP(Receive[[#This Row],[No用]],SetNo[[No.用]:[vlookup 用]],2,FALSE)</f>
        <v>271</v>
      </c>
      <c r="B1580">
        <f>IF(ROW()=2,1,IF(A1579&lt;&gt;Receive[[#This Row],[No]],1,B1579+1))</f>
        <v>3</v>
      </c>
      <c r="C1580" s="1" t="s">
        <v>108</v>
      </c>
      <c r="D1580" s="1" t="s">
        <v>828</v>
      </c>
      <c r="E1580" s="1" t="s">
        <v>77</v>
      </c>
      <c r="F1580" s="1" t="s">
        <v>82</v>
      </c>
      <c r="G1580" s="1" t="s">
        <v>786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ユニフォーム吉川和孝ICONIC</v>
      </c>
    </row>
    <row r="1581" spans="1:21" x14ac:dyDescent="0.25">
      <c r="A1581">
        <f>VLOOKUP(Receive[[#This Row],[No用]],SetNo[[No.用]:[vlookup 用]],2,FALSE)</f>
        <v>271</v>
      </c>
      <c r="B1581">
        <f>IF(ROW()=2,1,IF(A1580&lt;&gt;Receive[[#This Row],[No]],1,B1580+1))</f>
        <v>4</v>
      </c>
      <c r="C1581" s="1" t="s">
        <v>108</v>
      </c>
      <c r="D1581" s="1" t="s">
        <v>828</v>
      </c>
      <c r="E1581" s="1" t="s">
        <v>77</v>
      </c>
      <c r="F1581" s="1" t="s">
        <v>82</v>
      </c>
      <c r="G1581" s="1" t="s">
        <v>786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ユニフォーム吉川和孝ICONIC</v>
      </c>
    </row>
    <row r="1582" spans="1:21" x14ac:dyDescent="0.25">
      <c r="A1582">
        <f>VLOOKUP(Receive[[#This Row],[No用]],SetNo[[No.用]:[vlookup 用]],2,FALSE)</f>
        <v>271</v>
      </c>
      <c r="B1582">
        <f>IF(ROW()=2,1,IF(A1581&lt;&gt;Receive[[#This Row],[No]],1,B1581+1))</f>
        <v>5</v>
      </c>
      <c r="C1582" s="1" t="s">
        <v>108</v>
      </c>
      <c r="D1582" s="1" t="s">
        <v>828</v>
      </c>
      <c r="E1582" s="1" t="s">
        <v>77</v>
      </c>
      <c r="F1582" s="1" t="s">
        <v>82</v>
      </c>
      <c r="G1582" s="1" t="s">
        <v>786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ユニフォーム吉川和孝ICONIC</v>
      </c>
    </row>
    <row r="1583" spans="1:21" x14ac:dyDescent="0.25">
      <c r="A1583">
        <f>VLOOKUP(Receive[[#This Row],[No用]],SetNo[[No.用]:[vlookup 用]],2,FALSE)</f>
        <v>272</v>
      </c>
      <c r="B1583">
        <f>IF(ROW()=2,1,IF(A1582&lt;&gt;Receive[[#This Row],[No]],1,B1582+1))</f>
        <v>1</v>
      </c>
      <c r="C1583" t="s">
        <v>108</v>
      </c>
      <c r="D1583" t="s">
        <v>186</v>
      </c>
      <c r="E1583" t="s">
        <v>77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ユニフォーム宮侑ICONIC</v>
      </c>
    </row>
    <row r="1584" spans="1:21" x14ac:dyDescent="0.25">
      <c r="A1584">
        <f>VLOOKUP(Receive[[#This Row],[No用]],SetNo[[No.用]:[vlookup 用]],2,FALSE)</f>
        <v>272</v>
      </c>
      <c r="B1584">
        <f>IF(ROW()=2,1,IF(A1583&lt;&gt;Receive[[#This Row],[No]],1,B1583+1))</f>
        <v>2</v>
      </c>
      <c r="C1584" t="s">
        <v>108</v>
      </c>
      <c r="D1584" t="s">
        <v>186</v>
      </c>
      <c r="E1584" t="s">
        <v>77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ユニフォーム宮侑ICONIC</v>
      </c>
    </row>
    <row r="1585" spans="1:21" x14ac:dyDescent="0.25">
      <c r="A1585">
        <f>VLOOKUP(Receive[[#This Row],[No用]],SetNo[[No.用]:[vlookup 用]],2,FALSE)</f>
        <v>272</v>
      </c>
      <c r="B1585">
        <f>IF(ROW()=2,1,IF(A1584&lt;&gt;Receive[[#This Row],[No]],1,B1584+1))</f>
        <v>3</v>
      </c>
      <c r="C1585" t="s">
        <v>108</v>
      </c>
      <c r="D1585" t="s">
        <v>186</v>
      </c>
      <c r="E1585" t="s">
        <v>77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R1585" s="1" t="s">
        <v>948</v>
      </c>
      <c r="S1585" s="1" t="s">
        <v>913</v>
      </c>
      <c r="U1585" t="str">
        <f>Receive[[#This Row],[服装]]&amp;Receive[[#This Row],[名前]]&amp;Receive[[#This Row],[レアリティ]]</f>
        <v>ユニフォーム宮侑ICONIC</v>
      </c>
    </row>
    <row r="1586" spans="1:21" x14ac:dyDescent="0.25">
      <c r="A1586">
        <f>VLOOKUP(Receive[[#This Row],[No用]],SetNo[[No.用]:[vlookup 用]],2,FALSE)</f>
        <v>272</v>
      </c>
      <c r="B1586">
        <f>IF(ROW()=2,1,IF(A1585&lt;&gt;Receive[[#This Row],[No]],1,B1585+1))</f>
        <v>4</v>
      </c>
      <c r="C1586" t="s">
        <v>108</v>
      </c>
      <c r="D1586" t="s">
        <v>186</v>
      </c>
      <c r="E1586" t="s">
        <v>77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ユニフォーム宮侑ICONIC</v>
      </c>
    </row>
    <row r="1587" spans="1:21" x14ac:dyDescent="0.25">
      <c r="A1587">
        <f>VLOOKUP(Receive[[#This Row],[No用]],SetNo[[No.用]:[vlookup 用]],2,FALSE)</f>
        <v>272</v>
      </c>
      <c r="B1587">
        <f>IF(ROW()=2,1,IF(A1586&lt;&gt;Receive[[#This Row],[No]],1,B1586+1))</f>
        <v>5</v>
      </c>
      <c r="C1587" t="s">
        <v>108</v>
      </c>
      <c r="D1587" t="s">
        <v>186</v>
      </c>
      <c r="E1587" t="s">
        <v>77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ユニフォーム宮侑ICONIC</v>
      </c>
    </row>
    <row r="1588" spans="1:21" x14ac:dyDescent="0.25">
      <c r="A1588">
        <f>VLOOKUP(Receive[[#This Row],[No用]],SetNo[[No.用]:[vlookup 用]],2,FALSE)</f>
        <v>272</v>
      </c>
      <c r="B1588">
        <f>IF(ROW()=2,1,IF(A1587&lt;&gt;Receive[[#This Row],[No]],1,B1587+1))</f>
        <v>6</v>
      </c>
      <c r="C1588" t="s">
        <v>108</v>
      </c>
      <c r="D1588" t="s">
        <v>186</v>
      </c>
      <c r="E1588" t="s">
        <v>77</v>
      </c>
      <c r="F1588" t="s">
        <v>74</v>
      </c>
      <c r="G1588" t="s">
        <v>185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ユニフォーム宮侑ICONIC</v>
      </c>
    </row>
    <row r="1589" spans="1:21" x14ac:dyDescent="0.2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581</v>
      </c>
      <c r="D1589" t="s">
        <v>186</v>
      </c>
      <c r="E1589" s="1" t="s">
        <v>73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文化祭宮侑ICONIC</v>
      </c>
    </row>
    <row r="1590" spans="1:21" x14ac:dyDescent="0.2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581</v>
      </c>
      <c r="D1590" t="s">
        <v>186</v>
      </c>
      <c r="E1590" s="1" t="s">
        <v>73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文化祭宮侑ICONIC</v>
      </c>
    </row>
    <row r="1591" spans="1:21" x14ac:dyDescent="0.2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581</v>
      </c>
      <c r="D1591" t="s">
        <v>186</v>
      </c>
      <c r="E1591" s="1" t="s">
        <v>73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R1591" s="1" t="s">
        <v>948</v>
      </c>
      <c r="S1591" s="1" t="s">
        <v>913</v>
      </c>
      <c r="U1591" t="str">
        <f>Receive[[#This Row],[服装]]&amp;Receive[[#This Row],[名前]]&amp;Receive[[#This Row],[レアリティ]]</f>
        <v>文化祭宮侑ICONIC</v>
      </c>
    </row>
    <row r="1592" spans="1:21" x14ac:dyDescent="0.2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581</v>
      </c>
      <c r="D1592" t="s">
        <v>186</v>
      </c>
      <c r="E1592" s="1" t="s">
        <v>73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R1592" s="1" t="s">
        <v>948</v>
      </c>
      <c r="S1592" s="1" t="s">
        <v>914</v>
      </c>
      <c r="U1592" t="str">
        <f>Receive[[#This Row],[服装]]&amp;Receive[[#This Row],[名前]]&amp;Receive[[#This Row],[レアリティ]]</f>
        <v>文化祭宮侑ICONIC</v>
      </c>
    </row>
    <row r="1593" spans="1:21" x14ac:dyDescent="0.2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581</v>
      </c>
      <c r="D1593" t="s">
        <v>186</v>
      </c>
      <c r="E1593" s="1" t="s">
        <v>73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文化祭宮侑ICONIC</v>
      </c>
    </row>
    <row r="1594" spans="1:21" x14ac:dyDescent="0.2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581</v>
      </c>
      <c r="D1594" t="s">
        <v>186</v>
      </c>
      <c r="E1594" s="1" t="s">
        <v>73</v>
      </c>
      <c r="F1594" t="s">
        <v>74</v>
      </c>
      <c r="G1594" t="s">
        <v>185</v>
      </c>
      <c r="H1594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文化祭宮侑ICONIC</v>
      </c>
    </row>
    <row r="1595" spans="1:21" x14ac:dyDescent="0.2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25">
      <c r="A1596">
        <f>VLOOKUP(Receive[[#This Row],[No用]],SetNo[[No.用]:[vlookup 用]],2,FALSE)</f>
        <v>274</v>
      </c>
      <c r="B1596">
        <f>IF(ROW()=2,1,IF(A1595&lt;&gt;Receive[[#This Row],[No]],1,B1595+1))</f>
        <v>1</v>
      </c>
      <c r="C1596" s="1" t="s">
        <v>631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25">
      <c r="A1597">
        <f>VLOOKUP(Receive[[#This Row],[No用]],SetNo[[No.用]:[vlookup 用]],2,FALSE)</f>
        <v>274</v>
      </c>
      <c r="B1597">
        <f>IF(ROW()=2,1,IF(A1596&lt;&gt;Receive[[#This Row],[No]],1,B1596+1))</f>
        <v>2</v>
      </c>
      <c r="C1597" s="1" t="s">
        <v>631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194</v>
      </c>
      <c r="L1597" s="1" t="s">
        <v>173</v>
      </c>
      <c r="M1597">
        <v>37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RPG宮侑ICONIC</v>
      </c>
    </row>
    <row r="1598" spans="1:21" x14ac:dyDescent="0.25">
      <c r="A1598">
        <f>VLOOKUP(Receive[[#This Row],[No用]],SetNo[[No.用]:[vlookup 用]],2,FALSE)</f>
        <v>274</v>
      </c>
      <c r="B1598">
        <f>IF(ROW()=2,1,IF(A1597&lt;&gt;Receive[[#This Row],[No]],1,B1597+1))</f>
        <v>3</v>
      </c>
      <c r="C1598" s="1" t="s">
        <v>631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R1598" s="1" t="s">
        <v>948</v>
      </c>
      <c r="S1598" s="1" t="s">
        <v>913</v>
      </c>
      <c r="U1598" t="str">
        <f>Receive[[#This Row],[服装]]&amp;Receive[[#This Row],[名前]]&amp;Receive[[#This Row],[レアリティ]]</f>
        <v>RPG宮侑ICONIC</v>
      </c>
    </row>
    <row r="1599" spans="1:21" x14ac:dyDescent="0.25">
      <c r="A1599">
        <f>VLOOKUP(Receive[[#This Row],[No用]],SetNo[[No.用]:[vlookup 用]],2,FALSE)</f>
        <v>274</v>
      </c>
      <c r="B1599">
        <f>IF(ROW()=2,1,IF(A1598&lt;&gt;Receive[[#This Row],[No]],1,B1598+1))</f>
        <v>4</v>
      </c>
      <c r="C1599" s="1" t="s">
        <v>631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230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R1599" s="1" t="s">
        <v>948</v>
      </c>
      <c r="S1599" s="1" t="s">
        <v>914</v>
      </c>
      <c r="U1599" t="str">
        <f>Receive[[#This Row],[服装]]&amp;Receive[[#This Row],[名前]]&amp;Receive[[#This Row],[レアリティ]]</f>
        <v>RPG宮侑ICONIC</v>
      </c>
    </row>
    <row r="1600" spans="1:21" x14ac:dyDescent="0.25">
      <c r="A1600">
        <f>VLOOKUP(Receive[[#This Row],[No用]],SetNo[[No.用]:[vlookup 用]],2,FALSE)</f>
        <v>274</v>
      </c>
      <c r="B1600">
        <f>IF(ROW()=2,1,IF(A1599&lt;&gt;Receive[[#This Row],[No]],1,B1599+1))</f>
        <v>5</v>
      </c>
      <c r="C1600" s="1" t="s">
        <v>631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RPG宮侑ICONIC</v>
      </c>
    </row>
    <row r="1601" spans="1:21" x14ac:dyDescent="0.25">
      <c r="A1601">
        <f>VLOOKUP(Receive[[#This Row],[No用]],SetNo[[No.用]:[vlookup 用]],2,FALSE)</f>
        <v>274</v>
      </c>
      <c r="B1601">
        <f>IF(ROW()=2,1,IF(A1600&lt;&gt;Receive[[#This Row],[No]],1,B1600+1))</f>
        <v>6</v>
      </c>
      <c r="C1601" s="1" t="s">
        <v>631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RPG宮侑ICONIC</v>
      </c>
    </row>
    <row r="1602" spans="1:21" x14ac:dyDescent="0.25">
      <c r="A1602">
        <f>VLOOKUP(Receive[[#This Row],[No用]],SetNo[[No.用]:[vlookup 用]],2,FALSE)</f>
        <v>274</v>
      </c>
      <c r="B1602">
        <f>IF(ROW()=2,1,IF(A1601&lt;&gt;Receive[[#This Row],[No]],1,B1601+1))</f>
        <v>7</v>
      </c>
      <c r="C1602" s="1" t="s">
        <v>631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25">
      <c r="A1603">
        <f>VLOOKUP(Receive[[#This Row],[No用]],SetNo[[No.用]:[vlookup 用]],2,FALSE)</f>
        <v>274</v>
      </c>
      <c r="B1603">
        <f>IF(ROW()=2,1,IF(A1602&lt;&gt;Receive[[#This Row],[No]],1,B1602+1))</f>
        <v>8</v>
      </c>
      <c r="C1603" s="1" t="s">
        <v>631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57</v>
      </c>
      <c r="N1603">
        <v>0</v>
      </c>
      <c r="O1603">
        <v>64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2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736</v>
      </c>
      <c r="D1604" s="1" t="s">
        <v>186</v>
      </c>
      <c r="E1604" s="1" t="s">
        <v>77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カンフー宮侑ICONIC</v>
      </c>
    </row>
    <row r="1605" spans="1:21" x14ac:dyDescent="0.2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736</v>
      </c>
      <c r="D1605" s="1" t="s">
        <v>186</v>
      </c>
      <c r="E1605" s="1" t="s">
        <v>77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カンフー宮侑ICONIC</v>
      </c>
    </row>
    <row r="1606" spans="1:21" x14ac:dyDescent="0.2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736</v>
      </c>
      <c r="D1606" s="1" t="s">
        <v>186</v>
      </c>
      <c r="E1606" s="1" t="s">
        <v>77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32</v>
      </c>
      <c r="N1606">
        <v>0</v>
      </c>
      <c r="O1606">
        <v>0</v>
      </c>
      <c r="P1606">
        <v>0</v>
      </c>
      <c r="R1606" s="1" t="s">
        <v>948</v>
      </c>
      <c r="S1606" s="1" t="s">
        <v>913</v>
      </c>
      <c r="U1606" t="str">
        <f>Receive[[#This Row],[服装]]&amp;Receive[[#This Row],[名前]]&amp;Receive[[#This Row],[レアリティ]]</f>
        <v>カンフー宮侑ICONIC</v>
      </c>
    </row>
    <row r="1607" spans="1:21" x14ac:dyDescent="0.2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736</v>
      </c>
      <c r="D1607" s="1" t="s">
        <v>186</v>
      </c>
      <c r="E1607" s="1" t="s">
        <v>77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カンフー宮侑ICONIC</v>
      </c>
    </row>
    <row r="1608" spans="1:21" x14ac:dyDescent="0.2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736</v>
      </c>
      <c r="D1608" s="1" t="s">
        <v>186</v>
      </c>
      <c r="E1608" s="1" t="s">
        <v>77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カンフー宮侑ICONIC</v>
      </c>
    </row>
    <row r="1609" spans="1:21" x14ac:dyDescent="0.2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736</v>
      </c>
      <c r="D1609" s="1" t="s">
        <v>186</v>
      </c>
      <c r="E1609" s="1" t="s">
        <v>77</v>
      </c>
      <c r="F1609" s="1" t="s">
        <v>74</v>
      </c>
      <c r="G1609" s="1" t="s">
        <v>185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カンフー宮侑ICONIC</v>
      </c>
    </row>
    <row r="1610" spans="1:21" x14ac:dyDescent="0.25">
      <c r="A1610">
        <f>VLOOKUP(Receive[[#This Row],[No用]],SetNo[[No.用]:[vlookup 用]],2,FALSE)</f>
        <v>275</v>
      </c>
      <c r="B1610">
        <f>IF(ROW()=2,1,IF(A1609&lt;&gt;Receive[[#This Row],[No]],1,B1609+1))</f>
        <v>7</v>
      </c>
      <c r="C1610" s="1" t="s">
        <v>736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2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825</v>
      </c>
      <c r="D1611" s="1" t="s">
        <v>186</v>
      </c>
      <c r="E1611" s="1" t="s">
        <v>73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32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新年2宮侑ICONIC</v>
      </c>
    </row>
    <row r="1612" spans="1:21" x14ac:dyDescent="0.2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825</v>
      </c>
      <c r="D1612" s="1" t="s">
        <v>186</v>
      </c>
      <c r="E1612" s="1" t="s">
        <v>73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194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新年2宮侑ICONIC</v>
      </c>
    </row>
    <row r="1613" spans="1:21" x14ac:dyDescent="0.2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825</v>
      </c>
      <c r="D1613" s="1" t="s">
        <v>186</v>
      </c>
      <c r="E1613" s="1" t="s">
        <v>73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178</v>
      </c>
      <c r="M1613">
        <v>35</v>
      </c>
      <c r="N1613">
        <v>0</v>
      </c>
      <c r="O1613">
        <v>0</v>
      </c>
      <c r="P1613">
        <v>0</v>
      </c>
      <c r="R1613" s="1" t="s">
        <v>948</v>
      </c>
      <c r="S1613" s="1" t="s">
        <v>902</v>
      </c>
      <c r="U1613" t="str">
        <f>Receive[[#This Row],[服装]]&amp;Receive[[#This Row],[名前]]&amp;Receive[[#This Row],[レアリティ]]</f>
        <v>新年2宮侑ICONIC</v>
      </c>
    </row>
    <row r="1614" spans="1:21" x14ac:dyDescent="0.2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825</v>
      </c>
      <c r="D1614" s="1" t="s">
        <v>186</v>
      </c>
      <c r="E1614" s="1" t="s">
        <v>73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新年2宮侑ICONIC</v>
      </c>
    </row>
    <row r="1615" spans="1:21" x14ac:dyDescent="0.2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825</v>
      </c>
      <c r="D1615" s="1" t="s">
        <v>186</v>
      </c>
      <c r="E1615" s="1" t="s">
        <v>73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新年2宮侑ICONIC</v>
      </c>
    </row>
    <row r="1616" spans="1:21" x14ac:dyDescent="0.25">
      <c r="A1616">
        <f>VLOOKUP(Receive[[#This Row],[No用]],SetNo[[No.用]:[vlookup 用]],2,FALSE)</f>
        <v>276</v>
      </c>
      <c r="B1616">
        <f>IF(ROW()=2,1,IF(A1615&lt;&gt;Receive[[#This Row],[No]],1,B1615+1))</f>
        <v>6</v>
      </c>
      <c r="C1616" s="1" t="s">
        <v>825</v>
      </c>
      <c r="D1616" s="1" t="s">
        <v>186</v>
      </c>
      <c r="E1616" s="1" t="s">
        <v>73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新年2宮侑ICONIC</v>
      </c>
    </row>
    <row r="1617" spans="1:21" x14ac:dyDescent="0.2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980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2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980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2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980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948</v>
      </c>
      <c r="S1619" s="1" t="s">
        <v>902</v>
      </c>
      <c r="T1619" s="1"/>
      <c r="U1619" t="str">
        <f>Receive[[#This Row],[服装]]&amp;Receive[[#This Row],[名前]]&amp;Receive[[#This Row],[レアリティ]]</f>
        <v>サバゲ2宮侑ICONIC</v>
      </c>
    </row>
    <row r="1620" spans="1:21" x14ac:dyDescent="0.2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980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230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948</v>
      </c>
      <c r="S1620" s="1" t="s">
        <v>914</v>
      </c>
      <c r="T1620" s="1"/>
      <c r="U1620" t="str">
        <f>Receive[[#This Row],[服装]]&amp;Receive[[#This Row],[名前]]&amp;Receive[[#This Row],[レアリティ]]</f>
        <v>サバゲ2宮侑ICONIC</v>
      </c>
    </row>
    <row r="1621" spans="1:21" x14ac:dyDescent="0.2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980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35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サバゲ2宮侑ICONIC</v>
      </c>
    </row>
    <row r="1622" spans="1:21" x14ac:dyDescent="0.2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980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サバゲ2宮侑ICONIC</v>
      </c>
    </row>
    <row r="1623" spans="1:21" x14ac:dyDescent="0.25">
      <c r="A1623">
        <f>VLOOKUP(Receive[[#This Row],[No用]],SetNo[[No.用]:[vlookup 用]],2,FALSE)</f>
        <v>277</v>
      </c>
      <c r="B1623">
        <f>IF(ROW()=2,1,IF(A1622&lt;&gt;Receive[[#This Row],[No]],1,B1622+1))</f>
        <v>7</v>
      </c>
      <c r="C1623" s="1" t="s">
        <v>980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25">
      <c r="A1624">
        <f>VLOOKUP(Receive[[#This Row],[No用]],SetNo[[No.用]:[vlookup 用]],2,FALSE)</f>
        <v>277</v>
      </c>
      <c r="B1624">
        <f>IF(ROW()=2,1,IF(A1623&lt;&gt;Receive[[#This Row],[No]],1,B1623+1))</f>
        <v>8</v>
      </c>
      <c r="C1624" s="1" t="s">
        <v>980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25">
      <c r="A1625">
        <f>VLOOKUP(Receive[[#This Row],[No用]],SetNo[[No.用]:[vlookup 用]],2,FALSE)</f>
        <v>277</v>
      </c>
      <c r="B1625">
        <f>IF(ROW()=2,1,IF(A1624&lt;&gt;Receive[[#This Row],[No]],1,B1624+1))</f>
        <v>9</v>
      </c>
      <c r="C1625" s="1" t="s">
        <v>980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224</v>
      </c>
      <c r="M1625">
        <v>50</v>
      </c>
      <c r="N1625">
        <v>0</v>
      </c>
      <c r="O1625">
        <v>60</v>
      </c>
      <c r="P1625">
        <v>0</v>
      </c>
      <c r="U1625" t="str">
        <f>Receive[[#This Row],[服装]]&amp;Receive[[#This Row],[名前]]&amp;Receive[[#This Row],[レアリティ]]</f>
        <v>サバゲ2宮侑ICONIC</v>
      </c>
    </row>
    <row r="1626" spans="1:21" x14ac:dyDescent="0.2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s="1" t="s">
        <v>149</v>
      </c>
      <c r="D1626" s="1" t="s">
        <v>186</v>
      </c>
      <c r="E1626" s="1" t="s">
        <v>77</v>
      </c>
      <c r="F1626" s="1" t="s">
        <v>74</v>
      </c>
      <c r="G1626" s="1" t="s">
        <v>185</v>
      </c>
      <c r="H1626" s="1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32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制服宮侑ICONIC</v>
      </c>
    </row>
    <row r="1627" spans="1:21" x14ac:dyDescent="0.2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s="1" t="s">
        <v>149</v>
      </c>
      <c r="D1627" s="1" t="s">
        <v>186</v>
      </c>
      <c r="E1627" s="1" t="s">
        <v>77</v>
      </c>
      <c r="F1627" s="1" t="s">
        <v>74</v>
      </c>
      <c r="G1627" s="1" t="s">
        <v>185</v>
      </c>
      <c r="H1627" s="1" t="s">
        <v>71</v>
      </c>
      <c r="I1627">
        <v>1</v>
      </c>
      <c r="J1627" t="s">
        <v>228</v>
      </c>
      <c r="K1627" s="1" t="s">
        <v>194</v>
      </c>
      <c r="L1627" s="1" t="s">
        <v>178</v>
      </c>
      <c r="M1627">
        <v>35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制服宮侑ICONIC</v>
      </c>
    </row>
    <row r="1628" spans="1:21" x14ac:dyDescent="0.2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s="1" t="s">
        <v>149</v>
      </c>
      <c r="D1628" s="1" t="s">
        <v>186</v>
      </c>
      <c r="E1628" s="1" t="s">
        <v>77</v>
      </c>
      <c r="F1628" s="1" t="s">
        <v>74</v>
      </c>
      <c r="G1628" s="1" t="s">
        <v>185</v>
      </c>
      <c r="H1628" s="1" t="s">
        <v>71</v>
      </c>
      <c r="I1628">
        <v>1</v>
      </c>
      <c r="J1628" t="s">
        <v>228</v>
      </c>
      <c r="K1628" s="1" t="s">
        <v>163</v>
      </c>
      <c r="L1628" s="1" t="s">
        <v>178</v>
      </c>
      <c r="M1628">
        <v>35</v>
      </c>
      <c r="N1628">
        <v>0</v>
      </c>
      <c r="O1628">
        <v>0</v>
      </c>
      <c r="P1628">
        <v>0</v>
      </c>
      <c r="R1628" s="1" t="s">
        <v>948</v>
      </c>
      <c r="S1628" s="1" t="s">
        <v>902</v>
      </c>
      <c r="U1628" t="str">
        <f>Receive[[#This Row],[服装]]&amp;Receive[[#This Row],[名前]]&amp;Receive[[#This Row],[レアリティ]]</f>
        <v>制服宮侑ICONIC</v>
      </c>
    </row>
    <row r="1629" spans="1:21" x14ac:dyDescent="0.2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s="1" t="s">
        <v>149</v>
      </c>
      <c r="D1629" s="1" t="s">
        <v>186</v>
      </c>
      <c r="E1629" s="1" t="s">
        <v>77</v>
      </c>
      <c r="F1629" s="1" t="s">
        <v>74</v>
      </c>
      <c r="G1629" s="1" t="s">
        <v>185</v>
      </c>
      <c r="H1629" s="1" t="s">
        <v>71</v>
      </c>
      <c r="I1629">
        <v>1</v>
      </c>
      <c r="J1629" t="s">
        <v>228</v>
      </c>
      <c r="K1629" s="1" t="s">
        <v>120</v>
      </c>
      <c r="L1629" s="1" t="s">
        <v>162</v>
      </c>
      <c r="M1629">
        <v>31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制服宮侑ICONIC</v>
      </c>
    </row>
    <row r="1630" spans="1:21" x14ac:dyDescent="0.2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s="1" t="s">
        <v>149</v>
      </c>
      <c r="D1630" s="1" t="s">
        <v>186</v>
      </c>
      <c r="E1630" s="1" t="s">
        <v>77</v>
      </c>
      <c r="F1630" s="1" t="s">
        <v>74</v>
      </c>
      <c r="G1630" s="1" t="s">
        <v>185</v>
      </c>
      <c r="H1630" s="1" t="s">
        <v>71</v>
      </c>
      <c r="I1630">
        <v>1</v>
      </c>
      <c r="J1630" t="s">
        <v>228</v>
      </c>
      <c r="K1630" s="1" t="s">
        <v>164</v>
      </c>
      <c r="L1630" s="1" t="s">
        <v>162</v>
      </c>
      <c r="M1630">
        <v>31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制服宮侑ICONIC</v>
      </c>
    </row>
    <row r="1631" spans="1:21" x14ac:dyDescent="0.25">
      <c r="A1631">
        <f>VLOOKUP(Receive[[#This Row],[No用]],SetNo[[No.用]:[vlookup 用]],2,FALSE)</f>
        <v>278</v>
      </c>
      <c r="B1631">
        <f>IF(ROW()=2,1,IF(A1630&lt;&gt;Receive[[#This Row],[No]],1,B1630+1))</f>
        <v>6</v>
      </c>
      <c r="C1631" s="1" t="s">
        <v>149</v>
      </c>
      <c r="D1631" s="1" t="s">
        <v>186</v>
      </c>
      <c r="E1631" s="1" t="s">
        <v>77</v>
      </c>
      <c r="F1631" s="1" t="s">
        <v>74</v>
      </c>
      <c r="G1631" s="1" t="s">
        <v>185</v>
      </c>
      <c r="H1631" s="1" t="s">
        <v>71</v>
      </c>
      <c r="I1631">
        <v>0</v>
      </c>
      <c r="J1631" t="s">
        <v>228</v>
      </c>
      <c r="K1631" s="1" t="s">
        <v>165</v>
      </c>
      <c r="L1631" s="1" t="s">
        <v>162</v>
      </c>
      <c r="M1631">
        <v>13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制服宮侑ICONIC</v>
      </c>
    </row>
    <row r="1632" spans="1:21" x14ac:dyDescent="0.25">
      <c r="A1632">
        <f>VLOOKUP(Receive[[#This Row],[No用]],SetNo[[No.用]:[vlookup 用]],2,FALSE)</f>
        <v>279</v>
      </c>
      <c r="B1632">
        <f>IF(ROW()=2,1,IF(A1625&lt;&gt;Receive[[#This Row],[No]],1,B1625+1))</f>
        <v>1</v>
      </c>
      <c r="C1632" t="s">
        <v>108</v>
      </c>
      <c r="D1632" t="s">
        <v>187</v>
      </c>
      <c r="E1632" t="s">
        <v>90</v>
      </c>
      <c r="F1632" t="s">
        <v>78</v>
      </c>
      <c r="G1632" t="s">
        <v>185</v>
      </c>
      <c r="H1632" t="s">
        <v>71</v>
      </c>
      <c r="I1632">
        <v>1</v>
      </c>
      <c r="J1632" t="s">
        <v>228</v>
      </c>
      <c r="K1632" s="1" t="s">
        <v>119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ユニフォーム宮治ICONIC</v>
      </c>
    </row>
    <row r="1633" spans="1:21" x14ac:dyDescent="0.25">
      <c r="A1633">
        <f>VLOOKUP(Receive[[#This Row],[No用]],SetNo[[No.用]:[vlookup 用]],2,FALSE)</f>
        <v>279</v>
      </c>
      <c r="B1633">
        <f>IF(ROW()=2,1,IF(A1632&lt;&gt;Receive[[#This Row],[No]],1,B1632+1))</f>
        <v>2</v>
      </c>
      <c r="C1633" t="s">
        <v>108</v>
      </c>
      <c r="D1633" t="s">
        <v>187</v>
      </c>
      <c r="E1633" t="s">
        <v>90</v>
      </c>
      <c r="F1633" t="s">
        <v>78</v>
      </c>
      <c r="G1633" t="s">
        <v>185</v>
      </c>
      <c r="H1633" t="s">
        <v>71</v>
      </c>
      <c r="I1633">
        <v>1</v>
      </c>
      <c r="J1633" t="s">
        <v>228</v>
      </c>
      <c r="K1633" s="1" t="s">
        <v>163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R1633" s="1" t="s">
        <v>948</v>
      </c>
      <c r="S1633" s="1" t="s">
        <v>913</v>
      </c>
      <c r="U1633" t="str">
        <f>Receive[[#This Row],[服装]]&amp;Receive[[#This Row],[名前]]&amp;Receive[[#This Row],[レアリティ]]</f>
        <v>ユニフォーム宮治ICONIC</v>
      </c>
    </row>
    <row r="1634" spans="1:21" x14ac:dyDescent="0.25">
      <c r="A1634">
        <f>VLOOKUP(Receive[[#This Row],[No用]],SetNo[[No.用]:[vlookup 用]],2,FALSE)</f>
        <v>279</v>
      </c>
      <c r="B1634">
        <f>IF(ROW()=2,1,IF(A1633&lt;&gt;Receive[[#This Row],[No]],1,B1633+1))</f>
        <v>3</v>
      </c>
      <c r="C1634" t="s">
        <v>108</v>
      </c>
      <c r="D1634" t="s">
        <v>187</v>
      </c>
      <c r="E1634" t="s">
        <v>90</v>
      </c>
      <c r="F1634" t="s">
        <v>78</v>
      </c>
      <c r="G1634" t="s">
        <v>185</v>
      </c>
      <c r="H1634" t="s">
        <v>71</v>
      </c>
      <c r="I1634">
        <v>1</v>
      </c>
      <c r="J1634" t="s">
        <v>228</v>
      </c>
      <c r="K1634" s="1" t="s">
        <v>120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ユニフォーム宮治ICONIC</v>
      </c>
    </row>
    <row r="1635" spans="1:21" x14ac:dyDescent="0.25">
      <c r="A1635">
        <f>VLOOKUP(Receive[[#This Row],[No用]],SetNo[[No.用]:[vlookup 用]],2,FALSE)</f>
        <v>279</v>
      </c>
      <c r="B1635">
        <f>IF(ROW()=2,1,IF(A1634&lt;&gt;Receive[[#This Row],[No]],1,B1634+1))</f>
        <v>4</v>
      </c>
      <c r="C1635" t="s">
        <v>108</v>
      </c>
      <c r="D1635" t="s">
        <v>187</v>
      </c>
      <c r="E1635" t="s">
        <v>90</v>
      </c>
      <c r="F1635" t="s">
        <v>78</v>
      </c>
      <c r="G1635" t="s">
        <v>185</v>
      </c>
      <c r="H1635" t="s">
        <v>71</v>
      </c>
      <c r="I1635">
        <v>1</v>
      </c>
      <c r="J1635" t="s">
        <v>228</v>
      </c>
      <c r="K1635" s="1" t="s">
        <v>164</v>
      </c>
      <c r="L1635" s="1" t="s">
        <v>162</v>
      </c>
      <c r="M1635">
        <v>28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ユニフォーム宮治ICONIC</v>
      </c>
    </row>
    <row r="1636" spans="1:21" x14ac:dyDescent="0.25">
      <c r="A1636">
        <f>VLOOKUP(Receive[[#This Row],[No用]],SetNo[[No.用]:[vlookup 用]],2,FALSE)</f>
        <v>279</v>
      </c>
      <c r="B1636">
        <f>IF(ROW()=2,1,IF(A1635&lt;&gt;Receive[[#This Row],[No]],1,B1635+1))</f>
        <v>5</v>
      </c>
      <c r="C1636" t="s">
        <v>108</v>
      </c>
      <c r="D1636" t="s">
        <v>187</v>
      </c>
      <c r="E1636" t="s">
        <v>90</v>
      </c>
      <c r="F1636" t="s">
        <v>78</v>
      </c>
      <c r="G1636" t="s">
        <v>185</v>
      </c>
      <c r="H1636" t="s">
        <v>71</v>
      </c>
      <c r="I1636">
        <v>0</v>
      </c>
      <c r="J1636" t="s">
        <v>228</v>
      </c>
      <c r="K1636" s="1" t="s">
        <v>165</v>
      </c>
      <c r="L1636" s="1" t="s">
        <v>162</v>
      </c>
      <c r="M1636">
        <v>13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ユニフォーム宮治ICONIC</v>
      </c>
    </row>
    <row r="1637" spans="1:21" x14ac:dyDescent="0.25">
      <c r="A1637">
        <f>VLOOKUP(Receive[[#This Row],[No用]],SetNo[[No.用]:[vlookup 用]],2,FALSE)</f>
        <v>280</v>
      </c>
      <c r="B1637">
        <f>IF(ROW()=2,1,IF(A1636&lt;&gt;Receive[[#This Row],[No]],1,B1636+1))</f>
        <v>1</v>
      </c>
      <c r="C1637" s="1" t="s">
        <v>631</v>
      </c>
      <c r="D1637" s="1" t="s">
        <v>187</v>
      </c>
      <c r="E1637" s="1" t="s">
        <v>90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119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RPG宮治ICONIC</v>
      </c>
    </row>
    <row r="1638" spans="1:21" x14ac:dyDescent="0.25">
      <c r="A1638">
        <f>VLOOKUP(Receive[[#This Row],[No用]],SetNo[[No.用]:[vlookup 用]],2,FALSE)</f>
        <v>280</v>
      </c>
      <c r="B1638">
        <f>IF(ROW()=2,1,IF(A1637&lt;&gt;Receive[[#This Row],[No]],1,B1637+1))</f>
        <v>2</v>
      </c>
      <c r="C1638" s="1" t="s">
        <v>631</v>
      </c>
      <c r="D1638" s="1" t="s">
        <v>187</v>
      </c>
      <c r="E1638" s="1" t="s">
        <v>90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163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R1638" s="1" t="s">
        <v>948</v>
      </c>
      <c r="S1638" s="1" t="s">
        <v>913</v>
      </c>
      <c r="U1638" t="str">
        <f>Receive[[#This Row],[服装]]&amp;Receive[[#This Row],[名前]]&amp;Receive[[#This Row],[レアリティ]]</f>
        <v>RPG宮治ICONIC</v>
      </c>
    </row>
    <row r="1639" spans="1:21" x14ac:dyDescent="0.25">
      <c r="A1639">
        <f>VLOOKUP(Receive[[#This Row],[No用]],SetNo[[No.用]:[vlookup 用]],2,FALSE)</f>
        <v>280</v>
      </c>
      <c r="B1639">
        <f>IF(ROW()=2,1,IF(A1638&lt;&gt;Receive[[#This Row],[No]],1,B1638+1))</f>
        <v>3</v>
      </c>
      <c r="C1639" s="1" t="s">
        <v>631</v>
      </c>
      <c r="D1639" s="1" t="s">
        <v>187</v>
      </c>
      <c r="E1639" s="1" t="s">
        <v>90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162</v>
      </c>
      <c r="M1639">
        <v>28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RPG宮治ICONIC</v>
      </c>
    </row>
    <row r="1640" spans="1:21" x14ac:dyDescent="0.25">
      <c r="A1640">
        <f>VLOOKUP(Receive[[#This Row],[No用]],SetNo[[No.用]:[vlookup 用]],2,FALSE)</f>
        <v>280</v>
      </c>
      <c r="B1640">
        <f>IF(ROW()=2,1,IF(A1639&lt;&gt;Receive[[#This Row],[No]],1,B1639+1))</f>
        <v>4</v>
      </c>
      <c r="C1640" s="1" t="s">
        <v>631</v>
      </c>
      <c r="D1640" s="1" t="s">
        <v>187</v>
      </c>
      <c r="E1640" s="1" t="s">
        <v>90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RPG宮治ICONIC</v>
      </c>
    </row>
    <row r="1641" spans="1:21" x14ac:dyDescent="0.25">
      <c r="A1641">
        <f>VLOOKUP(Receive[[#This Row],[No用]],SetNo[[No.用]:[vlookup 用]],2,FALSE)</f>
        <v>280</v>
      </c>
      <c r="B1641">
        <f>IF(ROW()=2,1,IF(A1640&lt;&gt;Receive[[#This Row],[No]],1,B1640+1))</f>
        <v>5</v>
      </c>
      <c r="C1641" s="1" t="s">
        <v>631</v>
      </c>
      <c r="D1641" s="1" t="s">
        <v>187</v>
      </c>
      <c r="E1641" s="1" t="s">
        <v>90</v>
      </c>
      <c r="F1641" s="1" t="s">
        <v>78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RPG宮治ICONIC</v>
      </c>
    </row>
    <row r="1642" spans="1:21" x14ac:dyDescent="0.25">
      <c r="A1642">
        <f>VLOOKUP(Receive[[#This Row],[No用]],SetNo[[No.用]:[vlookup 用]],2,FALSE)</f>
        <v>281</v>
      </c>
      <c r="B1642">
        <f>IF(ROW()=2,1,IF(A1641&lt;&gt;Receive[[#This Row],[No]],1,B1641+1))</f>
        <v>1</v>
      </c>
      <c r="C1642" s="1" t="s">
        <v>736</v>
      </c>
      <c r="D1642" s="1" t="s">
        <v>187</v>
      </c>
      <c r="E1642" s="1" t="s">
        <v>73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119</v>
      </c>
      <c r="L1642" s="1" t="s">
        <v>178</v>
      </c>
      <c r="M1642">
        <v>31</v>
      </c>
      <c r="N1642">
        <v>0</v>
      </c>
      <c r="O1642">
        <v>0</v>
      </c>
      <c r="P1642">
        <v>0</v>
      </c>
      <c r="U1642" t="str">
        <f>Receive[[#This Row],[服装]]&amp;Receive[[#This Row],[名前]]&amp;Receive[[#This Row],[レアリティ]]</f>
        <v>カンフー宮治ICONIC</v>
      </c>
    </row>
    <row r="1643" spans="1:21" x14ac:dyDescent="0.25">
      <c r="A1643">
        <f>VLOOKUP(Receive[[#This Row],[No用]],SetNo[[No.用]:[vlookup 用]],2,FALSE)</f>
        <v>281</v>
      </c>
      <c r="B1643">
        <f>IF(ROW()=2,1,IF(A1642&lt;&gt;Receive[[#This Row],[No]],1,B1642+1))</f>
        <v>2</v>
      </c>
      <c r="C1643" s="1" t="s">
        <v>736</v>
      </c>
      <c r="D1643" s="1" t="s">
        <v>187</v>
      </c>
      <c r="E1643" s="1" t="s">
        <v>73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163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R1643" s="1" t="s">
        <v>948</v>
      </c>
      <c r="S1643" s="1" t="s">
        <v>913</v>
      </c>
      <c r="U1643" t="str">
        <f>Receive[[#This Row],[服装]]&amp;Receive[[#This Row],[名前]]&amp;Receive[[#This Row],[レアリティ]]</f>
        <v>カンフー宮治ICONIC</v>
      </c>
    </row>
    <row r="1644" spans="1:21" x14ac:dyDescent="0.25">
      <c r="A1644">
        <f>VLOOKUP(Receive[[#This Row],[No用]],SetNo[[No.用]:[vlookup 用]],2,FALSE)</f>
        <v>281</v>
      </c>
      <c r="B1644">
        <f>IF(ROW()=2,1,IF(A1643&lt;&gt;Receive[[#This Row],[No]],1,B1643+1))</f>
        <v>3</v>
      </c>
      <c r="C1644" s="1" t="s">
        <v>736</v>
      </c>
      <c r="D1644" s="1" t="s">
        <v>187</v>
      </c>
      <c r="E1644" s="1" t="s">
        <v>73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230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R1644" s="1" t="s">
        <v>948</v>
      </c>
      <c r="S1644" s="1" t="s">
        <v>914</v>
      </c>
      <c r="U1644" t="str">
        <f>Receive[[#This Row],[服装]]&amp;Receive[[#This Row],[名前]]&amp;Receive[[#This Row],[レアリティ]]</f>
        <v>カンフー宮治ICONIC</v>
      </c>
    </row>
    <row r="1645" spans="1:21" x14ac:dyDescent="0.25">
      <c r="A1645">
        <f>VLOOKUP(Receive[[#This Row],[No用]],SetNo[[No.用]:[vlookup 用]],2,FALSE)</f>
        <v>281</v>
      </c>
      <c r="B1645">
        <f>IF(ROW()=2,1,IF(A1644&lt;&gt;Receive[[#This Row],[No]],1,B1644+1))</f>
        <v>4</v>
      </c>
      <c r="C1645" s="1" t="s">
        <v>736</v>
      </c>
      <c r="D1645" s="1" t="s">
        <v>187</v>
      </c>
      <c r="E1645" s="1" t="s">
        <v>73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178</v>
      </c>
      <c r="M1645">
        <v>31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カンフー宮治ICONIC</v>
      </c>
    </row>
    <row r="1646" spans="1:21" x14ac:dyDescent="0.25">
      <c r="A1646">
        <f>VLOOKUP(Receive[[#This Row],[No用]],SetNo[[No.用]:[vlookup 用]],2,FALSE)</f>
        <v>281</v>
      </c>
      <c r="B1646">
        <f>IF(ROW()=2,1,IF(A1645&lt;&gt;Receive[[#This Row],[No]],1,B1645+1))</f>
        <v>5</v>
      </c>
      <c r="C1646" s="1" t="s">
        <v>736</v>
      </c>
      <c r="D1646" s="1" t="s">
        <v>187</v>
      </c>
      <c r="E1646" s="1" t="s">
        <v>73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カンフー宮治ICONIC</v>
      </c>
    </row>
    <row r="1647" spans="1:21" x14ac:dyDescent="0.25">
      <c r="A1647">
        <f>VLOOKUP(Receive[[#This Row],[No用]],SetNo[[No.用]:[vlookup 用]],2,FALSE)</f>
        <v>281</v>
      </c>
      <c r="B1647">
        <f>IF(ROW()=2,1,IF(A1646&lt;&gt;Receive[[#This Row],[No]],1,B1646+1))</f>
        <v>6</v>
      </c>
      <c r="C1647" s="1" t="s">
        <v>736</v>
      </c>
      <c r="D1647" s="1" t="s">
        <v>187</v>
      </c>
      <c r="E1647" s="1" t="s">
        <v>73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カンフー宮治ICONIC</v>
      </c>
    </row>
    <row r="1648" spans="1:21" x14ac:dyDescent="0.25">
      <c r="A1648">
        <f>VLOOKUP(Receive[[#This Row],[No用]],SetNo[[No.用]:[vlookup 用]],2,FALSE)</f>
        <v>281</v>
      </c>
      <c r="B1648">
        <f>IF(ROW()=2,1,IF(A1647&lt;&gt;Receive[[#This Row],[No]],1,B1647+1))</f>
        <v>7</v>
      </c>
      <c r="C1648" s="1" t="s">
        <v>736</v>
      </c>
      <c r="D1648" s="1" t="s">
        <v>187</v>
      </c>
      <c r="E1648" s="1" t="s">
        <v>73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120</v>
      </c>
      <c r="L1648" s="1" t="s">
        <v>224</v>
      </c>
      <c r="M1648">
        <v>52</v>
      </c>
      <c r="N1648">
        <v>0</v>
      </c>
      <c r="O1648">
        <v>62</v>
      </c>
      <c r="P1648">
        <v>0</v>
      </c>
      <c r="U1648" t="str">
        <f>Receive[[#This Row],[服装]]&amp;Receive[[#This Row],[名前]]&amp;Receive[[#This Row],[レアリティ]]</f>
        <v>カンフー宮治ICONIC</v>
      </c>
    </row>
    <row r="1649" spans="1:21" x14ac:dyDescent="0.25">
      <c r="A1649">
        <f>VLOOKUP(Receive[[#This Row],[No用]],SetNo[[No.用]:[vlookup 用]],2,FALSE)</f>
        <v>282</v>
      </c>
      <c r="B1649">
        <f>IF(ROW()=2,1,IF(A1648&lt;&gt;Receive[[#This Row],[No]],1,B1648+1))</f>
        <v>1</v>
      </c>
      <c r="C1649" s="1" t="s">
        <v>912</v>
      </c>
      <c r="D1649" s="1" t="s">
        <v>187</v>
      </c>
      <c r="E1649" s="1" t="s">
        <v>90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119</v>
      </c>
      <c r="L1649" s="1" t="s">
        <v>162</v>
      </c>
      <c r="M1649">
        <v>28</v>
      </c>
      <c r="N1649">
        <v>0</v>
      </c>
      <c r="O1649">
        <v>0</v>
      </c>
      <c r="P1649">
        <v>0</v>
      </c>
      <c r="U1649" t="str">
        <f>Receive[[#This Row],[服装]]&amp;Receive[[#This Row],[名前]]&amp;Receive[[#This Row],[レアリティ]]</f>
        <v>遊園地宮治ICONIC</v>
      </c>
    </row>
    <row r="1650" spans="1:21" x14ac:dyDescent="0.25">
      <c r="A1650">
        <f>VLOOKUP(Receive[[#This Row],[No用]],SetNo[[No.用]:[vlookup 用]],2,FALSE)</f>
        <v>282</v>
      </c>
      <c r="B1650">
        <f>IF(ROW()=2,1,IF(A1649&lt;&gt;Receive[[#This Row],[No]],1,B1649+1))</f>
        <v>2</v>
      </c>
      <c r="C1650" s="1" t="s">
        <v>912</v>
      </c>
      <c r="D1650" s="1" t="s">
        <v>187</v>
      </c>
      <c r="E1650" s="1" t="s">
        <v>90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163</v>
      </c>
      <c r="L1650" s="1" t="s">
        <v>162</v>
      </c>
      <c r="M1650">
        <v>28</v>
      </c>
      <c r="N1650">
        <v>0</v>
      </c>
      <c r="O1650">
        <v>0</v>
      </c>
      <c r="P1650">
        <v>0</v>
      </c>
      <c r="R1650" s="1" t="s">
        <v>948</v>
      </c>
      <c r="S1650" s="1" t="s">
        <v>913</v>
      </c>
      <c r="U1650" t="str">
        <f>Receive[[#This Row],[服装]]&amp;Receive[[#This Row],[名前]]&amp;Receive[[#This Row],[レアリティ]]</f>
        <v>遊園地宮治ICONIC</v>
      </c>
    </row>
    <row r="1651" spans="1:21" x14ac:dyDescent="0.25">
      <c r="A1651">
        <f>VLOOKUP(Receive[[#This Row],[No用]],SetNo[[No.用]:[vlookup 用]],2,FALSE)</f>
        <v>282</v>
      </c>
      <c r="B1651">
        <f>IF(ROW()=2,1,IF(A1650&lt;&gt;Receive[[#This Row],[No]],1,B1650+1))</f>
        <v>3</v>
      </c>
      <c r="C1651" s="1" t="s">
        <v>912</v>
      </c>
      <c r="D1651" s="1" t="s">
        <v>187</v>
      </c>
      <c r="E1651" s="1" t="s">
        <v>90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120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遊園地宮治ICONIC</v>
      </c>
    </row>
    <row r="1652" spans="1:21" x14ac:dyDescent="0.25">
      <c r="A1652">
        <f>VLOOKUP(Receive[[#This Row],[No用]],SetNo[[No.用]:[vlookup 用]],2,FALSE)</f>
        <v>282</v>
      </c>
      <c r="B1652">
        <f>IF(ROW()=2,1,IF(A1651&lt;&gt;Receive[[#This Row],[No]],1,B1651+1))</f>
        <v>4</v>
      </c>
      <c r="C1652" s="1" t="s">
        <v>912</v>
      </c>
      <c r="D1652" s="1" t="s">
        <v>187</v>
      </c>
      <c r="E1652" s="1" t="s">
        <v>90</v>
      </c>
      <c r="F1652" s="1" t="s">
        <v>78</v>
      </c>
      <c r="G1652" s="1" t="s">
        <v>185</v>
      </c>
      <c r="H1652" s="1" t="s">
        <v>71</v>
      </c>
      <c r="I1652">
        <v>1</v>
      </c>
      <c r="J1652" t="s">
        <v>228</v>
      </c>
      <c r="K1652" s="1" t="s">
        <v>164</v>
      </c>
      <c r="L1652" s="1" t="s">
        <v>162</v>
      </c>
      <c r="M1652">
        <v>28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遊園地宮治ICONIC</v>
      </c>
    </row>
    <row r="1653" spans="1:21" x14ac:dyDescent="0.25">
      <c r="A1653">
        <f>VLOOKUP(Receive[[#This Row],[No用]],SetNo[[No.用]:[vlookup 用]],2,FALSE)</f>
        <v>282</v>
      </c>
      <c r="B1653">
        <f>IF(ROW()=2,1,IF(A1652&lt;&gt;Receive[[#This Row],[No]],1,B1652+1))</f>
        <v>5</v>
      </c>
      <c r="C1653" s="1" t="s">
        <v>912</v>
      </c>
      <c r="D1653" s="1" t="s">
        <v>187</v>
      </c>
      <c r="E1653" s="1" t="s">
        <v>90</v>
      </c>
      <c r="F1653" s="1" t="s">
        <v>78</v>
      </c>
      <c r="G1653" s="1" t="s">
        <v>185</v>
      </c>
      <c r="H1653" s="1" t="s">
        <v>71</v>
      </c>
      <c r="I1653">
        <v>0</v>
      </c>
      <c r="J1653" t="s">
        <v>228</v>
      </c>
      <c r="K1653" s="1" t="s">
        <v>165</v>
      </c>
      <c r="L1653" s="1" t="s">
        <v>162</v>
      </c>
      <c r="M1653">
        <v>13</v>
      </c>
      <c r="N1653">
        <v>0</v>
      </c>
      <c r="O1653">
        <v>0</v>
      </c>
      <c r="P1653">
        <v>0</v>
      </c>
      <c r="U1653" t="str">
        <f>Receive[[#This Row],[服装]]&amp;Receive[[#This Row],[名前]]&amp;Receive[[#This Row],[レアリティ]]</f>
        <v>遊園地宮治ICONIC</v>
      </c>
    </row>
    <row r="1654" spans="1:21" x14ac:dyDescent="0.2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s="1" t="s">
        <v>990</v>
      </c>
      <c r="D1654" s="1" t="s">
        <v>187</v>
      </c>
      <c r="E1654" s="1" t="s">
        <v>77</v>
      </c>
      <c r="F1654" s="1" t="s">
        <v>78</v>
      </c>
      <c r="G1654" s="1" t="s">
        <v>185</v>
      </c>
      <c r="H1654" s="1" t="s">
        <v>71</v>
      </c>
      <c r="I1654">
        <v>1</v>
      </c>
      <c r="J1654" t="s">
        <v>228</v>
      </c>
      <c r="K1654" s="1" t="s">
        <v>119</v>
      </c>
      <c r="L1654" s="1" t="s">
        <v>178</v>
      </c>
      <c r="M1654">
        <v>31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夏祭り2宮治ICONIC</v>
      </c>
    </row>
    <row r="1655" spans="1:21" x14ac:dyDescent="0.2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s="1" t="s">
        <v>990</v>
      </c>
      <c r="D1655" s="1" t="s">
        <v>187</v>
      </c>
      <c r="E1655" s="1" t="s">
        <v>77</v>
      </c>
      <c r="F1655" s="1" t="s">
        <v>78</v>
      </c>
      <c r="G1655" s="1" t="s">
        <v>185</v>
      </c>
      <c r="H1655" s="1" t="s">
        <v>71</v>
      </c>
      <c r="I1655">
        <v>1</v>
      </c>
      <c r="J1655" t="s">
        <v>228</v>
      </c>
      <c r="K1655" s="1" t="s">
        <v>163</v>
      </c>
      <c r="L1655" s="1" t="s">
        <v>178</v>
      </c>
      <c r="M1655">
        <v>31</v>
      </c>
      <c r="N1655">
        <v>0</v>
      </c>
      <c r="O1655">
        <v>0</v>
      </c>
      <c r="P1655">
        <v>0</v>
      </c>
      <c r="R1655" s="1" t="s">
        <v>948</v>
      </c>
      <c r="S1655" s="1" t="s">
        <v>902</v>
      </c>
      <c r="T1655" s="1"/>
      <c r="U1655" t="str">
        <f>Receive[[#This Row],[服装]]&amp;Receive[[#This Row],[名前]]&amp;Receive[[#This Row],[レアリティ]]</f>
        <v>夏祭り2宮治ICONIC</v>
      </c>
    </row>
    <row r="1656" spans="1:21" x14ac:dyDescent="0.2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s="1" t="s">
        <v>990</v>
      </c>
      <c r="D1656" s="1" t="s">
        <v>187</v>
      </c>
      <c r="E1656" s="1" t="s">
        <v>77</v>
      </c>
      <c r="F1656" s="1" t="s">
        <v>78</v>
      </c>
      <c r="G1656" s="1" t="s">
        <v>185</v>
      </c>
      <c r="H1656" s="1" t="s">
        <v>71</v>
      </c>
      <c r="I1656">
        <v>1</v>
      </c>
      <c r="J1656" t="s">
        <v>228</v>
      </c>
      <c r="K1656" s="1" t="s">
        <v>120</v>
      </c>
      <c r="L1656" s="1" t="s">
        <v>178</v>
      </c>
      <c r="M1656">
        <v>31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夏祭り2宮治ICONIC</v>
      </c>
    </row>
    <row r="1657" spans="1:21" x14ac:dyDescent="0.2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s="1" t="s">
        <v>990</v>
      </c>
      <c r="D1657" s="1" t="s">
        <v>187</v>
      </c>
      <c r="E1657" s="1" t="s">
        <v>77</v>
      </c>
      <c r="F1657" s="1" t="s">
        <v>78</v>
      </c>
      <c r="G1657" s="1" t="s">
        <v>185</v>
      </c>
      <c r="H1657" s="1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28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夏祭り2宮治ICONIC</v>
      </c>
    </row>
    <row r="1658" spans="1:21" x14ac:dyDescent="0.2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s="1" t="s">
        <v>990</v>
      </c>
      <c r="D1658" s="1" t="s">
        <v>187</v>
      </c>
      <c r="E1658" s="1" t="s">
        <v>77</v>
      </c>
      <c r="F1658" s="1" t="s">
        <v>78</v>
      </c>
      <c r="G1658" s="1" t="s">
        <v>185</v>
      </c>
      <c r="H1658" s="1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夏祭り2宮治ICONIC</v>
      </c>
    </row>
    <row r="1659" spans="1:21" x14ac:dyDescent="0.25">
      <c r="A1659">
        <f>VLOOKUP(Receive[[#This Row],[No用]],SetNo[[No.用]:[vlookup 用]],2,FALSE)</f>
        <v>283</v>
      </c>
      <c r="B1659">
        <f>IF(ROW()=2,1,IF(A1658&lt;&gt;Receive[[#This Row],[No]],1,B1658+1))</f>
        <v>6</v>
      </c>
      <c r="C1659" s="1" t="s">
        <v>990</v>
      </c>
      <c r="D1659" s="1" t="s">
        <v>187</v>
      </c>
      <c r="E1659" s="1" t="s">
        <v>77</v>
      </c>
      <c r="F1659" s="1" t="s">
        <v>78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120</v>
      </c>
      <c r="L1659" s="1" t="s">
        <v>224</v>
      </c>
      <c r="M1659">
        <v>52</v>
      </c>
      <c r="N1659">
        <v>0</v>
      </c>
      <c r="O1659">
        <v>62</v>
      </c>
      <c r="P1659">
        <v>0</v>
      </c>
      <c r="T1659" s="1" t="s">
        <v>1217</v>
      </c>
      <c r="U1659" t="str">
        <f>Receive[[#This Row],[服装]]&amp;Receive[[#This Row],[名前]]&amp;Receive[[#This Row],[レアリティ]]</f>
        <v>夏祭り2宮治ICONIC</v>
      </c>
    </row>
    <row r="1660" spans="1:21" x14ac:dyDescent="0.25">
      <c r="A1660">
        <f>VLOOKUP(Receive[[#This Row],[No用]],SetNo[[No.用]:[vlookup 用]],2,FALSE)</f>
        <v>284</v>
      </c>
      <c r="B1660">
        <f>IF(ROW()=2,1,IF(A1659&lt;&gt;Receive[[#This Row],[No]],1,B1659+1))</f>
        <v>1</v>
      </c>
      <c r="C1660" s="1" t="s">
        <v>149</v>
      </c>
      <c r="D1660" s="1" t="s">
        <v>187</v>
      </c>
      <c r="E1660" s="1" t="s">
        <v>73</v>
      </c>
      <c r="F1660" s="1" t="s">
        <v>78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119</v>
      </c>
      <c r="L1660" s="1" t="s">
        <v>173</v>
      </c>
      <c r="M1660">
        <v>34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制服宮治ICONIC</v>
      </c>
    </row>
    <row r="1661" spans="1:21" x14ac:dyDescent="0.25">
      <c r="A1661">
        <f>VLOOKUP(Receive[[#This Row],[No用]],SetNo[[No.用]:[vlookup 用]],2,FALSE)</f>
        <v>284</v>
      </c>
      <c r="B1661">
        <f>IF(ROW()=2,1,IF(A1660&lt;&gt;Receive[[#This Row],[No]],1,B1660+1))</f>
        <v>2</v>
      </c>
      <c r="C1661" s="1" t="s">
        <v>149</v>
      </c>
      <c r="D1661" s="1" t="s">
        <v>187</v>
      </c>
      <c r="E1661" s="1" t="s">
        <v>73</v>
      </c>
      <c r="F1661" s="1" t="s">
        <v>78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163</v>
      </c>
      <c r="L1661" s="1" t="s">
        <v>162</v>
      </c>
      <c r="M1661">
        <v>28</v>
      </c>
      <c r="N1661">
        <v>0</v>
      </c>
      <c r="O1661">
        <v>0</v>
      </c>
      <c r="P1661">
        <v>0</v>
      </c>
      <c r="R1661" s="1" t="s">
        <v>948</v>
      </c>
      <c r="S1661" s="1" t="s">
        <v>913</v>
      </c>
      <c r="U1661" t="str">
        <f>Receive[[#This Row],[服装]]&amp;Receive[[#This Row],[名前]]&amp;Receive[[#This Row],[レアリティ]]</f>
        <v>制服宮治ICONIC</v>
      </c>
    </row>
    <row r="1662" spans="1:21" x14ac:dyDescent="0.25">
      <c r="A1662">
        <f>VLOOKUP(Receive[[#This Row],[No用]],SetNo[[No.用]:[vlookup 用]],2,FALSE)</f>
        <v>284</v>
      </c>
      <c r="B1662">
        <f>IF(ROW()=2,1,IF(A1661&lt;&gt;Receive[[#This Row],[No]],1,B1661+1))</f>
        <v>3</v>
      </c>
      <c r="C1662" s="1" t="s">
        <v>149</v>
      </c>
      <c r="D1662" s="1" t="s">
        <v>187</v>
      </c>
      <c r="E1662" s="1" t="s">
        <v>73</v>
      </c>
      <c r="F1662" s="1" t="s">
        <v>78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230</v>
      </c>
      <c r="L1662" s="1" t="s">
        <v>162</v>
      </c>
      <c r="M1662">
        <v>28</v>
      </c>
      <c r="N1662">
        <v>0</v>
      </c>
      <c r="O1662">
        <v>0</v>
      </c>
      <c r="P1662">
        <v>0</v>
      </c>
      <c r="R1662" s="1" t="s">
        <v>948</v>
      </c>
      <c r="S1662" s="1" t="s">
        <v>914</v>
      </c>
      <c r="U1662" t="str">
        <f>Receive[[#This Row],[服装]]&amp;Receive[[#This Row],[名前]]&amp;Receive[[#This Row],[レアリティ]]</f>
        <v>制服宮治ICONIC</v>
      </c>
    </row>
    <row r="1663" spans="1:21" x14ac:dyDescent="0.25">
      <c r="A1663">
        <f>VLOOKUP(Receive[[#This Row],[No用]],SetNo[[No.用]:[vlookup 用]],2,FALSE)</f>
        <v>284</v>
      </c>
      <c r="B1663">
        <f>IF(ROW()=2,1,IF(A1662&lt;&gt;Receive[[#This Row],[No]],1,B1662+1))</f>
        <v>4</v>
      </c>
      <c r="C1663" s="1" t="s">
        <v>149</v>
      </c>
      <c r="D1663" s="1" t="s">
        <v>187</v>
      </c>
      <c r="E1663" s="1" t="s">
        <v>73</v>
      </c>
      <c r="F1663" s="1" t="s">
        <v>78</v>
      </c>
      <c r="G1663" s="1" t="s">
        <v>185</v>
      </c>
      <c r="H1663" s="1" t="s">
        <v>71</v>
      </c>
      <c r="I1663">
        <v>1</v>
      </c>
      <c r="J1663" t="s">
        <v>228</v>
      </c>
      <c r="K1663" s="1" t="s">
        <v>120</v>
      </c>
      <c r="L1663" s="1" t="s">
        <v>178</v>
      </c>
      <c r="M1663">
        <v>31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制服宮治ICONIC</v>
      </c>
    </row>
    <row r="1664" spans="1:21" x14ac:dyDescent="0.25">
      <c r="A1664">
        <f>VLOOKUP(Receive[[#This Row],[No用]],SetNo[[No.用]:[vlookup 用]],2,FALSE)</f>
        <v>284</v>
      </c>
      <c r="B1664">
        <f>IF(ROW()=2,1,IF(A1663&lt;&gt;Receive[[#This Row],[No]],1,B1663+1))</f>
        <v>5</v>
      </c>
      <c r="C1664" s="1" t="s">
        <v>149</v>
      </c>
      <c r="D1664" s="1" t="s">
        <v>187</v>
      </c>
      <c r="E1664" s="1" t="s">
        <v>73</v>
      </c>
      <c r="F1664" s="1" t="s">
        <v>78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164</v>
      </c>
      <c r="L1664" s="1" t="s">
        <v>162</v>
      </c>
      <c r="M1664">
        <v>28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制服宮治ICONIC</v>
      </c>
    </row>
    <row r="1665" spans="1:21" x14ac:dyDescent="0.25">
      <c r="A1665">
        <f>VLOOKUP(Receive[[#This Row],[No用]],SetNo[[No.用]:[vlookup 用]],2,FALSE)</f>
        <v>284</v>
      </c>
      <c r="B1665">
        <f>IF(ROW()=2,1,IF(A1664&lt;&gt;Receive[[#This Row],[No]],1,B1664+1))</f>
        <v>6</v>
      </c>
      <c r="C1665" s="1" t="s">
        <v>149</v>
      </c>
      <c r="D1665" s="1" t="s">
        <v>187</v>
      </c>
      <c r="E1665" s="1" t="s">
        <v>73</v>
      </c>
      <c r="F1665" s="1" t="s">
        <v>78</v>
      </c>
      <c r="G1665" s="1" t="s">
        <v>185</v>
      </c>
      <c r="H1665" s="1" t="s">
        <v>71</v>
      </c>
      <c r="I1665">
        <v>0</v>
      </c>
      <c r="J1665" t="s">
        <v>228</v>
      </c>
      <c r="K1665" s="1" t="s">
        <v>165</v>
      </c>
      <c r="L1665" s="1" t="s">
        <v>162</v>
      </c>
      <c r="M1665">
        <v>13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制服宮治ICONIC</v>
      </c>
    </row>
    <row r="1666" spans="1:21" x14ac:dyDescent="0.25">
      <c r="A1666">
        <f>VLOOKUP(Receive[[#This Row],[No用]],SetNo[[No.用]:[vlookup 用]],2,FALSE)</f>
        <v>284</v>
      </c>
      <c r="B1666">
        <f>IF(ROW()=2,1,IF(A1665&lt;&gt;Receive[[#This Row],[No]],1,B1665+1))</f>
        <v>7</v>
      </c>
      <c r="C1666" s="1" t="s">
        <v>149</v>
      </c>
      <c r="D1666" s="1" t="s">
        <v>187</v>
      </c>
      <c r="E1666" s="1" t="s">
        <v>73</v>
      </c>
      <c r="F1666" s="1" t="s">
        <v>78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224</v>
      </c>
      <c r="M1666">
        <v>52</v>
      </c>
      <c r="N1666">
        <v>0</v>
      </c>
      <c r="O1666">
        <v>62</v>
      </c>
      <c r="P1666">
        <v>0</v>
      </c>
      <c r="T1666" s="1" t="s">
        <v>1217</v>
      </c>
      <c r="U1666" t="str">
        <f>Receive[[#This Row],[服装]]&amp;Receive[[#This Row],[名前]]&amp;Receive[[#This Row],[レアリティ]]</f>
        <v>制服宮治ICONIC</v>
      </c>
    </row>
    <row r="1667" spans="1:21" x14ac:dyDescent="0.25">
      <c r="A1667">
        <f>VLOOKUP(Receive[[#This Row],[No用]],SetNo[[No.用]:[vlookup 用]],2,FALSE)</f>
        <v>284</v>
      </c>
      <c r="B1667">
        <f>IF(ROW()=2,1,IF(A1666&lt;&gt;Receive[[#This Row],[No]],1,B1666+1))</f>
        <v>8</v>
      </c>
      <c r="C1667" s="1" t="s">
        <v>149</v>
      </c>
      <c r="D1667" s="1" t="s">
        <v>187</v>
      </c>
      <c r="E1667" s="1" t="s">
        <v>73</v>
      </c>
      <c r="F1667" s="1" t="s">
        <v>78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224</v>
      </c>
      <c r="M1667">
        <v>52</v>
      </c>
      <c r="N1667">
        <v>0</v>
      </c>
      <c r="O1667">
        <v>62</v>
      </c>
      <c r="P1667">
        <v>0</v>
      </c>
      <c r="T1667" s="1" t="s">
        <v>1218</v>
      </c>
      <c r="U1667" t="str">
        <f>Receive[[#This Row],[服装]]&amp;Receive[[#This Row],[名前]]&amp;Receive[[#This Row],[レアリティ]]</f>
        <v>制服宮治ICONIC</v>
      </c>
    </row>
    <row r="1668" spans="1:21" x14ac:dyDescent="0.25">
      <c r="A1668">
        <f>VLOOKUP(Receive[[#This Row],[No用]],SetNo[[No.用]:[vlookup 用]],2,FALSE)</f>
        <v>285</v>
      </c>
      <c r="B1668">
        <f>IF(ROW()=2,1,IF(A1659&lt;&gt;Receive[[#This Row],[No]],1,B1659+1))</f>
        <v>1</v>
      </c>
      <c r="C1668" t="s">
        <v>108</v>
      </c>
      <c r="D1668" t="s">
        <v>188</v>
      </c>
      <c r="E1668" t="s">
        <v>77</v>
      </c>
      <c r="F1668" t="s">
        <v>82</v>
      </c>
      <c r="G1668" t="s">
        <v>185</v>
      </c>
      <c r="H1668" t="s">
        <v>71</v>
      </c>
      <c r="I1668">
        <v>1</v>
      </c>
      <c r="J1668" t="s">
        <v>228</v>
      </c>
      <c r="K1668" s="1" t="s">
        <v>119</v>
      </c>
      <c r="L1668" s="1" t="s">
        <v>162</v>
      </c>
      <c r="M1668">
        <v>27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ユニフォーム角名倫太郎ICONIC</v>
      </c>
    </row>
    <row r="1669" spans="1:21" x14ac:dyDescent="0.25">
      <c r="A1669">
        <f>VLOOKUP(Receive[[#This Row],[No用]],SetNo[[No.用]:[vlookup 用]],2,FALSE)</f>
        <v>285</v>
      </c>
      <c r="B1669">
        <f>IF(ROW()=2,1,IF(A1668&lt;&gt;Receive[[#This Row],[No]],1,B1668+1))</f>
        <v>2</v>
      </c>
      <c r="C1669" t="s">
        <v>108</v>
      </c>
      <c r="D1669" t="s">
        <v>188</v>
      </c>
      <c r="E1669" t="s">
        <v>77</v>
      </c>
      <c r="F1669" t="s">
        <v>82</v>
      </c>
      <c r="G1669" t="s">
        <v>185</v>
      </c>
      <c r="H1669" t="s">
        <v>71</v>
      </c>
      <c r="I1669">
        <v>1</v>
      </c>
      <c r="J1669" t="s">
        <v>228</v>
      </c>
      <c r="K1669" s="1" t="s">
        <v>163</v>
      </c>
      <c r="L1669" s="1" t="s">
        <v>162</v>
      </c>
      <c r="M1669">
        <v>27</v>
      </c>
      <c r="N1669">
        <v>0</v>
      </c>
      <c r="O1669">
        <v>0</v>
      </c>
      <c r="P1669">
        <v>0</v>
      </c>
      <c r="R1669" s="1" t="s">
        <v>948</v>
      </c>
      <c r="S1669" s="1" t="s">
        <v>913</v>
      </c>
      <c r="U1669" t="str">
        <f>Receive[[#This Row],[服装]]&amp;Receive[[#This Row],[名前]]&amp;Receive[[#This Row],[レアリティ]]</f>
        <v>ユニフォーム角名倫太郎ICONIC</v>
      </c>
    </row>
    <row r="1670" spans="1:21" x14ac:dyDescent="0.25">
      <c r="A1670">
        <f>VLOOKUP(Receive[[#This Row],[No用]],SetNo[[No.用]:[vlookup 用]],2,FALSE)</f>
        <v>285</v>
      </c>
      <c r="B1670">
        <f>IF(ROW()=2,1,IF(A1669&lt;&gt;Receive[[#This Row],[No]],1,B1669+1))</f>
        <v>3</v>
      </c>
      <c r="C1670" t="s">
        <v>108</v>
      </c>
      <c r="D1670" t="s">
        <v>188</v>
      </c>
      <c r="E1670" t="s">
        <v>77</v>
      </c>
      <c r="F1670" t="s">
        <v>82</v>
      </c>
      <c r="G1670" t="s">
        <v>185</v>
      </c>
      <c r="H1670" t="s">
        <v>71</v>
      </c>
      <c r="I1670">
        <v>1</v>
      </c>
      <c r="J1670" t="s">
        <v>228</v>
      </c>
      <c r="K1670" s="1" t="s">
        <v>120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ユニフォーム角名倫太郎ICONIC</v>
      </c>
    </row>
    <row r="1671" spans="1:21" x14ac:dyDescent="0.25">
      <c r="A1671">
        <f>VLOOKUP(Receive[[#This Row],[No用]],SetNo[[No.用]:[vlookup 用]],2,FALSE)</f>
        <v>285</v>
      </c>
      <c r="B1671">
        <f>IF(ROW()=2,1,IF(A1670&lt;&gt;Receive[[#This Row],[No]],1,B1670+1))</f>
        <v>4</v>
      </c>
      <c r="C1671" t="s">
        <v>108</v>
      </c>
      <c r="D1671" t="s">
        <v>188</v>
      </c>
      <c r="E1671" t="s">
        <v>77</v>
      </c>
      <c r="F1671" t="s">
        <v>82</v>
      </c>
      <c r="G1671" t="s">
        <v>185</v>
      </c>
      <c r="H1671" t="s">
        <v>71</v>
      </c>
      <c r="I1671">
        <v>1</v>
      </c>
      <c r="J1671" t="s">
        <v>228</v>
      </c>
      <c r="K1671" s="1" t="s">
        <v>164</v>
      </c>
      <c r="L1671" s="1" t="s">
        <v>162</v>
      </c>
      <c r="M1671">
        <v>27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ユニフォーム角名倫太郎ICONIC</v>
      </c>
    </row>
    <row r="1672" spans="1:21" x14ac:dyDescent="0.25">
      <c r="A1672">
        <f>VLOOKUP(Receive[[#This Row],[No用]],SetNo[[No.用]:[vlookup 用]],2,FALSE)</f>
        <v>285</v>
      </c>
      <c r="B1672">
        <f>IF(ROW()=2,1,IF(A1671&lt;&gt;Receive[[#This Row],[No]],1,B1671+1))</f>
        <v>5</v>
      </c>
      <c r="C1672" t="s">
        <v>108</v>
      </c>
      <c r="D1672" t="s">
        <v>188</v>
      </c>
      <c r="E1672" t="s">
        <v>77</v>
      </c>
      <c r="F1672" t="s">
        <v>82</v>
      </c>
      <c r="G1672" t="s">
        <v>185</v>
      </c>
      <c r="H1672" t="s">
        <v>71</v>
      </c>
      <c r="I1672">
        <v>0</v>
      </c>
      <c r="J1672" t="s">
        <v>228</v>
      </c>
      <c r="K1672" s="1" t="s">
        <v>165</v>
      </c>
      <c r="L1672" s="1" t="s">
        <v>162</v>
      </c>
      <c r="M1672">
        <v>13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ユニフォーム角名倫太郎ICONIC</v>
      </c>
    </row>
    <row r="1673" spans="1:21" x14ac:dyDescent="0.25">
      <c r="A1673">
        <f>VLOOKUP(Receive[[#This Row],[No用]],SetNo[[No.用]:[vlookup 用]],2,FALSE)</f>
        <v>286</v>
      </c>
      <c r="B1673">
        <f>IF(ROW()=2,1,IF(A1672&lt;&gt;Receive[[#This Row],[No]],1,B1672+1))</f>
        <v>1</v>
      </c>
      <c r="C1673" s="1" t="s">
        <v>630</v>
      </c>
      <c r="D1673" s="1" t="s">
        <v>188</v>
      </c>
      <c r="E1673" s="1" t="s">
        <v>73</v>
      </c>
      <c r="F1673" s="1" t="s">
        <v>82</v>
      </c>
      <c r="G1673" s="1" t="s">
        <v>185</v>
      </c>
      <c r="H1673" s="1" t="s">
        <v>71</v>
      </c>
      <c r="I1673">
        <v>1</v>
      </c>
      <c r="J1673" t="s">
        <v>228</v>
      </c>
      <c r="K1673" s="1" t="s">
        <v>119</v>
      </c>
      <c r="L1673" s="1" t="s">
        <v>162</v>
      </c>
      <c r="M1673">
        <v>27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サバゲ角名倫太郎ICONIC</v>
      </c>
    </row>
    <row r="1674" spans="1:21" x14ac:dyDescent="0.25">
      <c r="A1674">
        <f>VLOOKUP(Receive[[#This Row],[No用]],SetNo[[No.用]:[vlookup 用]],2,FALSE)</f>
        <v>286</v>
      </c>
      <c r="B1674">
        <f>IF(ROW()=2,1,IF(A1673&lt;&gt;Receive[[#This Row],[No]],1,B1673+1))</f>
        <v>2</v>
      </c>
      <c r="C1674" s="1" t="s">
        <v>630</v>
      </c>
      <c r="D1674" s="1" t="s">
        <v>188</v>
      </c>
      <c r="E1674" s="1" t="s">
        <v>73</v>
      </c>
      <c r="F1674" s="1" t="s">
        <v>82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163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R1674" s="1" t="s">
        <v>948</v>
      </c>
      <c r="S1674" s="1" t="s">
        <v>913</v>
      </c>
      <c r="U1674" t="str">
        <f>Receive[[#This Row],[服装]]&amp;Receive[[#This Row],[名前]]&amp;Receive[[#This Row],[レアリティ]]</f>
        <v>サバゲ角名倫太郎ICONIC</v>
      </c>
    </row>
    <row r="1675" spans="1:21" x14ac:dyDescent="0.25">
      <c r="A1675">
        <f>VLOOKUP(Receive[[#This Row],[No用]],SetNo[[No.用]:[vlookup 用]],2,FALSE)</f>
        <v>286</v>
      </c>
      <c r="B1675">
        <f>IF(ROW()=2,1,IF(A1674&lt;&gt;Receive[[#This Row],[No]],1,B1674+1))</f>
        <v>3</v>
      </c>
      <c r="C1675" s="1" t="s">
        <v>630</v>
      </c>
      <c r="D1675" s="1" t="s">
        <v>188</v>
      </c>
      <c r="E1675" s="1" t="s">
        <v>73</v>
      </c>
      <c r="F1675" s="1" t="s">
        <v>82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120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U1675" t="str">
        <f>Receive[[#This Row],[服装]]&amp;Receive[[#This Row],[名前]]&amp;Receive[[#This Row],[レアリティ]]</f>
        <v>サバゲ角名倫太郎ICONIC</v>
      </c>
    </row>
    <row r="1676" spans="1:21" x14ac:dyDescent="0.25">
      <c r="A1676">
        <f>VLOOKUP(Receive[[#This Row],[No用]],SetNo[[No.用]:[vlookup 用]],2,FALSE)</f>
        <v>286</v>
      </c>
      <c r="B1676">
        <f>IF(ROW()=2,1,IF(A1675&lt;&gt;Receive[[#This Row],[No]],1,B1675+1))</f>
        <v>4</v>
      </c>
      <c r="C1676" s="1" t="s">
        <v>630</v>
      </c>
      <c r="D1676" s="1" t="s">
        <v>188</v>
      </c>
      <c r="E1676" s="1" t="s">
        <v>73</v>
      </c>
      <c r="F1676" s="1" t="s">
        <v>82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164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サバゲ角名倫太郎ICONIC</v>
      </c>
    </row>
    <row r="1677" spans="1:21" x14ac:dyDescent="0.25">
      <c r="A1677">
        <f>VLOOKUP(Receive[[#This Row],[No用]],SetNo[[No.用]:[vlookup 用]],2,FALSE)</f>
        <v>286</v>
      </c>
      <c r="B1677">
        <f>IF(ROW()=2,1,IF(A1676&lt;&gt;Receive[[#This Row],[No]],1,B1676+1))</f>
        <v>5</v>
      </c>
      <c r="C1677" s="1" t="s">
        <v>630</v>
      </c>
      <c r="D1677" s="1" t="s">
        <v>188</v>
      </c>
      <c r="E1677" s="1" t="s">
        <v>73</v>
      </c>
      <c r="F1677" s="1" t="s">
        <v>82</v>
      </c>
      <c r="G1677" s="1" t="s">
        <v>185</v>
      </c>
      <c r="H1677" s="1" t="s">
        <v>71</v>
      </c>
      <c r="I1677">
        <v>0</v>
      </c>
      <c r="J1677" t="s">
        <v>228</v>
      </c>
      <c r="K1677" s="1" t="s">
        <v>165</v>
      </c>
      <c r="L1677" s="1" t="s">
        <v>162</v>
      </c>
      <c r="M1677">
        <v>13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サバゲ角名倫太郎ICONIC</v>
      </c>
    </row>
    <row r="1678" spans="1:21" x14ac:dyDescent="0.25">
      <c r="A1678">
        <f>VLOOKUP(Receive[[#This Row],[No用]],SetNo[[No.用]:[vlookup 用]],2,FALSE)</f>
        <v>287</v>
      </c>
      <c r="B1678">
        <f>IF(ROW()=2,1,IF(A1677&lt;&gt;Receive[[#This Row],[No]],1,B1677+1))</f>
        <v>1</v>
      </c>
      <c r="C1678" s="1" t="s">
        <v>707</v>
      </c>
      <c r="D1678" s="1" t="s">
        <v>188</v>
      </c>
      <c r="E1678" s="1" t="s">
        <v>90</v>
      </c>
      <c r="F1678" s="1" t="s">
        <v>82</v>
      </c>
      <c r="G1678" s="1" t="s">
        <v>185</v>
      </c>
      <c r="H1678" s="1" t="s">
        <v>71</v>
      </c>
      <c r="I1678">
        <v>1</v>
      </c>
      <c r="J1678" t="s">
        <v>228</v>
      </c>
      <c r="K1678" s="1" t="s">
        <v>119</v>
      </c>
      <c r="L1678" s="1" t="s">
        <v>178</v>
      </c>
      <c r="M1678">
        <v>30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花火角名倫太郎ICONIC</v>
      </c>
    </row>
    <row r="1679" spans="1:21" x14ac:dyDescent="0.25">
      <c r="A1679">
        <f>VLOOKUP(Receive[[#This Row],[No用]],SetNo[[No.用]:[vlookup 用]],2,FALSE)</f>
        <v>287</v>
      </c>
      <c r="B1679">
        <f>IF(ROW()=2,1,IF(A1678&lt;&gt;Receive[[#This Row],[No]],1,B1678+1))</f>
        <v>2</v>
      </c>
      <c r="C1679" s="1" t="s">
        <v>707</v>
      </c>
      <c r="D1679" s="1" t="s">
        <v>188</v>
      </c>
      <c r="E1679" s="1" t="s">
        <v>90</v>
      </c>
      <c r="F1679" s="1" t="s">
        <v>82</v>
      </c>
      <c r="G1679" s="1" t="s">
        <v>185</v>
      </c>
      <c r="H1679" s="1" t="s">
        <v>71</v>
      </c>
      <c r="I1679">
        <v>1</v>
      </c>
      <c r="J1679" t="s">
        <v>228</v>
      </c>
      <c r="K1679" s="1" t="s">
        <v>163</v>
      </c>
      <c r="L1679" s="1" t="s">
        <v>162</v>
      </c>
      <c r="M1679">
        <v>27</v>
      </c>
      <c r="N1679">
        <v>0</v>
      </c>
      <c r="O1679">
        <v>0</v>
      </c>
      <c r="P1679">
        <v>0</v>
      </c>
      <c r="R1679" s="1" t="s">
        <v>948</v>
      </c>
      <c r="S1679" s="1" t="s">
        <v>913</v>
      </c>
      <c r="U1679" t="str">
        <f>Receive[[#This Row],[服装]]&amp;Receive[[#This Row],[名前]]&amp;Receive[[#This Row],[レアリティ]]</f>
        <v>花火角名倫太郎ICONIC</v>
      </c>
    </row>
    <row r="1680" spans="1:21" x14ac:dyDescent="0.25">
      <c r="A1680">
        <f>VLOOKUP(Receive[[#This Row],[No用]],SetNo[[No.用]:[vlookup 用]],2,FALSE)</f>
        <v>287</v>
      </c>
      <c r="B1680">
        <f>IF(ROW()=2,1,IF(A1679&lt;&gt;Receive[[#This Row],[No]],1,B1679+1))</f>
        <v>3</v>
      </c>
      <c r="C1680" s="1" t="s">
        <v>707</v>
      </c>
      <c r="D1680" s="1" t="s">
        <v>188</v>
      </c>
      <c r="E1680" s="1" t="s">
        <v>90</v>
      </c>
      <c r="F1680" s="1" t="s">
        <v>82</v>
      </c>
      <c r="G1680" s="1" t="s">
        <v>185</v>
      </c>
      <c r="H1680" s="1" t="s">
        <v>71</v>
      </c>
      <c r="I1680">
        <v>1</v>
      </c>
      <c r="J1680" t="s">
        <v>228</v>
      </c>
      <c r="K1680" s="1" t="s">
        <v>120</v>
      </c>
      <c r="L1680" s="1" t="s">
        <v>178</v>
      </c>
      <c r="M1680">
        <v>30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花火角名倫太郎ICONIC</v>
      </c>
    </row>
    <row r="1681" spans="1:21" x14ac:dyDescent="0.25">
      <c r="A1681">
        <f>VLOOKUP(Receive[[#This Row],[No用]],SetNo[[No.用]:[vlookup 用]],2,FALSE)</f>
        <v>287</v>
      </c>
      <c r="B1681">
        <f>IF(ROW()=2,1,IF(A1680&lt;&gt;Receive[[#This Row],[No]],1,B1680+1))</f>
        <v>4</v>
      </c>
      <c r="C1681" s="1" t="s">
        <v>707</v>
      </c>
      <c r="D1681" s="1" t="s">
        <v>188</v>
      </c>
      <c r="E1681" s="1" t="s">
        <v>90</v>
      </c>
      <c r="F1681" s="1" t="s">
        <v>82</v>
      </c>
      <c r="G1681" s="1" t="s">
        <v>185</v>
      </c>
      <c r="H1681" s="1" t="s">
        <v>71</v>
      </c>
      <c r="I1681">
        <v>1</v>
      </c>
      <c r="J1681" t="s">
        <v>228</v>
      </c>
      <c r="K1681" s="1" t="s">
        <v>164</v>
      </c>
      <c r="L1681" s="1" t="s">
        <v>162</v>
      </c>
      <c r="M1681">
        <v>27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花火角名倫太郎ICONIC</v>
      </c>
    </row>
    <row r="1682" spans="1:21" x14ac:dyDescent="0.25">
      <c r="A1682">
        <f>VLOOKUP(Receive[[#This Row],[No用]],SetNo[[No.用]:[vlookup 用]],2,FALSE)</f>
        <v>287</v>
      </c>
      <c r="B1682">
        <f>IF(ROW()=2,1,IF(A1681&lt;&gt;Receive[[#This Row],[No]],1,B1681+1))</f>
        <v>5</v>
      </c>
      <c r="C1682" s="1" t="s">
        <v>707</v>
      </c>
      <c r="D1682" s="1" t="s">
        <v>188</v>
      </c>
      <c r="E1682" s="1" t="s">
        <v>90</v>
      </c>
      <c r="F1682" s="1" t="s">
        <v>82</v>
      </c>
      <c r="G1682" s="1" t="s">
        <v>185</v>
      </c>
      <c r="H1682" s="1" t="s">
        <v>71</v>
      </c>
      <c r="I1682">
        <v>0</v>
      </c>
      <c r="J1682" t="s">
        <v>228</v>
      </c>
      <c r="K1682" s="1" t="s">
        <v>165</v>
      </c>
      <c r="L1682" s="1" t="s">
        <v>162</v>
      </c>
      <c r="M1682">
        <v>13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花火角名倫太郎ICONIC</v>
      </c>
    </row>
    <row r="1683" spans="1:21" x14ac:dyDescent="0.25">
      <c r="A1683">
        <f>VLOOKUP(Receive[[#This Row],[No用]],SetNo[[No.用]:[vlookup 用]],2,FALSE)</f>
        <v>288</v>
      </c>
      <c r="B1683">
        <f>IF(ROW()=2,1,IF(A1682&lt;&gt;Receive[[#This Row],[No]],1,B1682+1))</f>
        <v>1</v>
      </c>
      <c r="C1683" s="1" t="s">
        <v>833</v>
      </c>
      <c r="D1683" s="1" t="s">
        <v>188</v>
      </c>
      <c r="E1683" s="1" t="s">
        <v>77</v>
      </c>
      <c r="F1683" s="1" t="s">
        <v>82</v>
      </c>
      <c r="G1683" s="1" t="s">
        <v>185</v>
      </c>
      <c r="H1683" s="1" t="s">
        <v>71</v>
      </c>
      <c r="I1683">
        <v>1</v>
      </c>
      <c r="J1683" t="s">
        <v>228</v>
      </c>
      <c r="K1683" s="1" t="s">
        <v>119</v>
      </c>
      <c r="L1683" s="1" t="s">
        <v>173</v>
      </c>
      <c r="M1683">
        <v>33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路地裏2角名倫太郎ICONIC</v>
      </c>
    </row>
    <row r="1684" spans="1:21" x14ac:dyDescent="0.25">
      <c r="A1684">
        <f>VLOOKUP(Receive[[#This Row],[No用]],SetNo[[No.用]:[vlookup 用]],2,FALSE)</f>
        <v>288</v>
      </c>
      <c r="B1684">
        <f>IF(ROW()=2,1,IF(A1683&lt;&gt;Receive[[#This Row],[No]],1,B1683+1))</f>
        <v>2</v>
      </c>
      <c r="C1684" s="1" t="s">
        <v>833</v>
      </c>
      <c r="D1684" s="1" t="s">
        <v>188</v>
      </c>
      <c r="E1684" s="1" t="s">
        <v>77</v>
      </c>
      <c r="F1684" s="1" t="s">
        <v>82</v>
      </c>
      <c r="G1684" s="1" t="s">
        <v>185</v>
      </c>
      <c r="H1684" s="1" t="s">
        <v>71</v>
      </c>
      <c r="I1684">
        <v>1</v>
      </c>
      <c r="J1684" t="s">
        <v>228</v>
      </c>
      <c r="K1684" s="1" t="s">
        <v>163</v>
      </c>
      <c r="L1684" s="1" t="s">
        <v>162</v>
      </c>
      <c r="M1684">
        <v>27</v>
      </c>
      <c r="N1684">
        <v>0</v>
      </c>
      <c r="O1684">
        <v>0</v>
      </c>
      <c r="P1684">
        <v>0</v>
      </c>
      <c r="R1684" s="1" t="s">
        <v>948</v>
      </c>
      <c r="S1684" s="1" t="s">
        <v>913</v>
      </c>
      <c r="U1684" t="str">
        <f>Receive[[#This Row],[服装]]&amp;Receive[[#This Row],[名前]]&amp;Receive[[#This Row],[レアリティ]]</f>
        <v>路地裏2角名倫太郎ICONIC</v>
      </c>
    </row>
    <row r="1685" spans="1:21" x14ac:dyDescent="0.25">
      <c r="A1685">
        <f>VLOOKUP(Receive[[#This Row],[No用]],SetNo[[No.用]:[vlookup 用]],2,FALSE)</f>
        <v>288</v>
      </c>
      <c r="B1685">
        <f>IF(ROW()=2,1,IF(A1684&lt;&gt;Receive[[#This Row],[No]],1,B1684+1))</f>
        <v>3</v>
      </c>
      <c r="C1685" s="1" t="s">
        <v>833</v>
      </c>
      <c r="D1685" s="1" t="s">
        <v>188</v>
      </c>
      <c r="E1685" s="1" t="s">
        <v>77</v>
      </c>
      <c r="F1685" s="1" t="s">
        <v>82</v>
      </c>
      <c r="G1685" s="1" t="s">
        <v>185</v>
      </c>
      <c r="H1685" s="1" t="s">
        <v>71</v>
      </c>
      <c r="I1685">
        <v>1</v>
      </c>
      <c r="J1685" t="s">
        <v>228</v>
      </c>
      <c r="K1685" s="1" t="s">
        <v>120</v>
      </c>
      <c r="L1685" s="1" t="s">
        <v>173</v>
      </c>
      <c r="M1685">
        <v>33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路地裏2角名倫太郎ICONIC</v>
      </c>
    </row>
    <row r="1686" spans="1:21" x14ac:dyDescent="0.25">
      <c r="A1686">
        <f>VLOOKUP(Receive[[#This Row],[No用]],SetNo[[No.用]:[vlookup 用]],2,FALSE)</f>
        <v>288</v>
      </c>
      <c r="B1686">
        <f>IF(ROW()=2,1,IF(A1685&lt;&gt;Receive[[#This Row],[No]],1,B1685+1))</f>
        <v>4</v>
      </c>
      <c r="C1686" s="1" t="s">
        <v>833</v>
      </c>
      <c r="D1686" s="1" t="s">
        <v>188</v>
      </c>
      <c r="E1686" s="1" t="s">
        <v>77</v>
      </c>
      <c r="F1686" s="1" t="s">
        <v>82</v>
      </c>
      <c r="G1686" s="1" t="s">
        <v>185</v>
      </c>
      <c r="H1686" s="1" t="s">
        <v>71</v>
      </c>
      <c r="I1686">
        <v>1</v>
      </c>
      <c r="J1686" t="s">
        <v>228</v>
      </c>
      <c r="K1686" s="1" t="s">
        <v>164</v>
      </c>
      <c r="L1686" s="1" t="s">
        <v>162</v>
      </c>
      <c r="M1686">
        <v>27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路地裏2角名倫太郎ICONIC</v>
      </c>
    </row>
    <row r="1687" spans="1:21" x14ac:dyDescent="0.25">
      <c r="A1687">
        <f>VLOOKUP(Receive[[#This Row],[No用]],SetNo[[No.用]:[vlookup 用]],2,FALSE)</f>
        <v>288</v>
      </c>
      <c r="B1687">
        <f>IF(ROW()=2,1,IF(A1686&lt;&gt;Receive[[#This Row],[No]],1,B1686+1))</f>
        <v>5</v>
      </c>
      <c r="C1687" s="1" t="s">
        <v>833</v>
      </c>
      <c r="D1687" s="1" t="s">
        <v>188</v>
      </c>
      <c r="E1687" s="1" t="s">
        <v>77</v>
      </c>
      <c r="F1687" s="1" t="s">
        <v>82</v>
      </c>
      <c r="G1687" s="1" t="s">
        <v>185</v>
      </c>
      <c r="H1687" s="1" t="s">
        <v>71</v>
      </c>
      <c r="I1687">
        <v>0</v>
      </c>
      <c r="J1687" t="s">
        <v>228</v>
      </c>
      <c r="K1687" s="1" t="s">
        <v>165</v>
      </c>
      <c r="L1687" s="1" t="s">
        <v>162</v>
      </c>
      <c r="M1687">
        <v>13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路地裏2角名倫太郎ICONIC</v>
      </c>
    </row>
    <row r="1688" spans="1:21" x14ac:dyDescent="0.25">
      <c r="A1688">
        <f>VLOOKUP(Receive[[#This Row],[No用]],SetNo[[No.用]:[vlookup 用]],2,FALSE)</f>
        <v>289</v>
      </c>
      <c r="B1688">
        <f>IF(ROW()=2,1,IF(A1687&lt;&gt;Receive[[#This Row],[No]],1,B1687+1))</f>
        <v>1</v>
      </c>
      <c r="C1688" s="1" t="s">
        <v>983</v>
      </c>
      <c r="D1688" s="1" t="s">
        <v>188</v>
      </c>
      <c r="E1688" s="1" t="s">
        <v>73</v>
      </c>
      <c r="F1688" s="1" t="s">
        <v>82</v>
      </c>
      <c r="G1688" s="1" t="s">
        <v>185</v>
      </c>
      <c r="H1688" s="1" t="s">
        <v>71</v>
      </c>
      <c r="I1688">
        <v>1</v>
      </c>
      <c r="J1688" t="s">
        <v>228</v>
      </c>
      <c r="K1688" s="1" t="s">
        <v>119</v>
      </c>
      <c r="L1688" s="1" t="s">
        <v>162</v>
      </c>
      <c r="M1688">
        <v>27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水着2角名倫太郎ICONIC</v>
      </c>
    </row>
    <row r="1689" spans="1:21" x14ac:dyDescent="0.25">
      <c r="A1689">
        <f>VLOOKUP(Receive[[#This Row],[No用]],SetNo[[No.用]:[vlookup 用]],2,FALSE)</f>
        <v>289</v>
      </c>
      <c r="B1689">
        <f>IF(ROW()=2,1,IF(A1688&lt;&gt;Receive[[#This Row],[No]],1,B1688+1))</f>
        <v>2</v>
      </c>
      <c r="C1689" s="1" t="s">
        <v>983</v>
      </c>
      <c r="D1689" s="1" t="s">
        <v>188</v>
      </c>
      <c r="E1689" s="1" t="s">
        <v>73</v>
      </c>
      <c r="F1689" s="1" t="s">
        <v>82</v>
      </c>
      <c r="G1689" s="1" t="s">
        <v>185</v>
      </c>
      <c r="H1689" s="1" t="s">
        <v>71</v>
      </c>
      <c r="I1689">
        <v>1</v>
      </c>
      <c r="J1689" t="s">
        <v>228</v>
      </c>
      <c r="K1689" s="1" t="s">
        <v>163</v>
      </c>
      <c r="L1689" s="1" t="s">
        <v>162</v>
      </c>
      <c r="M1689">
        <v>27</v>
      </c>
      <c r="N1689">
        <v>0</v>
      </c>
      <c r="O1689">
        <v>0</v>
      </c>
      <c r="P1689">
        <v>0</v>
      </c>
      <c r="R1689" s="1" t="s">
        <v>948</v>
      </c>
      <c r="S1689" s="1" t="s">
        <v>913</v>
      </c>
      <c r="T1689" s="1"/>
      <c r="U1689" t="str">
        <f>Receive[[#This Row],[服装]]&amp;Receive[[#This Row],[名前]]&amp;Receive[[#This Row],[レアリティ]]</f>
        <v>水着2角名倫太郎ICONIC</v>
      </c>
    </row>
    <row r="1690" spans="1:21" x14ac:dyDescent="0.25">
      <c r="A1690">
        <f>VLOOKUP(Receive[[#This Row],[No用]],SetNo[[No.用]:[vlookup 用]],2,FALSE)</f>
        <v>289</v>
      </c>
      <c r="B1690">
        <f>IF(ROW()=2,1,IF(A1689&lt;&gt;Receive[[#This Row],[No]],1,B1689+1))</f>
        <v>3</v>
      </c>
      <c r="C1690" s="1" t="s">
        <v>983</v>
      </c>
      <c r="D1690" s="1" t="s">
        <v>188</v>
      </c>
      <c r="E1690" s="1" t="s">
        <v>73</v>
      </c>
      <c r="F1690" s="1" t="s">
        <v>82</v>
      </c>
      <c r="G1690" s="1" t="s">
        <v>185</v>
      </c>
      <c r="H1690" s="1" t="s">
        <v>71</v>
      </c>
      <c r="I1690">
        <v>1</v>
      </c>
      <c r="J1690" t="s">
        <v>228</v>
      </c>
      <c r="K1690" s="1" t="s">
        <v>120</v>
      </c>
      <c r="L1690" s="1" t="s">
        <v>162</v>
      </c>
      <c r="M1690">
        <v>27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水着2角名倫太郎ICONIC</v>
      </c>
    </row>
    <row r="1691" spans="1:21" x14ac:dyDescent="0.25">
      <c r="A1691">
        <f>VLOOKUP(Receive[[#This Row],[No用]],SetNo[[No.用]:[vlookup 用]],2,FALSE)</f>
        <v>289</v>
      </c>
      <c r="B1691">
        <f>IF(ROW()=2,1,IF(A1690&lt;&gt;Receive[[#This Row],[No]],1,B1690+1))</f>
        <v>4</v>
      </c>
      <c r="C1691" s="1" t="s">
        <v>983</v>
      </c>
      <c r="D1691" s="1" t="s">
        <v>188</v>
      </c>
      <c r="E1691" s="1" t="s">
        <v>73</v>
      </c>
      <c r="F1691" s="1" t="s">
        <v>82</v>
      </c>
      <c r="G1691" s="1" t="s">
        <v>185</v>
      </c>
      <c r="H1691" s="1" t="s">
        <v>71</v>
      </c>
      <c r="I1691">
        <v>1</v>
      </c>
      <c r="J1691" t="s">
        <v>228</v>
      </c>
      <c r="K1691" s="1" t="s">
        <v>164</v>
      </c>
      <c r="L1691" s="1" t="s">
        <v>162</v>
      </c>
      <c r="M1691">
        <v>27</v>
      </c>
      <c r="N1691">
        <v>0</v>
      </c>
      <c r="O1691">
        <v>0</v>
      </c>
      <c r="P1691">
        <v>0</v>
      </c>
      <c r="U1691" t="str">
        <f>Receive[[#This Row],[服装]]&amp;Receive[[#This Row],[名前]]&amp;Receive[[#This Row],[レアリティ]]</f>
        <v>水着2角名倫太郎ICONIC</v>
      </c>
    </row>
    <row r="1692" spans="1:21" x14ac:dyDescent="0.25">
      <c r="A1692">
        <f>VLOOKUP(Receive[[#This Row],[No用]],SetNo[[No.用]:[vlookup 用]],2,FALSE)</f>
        <v>289</v>
      </c>
      <c r="B1692">
        <f>IF(ROW()=2,1,IF(A1691&lt;&gt;Receive[[#This Row],[No]],1,B1691+1))</f>
        <v>5</v>
      </c>
      <c r="C1692" s="1" t="s">
        <v>983</v>
      </c>
      <c r="D1692" s="1" t="s">
        <v>188</v>
      </c>
      <c r="E1692" s="1" t="s">
        <v>73</v>
      </c>
      <c r="F1692" s="1" t="s">
        <v>82</v>
      </c>
      <c r="G1692" s="1" t="s">
        <v>185</v>
      </c>
      <c r="H1692" s="1" t="s">
        <v>71</v>
      </c>
      <c r="I1692">
        <v>0</v>
      </c>
      <c r="J1692" t="s">
        <v>228</v>
      </c>
      <c r="K1692" s="1" t="s">
        <v>165</v>
      </c>
      <c r="L1692" s="1" t="s">
        <v>162</v>
      </c>
      <c r="M1692">
        <v>13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水着2角名倫太郎ICONIC</v>
      </c>
    </row>
    <row r="1693" spans="1:21" x14ac:dyDescent="0.25">
      <c r="A1693">
        <f>VLOOKUP(Receive[[#This Row],[No用]],SetNo[[No.用]:[vlookup 用]],2,FALSE)</f>
        <v>290</v>
      </c>
      <c r="B1693">
        <f>IF(ROW()=2,1,IF(A1692&lt;&gt;Receive[[#This Row],[No]],1,B1692+1))</f>
        <v>1</v>
      </c>
      <c r="C1693" s="1" t="s">
        <v>149</v>
      </c>
      <c r="D1693" s="1" t="s">
        <v>188</v>
      </c>
      <c r="E1693" s="1" t="s">
        <v>90</v>
      </c>
      <c r="F1693" s="1" t="s">
        <v>82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119</v>
      </c>
      <c r="L1693" s="1" t="s">
        <v>173</v>
      </c>
      <c r="M1693">
        <v>34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制服角名倫太郎ICONIC</v>
      </c>
    </row>
    <row r="1694" spans="1:21" x14ac:dyDescent="0.25">
      <c r="A1694">
        <f>VLOOKUP(Receive[[#This Row],[No用]],SetNo[[No.用]:[vlookup 用]],2,FALSE)</f>
        <v>290</v>
      </c>
      <c r="B1694">
        <f>IF(ROW()=2,1,IF(A1693&lt;&gt;Receive[[#This Row],[No]],1,B1693+1))</f>
        <v>2</v>
      </c>
      <c r="C1694" s="1" t="s">
        <v>149</v>
      </c>
      <c r="D1694" s="1" t="s">
        <v>188</v>
      </c>
      <c r="E1694" s="1" t="s">
        <v>90</v>
      </c>
      <c r="F1694" s="1" t="s">
        <v>82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163</v>
      </c>
      <c r="L1694" s="1" t="s">
        <v>178</v>
      </c>
      <c r="M1694">
        <v>31</v>
      </c>
      <c r="N1694">
        <v>0</v>
      </c>
      <c r="O1694">
        <v>0</v>
      </c>
      <c r="P1694">
        <v>0</v>
      </c>
      <c r="R1694" s="1" t="s">
        <v>948</v>
      </c>
      <c r="S1694" s="1" t="s">
        <v>902</v>
      </c>
      <c r="U1694" t="str">
        <f>Receive[[#This Row],[服装]]&amp;Receive[[#This Row],[名前]]&amp;Receive[[#This Row],[レアリティ]]</f>
        <v>制服角名倫太郎ICONIC</v>
      </c>
    </row>
    <row r="1695" spans="1:21" x14ac:dyDescent="0.25">
      <c r="A1695">
        <f>VLOOKUP(Receive[[#This Row],[No用]],SetNo[[No.用]:[vlookup 用]],2,FALSE)</f>
        <v>290</v>
      </c>
      <c r="B1695">
        <f>IF(ROW()=2,1,IF(A1694&lt;&gt;Receive[[#This Row],[No]],1,B1694+1))</f>
        <v>3</v>
      </c>
      <c r="C1695" s="1" t="s">
        <v>149</v>
      </c>
      <c r="D1695" s="1" t="s">
        <v>188</v>
      </c>
      <c r="E1695" s="1" t="s">
        <v>90</v>
      </c>
      <c r="F1695" s="1" t="s">
        <v>82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34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制服角名倫太郎ICONIC</v>
      </c>
    </row>
    <row r="1696" spans="1:21" x14ac:dyDescent="0.25">
      <c r="A1696">
        <f>VLOOKUP(Receive[[#This Row],[No用]],SetNo[[No.用]:[vlookup 用]],2,FALSE)</f>
        <v>290</v>
      </c>
      <c r="B1696">
        <f>IF(ROW()=2,1,IF(A1695&lt;&gt;Receive[[#This Row],[No]],1,B1695+1))</f>
        <v>4</v>
      </c>
      <c r="C1696" s="1" t="s">
        <v>149</v>
      </c>
      <c r="D1696" s="1" t="s">
        <v>188</v>
      </c>
      <c r="E1696" s="1" t="s">
        <v>90</v>
      </c>
      <c r="F1696" s="1" t="s">
        <v>82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28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制服角名倫太郎ICONIC</v>
      </c>
    </row>
    <row r="1697" spans="1:21" x14ac:dyDescent="0.25">
      <c r="A1697">
        <f>VLOOKUP(Receive[[#This Row],[No用]],SetNo[[No.用]:[vlookup 用]],2,FALSE)</f>
        <v>290</v>
      </c>
      <c r="B1697">
        <f>IF(ROW()=2,1,IF(A1696&lt;&gt;Receive[[#This Row],[No]],1,B1696+1))</f>
        <v>5</v>
      </c>
      <c r="C1697" s="1" t="s">
        <v>149</v>
      </c>
      <c r="D1697" s="1" t="s">
        <v>188</v>
      </c>
      <c r="E1697" s="1" t="s">
        <v>90</v>
      </c>
      <c r="F1697" s="1" t="s">
        <v>82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14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制服角名倫太郎ICONIC</v>
      </c>
    </row>
    <row r="1698" spans="1:21" x14ac:dyDescent="0.25">
      <c r="A1698">
        <f>VLOOKUP(Receive[[#This Row],[No用]],SetNo[[No.用]:[vlookup 用]],2,FALSE)</f>
        <v>290</v>
      </c>
      <c r="B1698">
        <f>IF(ROW()=2,1,IF(A1697&lt;&gt;Receive[[#This Row],[No]],1,B1697+1))</f>
        <v>6</v>
      </c>
      <c r="C1698" s="1" t="s">
        <v>149</v>
      </c>
      <c r="D1698" s="1" t="s">
        <v>188</v>
      </c>
      <c r="E1698" s="1" t="s">
        <v>90</v>
      </c>
      <c r="F1698" s="1" t="s">
        <v>82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183</v>
      </c>
      <c r="L1698" s="1" t="s">
        <v>224</v>
      </c>
      <c r="M1698">
        <v>47</v>
      </c>
      <c r="N1698">
        <v>0</v>
      </c>
      <c r="O1698">
        <v>57</v>
      </c>
      <c r="P1698">
        <v>0</v>
      </c>
      <c r="U1698" t="str">
        <f>Receive[[#This Row],[服装]]&amp;Receive[[#This Row],[名前]]&amp;Receive[[#This Row],[レアリティ]]</f>
        <v>制服角名倫太郎ICONIC</v>
      </c>
    </row>
    <row r="1699" spans="1:21" x14ac:dyDescent="0.25">
      <c r="A1699">
        <f>VLOOKUP(Receive[[#This Row],[No用]],SetNo[[No.用]:[vlookup 用]],2,FALSE)</f>
        <v>290</v>
      </c>
      <c r="B1699">
        <f>IF(ROW()=2,1,IF(A1698&lt;&gt;Receive[[#This Row],[No]],1,B1698+1))</f>
        <v>7</v>
      </c>
      <c r="C1699" s="1" t="s">
        <v>149</v>
      </c>
      <c r="D1699" s="1" t="s">
        <v>188</v>
      </c>
      <c r="E1699" s="1" t="s">
        <v>90</v>
      </c>
      <c r="F1699" s="1" t="s">
        <v>82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164</v>
      </c>
      <c r="L1699" s="1" t="s">
        <v>224</v>
      </c>
      <c r="M1699">
        <v>47</v>
      </c>
      <c r="N1699">
        <v>0</v>
      </c>
      <c r="O1699">
        <v>57</v>
      </c>
      <c r="P1699">
        <v>0</v>
      </c>
      <c r="U1699" t="str">
        <f>Receive[[#This Row],[服装]]&amp;Receive[[#This Row],[名前]]&amp;Receive[[#This Row],[レアリティ]]</f>
        <v>制服角名倫太郎ICONIC</v>
      </c>
    </row>
    <row r="1700" spans="1:21" x14ac:dyDescent="0.25">
      <c r="A1700">
        <f>VLOOKUP(Receive[[#This Row],[No用]],SetNo[[No.用]:[vlookup 用]],2,FALSE)</f>
        <v>291</v>
      </c>
      <c r="B1700">
        <f>IF(ROW()=2,1,IF(A1692&lt;&gt;Receive[[#This Row],[No]],1,B1692+1))</f>
        <v>1</v>
      </c>
      <c r="C1700" t="s">
        <v>108</v>
      </c>
      <c r="D1700" t="s">
        <v>189</v>
      </c>
      <c r="E1700" t="s">
        <v>77</v>
      </c>
      <c r="F1700" t="s">
        <v>78</v>
      </c>
      <c r="G1700" t="s">
        <v>185</v>
      </c>
      <c r="H1700" t="s">
        <v>71</v>
      </c>
      <c r="I1700">
        <v>1</v>
      </c>
      <c r="J1700" t="s">
        <v>228</v>
      </c>
      <c r="K1700" s="1" t="s">
        <v>119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ユニフォーム北信介ICONIC</v>
      </c>
    </row>
    <row r="1701" spans="1:21" x14ac:dyDescent="0.25">
      <c r="A1701">
        <f>VLOOKUP(Receive[[#This Row],[No用]],SetNo[[No.用]:[vlookup 用]],2,FALSE)</f>
        <v>291</v>
      </c>
      <c r="B1701">
        <f>IF(ROW()=2,1,IF(A1700&lt;&gt;Receive[[#This Row],[No]],1,B1700+1))</f>
        <v>2</v>
      </c>
      <c r="C1701" t="s">
        <v>108</v>
      </c>
      <c r="D1701" t="s">
        <v>189</v>
      </c>
      <c r="E1701" t="s">
        <v>77</v>
      </c>
      <c r="F1701" t="s">
        <v>78</v>
      </c>
      <c r="G1701" t="s">
        <v>185</v>
      </c>
      <c r="H1701" t="s">
        <v>71</v>
      </c>
      <c r="I1701">
        <v>1</v>
      </c>
      <c r="J1701" t="s">
        <v>228</v>
      </c>
      <c r="K1701" s="1" t="s">
        <v>163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R1701" s="1" t="s">
        <v>948</v>
      </c>
      <c r="S1701" s="1" t="s">
        <v>913</v>
      </c>
      <c r="U1701" t="str">
        <f>Receive[[#This Row],[服装]]&amp;Receive[[#This Row],[名前]]&amp;Receive[[#This Row],[レアリティ]]</f>
        <v>ユニフォーム北信介ICONIC</v>
      </c>
    </row>
    <row r="1702" spans="1:21" x14ac:dyDescent="0.25">
      <c r="A1702">
        <f>VLOOKUP(Receive[[#This Row],[No用]],SetNo[[No.用]:[vlookup 用]],2,FALSE)</f>
        <v>291</v>
      </c>
      <c r="B1702">
        <f>IF(ROW()=2,1,IF(A1701&lt;&gt;Receive[[#This Row],[No]],1,B1701+1))</f>
        <v>3</v>
      </c>
      <c r="C1702" t="s">
        <v>108</v>
      </c>
      <c r="D1702" t="s">
        <v>189</v>
      </c>
      <c r="E1702" t="s">
        <v>77</v>
      </c>
      <c r="F1702" t="s">
        <v>78</v>
      </c>
      <c r="G1702" t="s">
        <v>185</v>
      </c>
      <c r="H1702" t="s">
        <v>71</v>
      </c>
      <c r="I1702">
        <v>1</v>
      </c>
      <c r="J1702" t="s">
        <v>228</v>
      </c>
      <c r="K1702" s="1" t="s">
        <v>230</v>
      </c>
      <c r="L1702" s="1" t="s">
        <v>162</v>
      </c>
      <c r="M1702">
        <v>32</v>
      </c>
      <c r="N1702">
        <v>0</v>
      </c>
      <c r="O1702">
        <v>0</v>
      </c>
      <c r="P1702">
        <v>0</v>
      </c>
      <c r="R1702" s="1" t="s">
        <v>948</v>
      </c>
      <c r="S1702" s="1" t="s">
        <v>914</v>
      </c>
      <c r="U1702" t="str">
        <f>Receive[[#This Row],[服装]]&amp;Receive[[#This Row],[名前]]&amp;Receive[[#This Row],[レアリティ]]</f>
        <v>ユニフォーム北信介ICONIC</v>
      </c>
    </row>
    <row r="1703" spans="1:21" x14ac:dyDescent="0.25">
      <c r="A1703">
        <f>VLOOKUP(Receive[[#This Row],[No用]],SetNo[[No.用]:[vlookup 用]],2,FALSE)</f>
        <v>291</v>
      </c>
      <c r="B1703">
        <f>IF(ROW()=2,1,IF(A1702&lt;&gt;Receive[[#This Row],[No]],1,B1702+1))</f>
        <v>4</v>
      </c>
      <c r="C1703" t="s">
        <v>108</v>
      </c>
      <c r="D1703" t="s">
        <v>189</v>
      </c>
      <c r="E1703" t="s">
        <v>77</v>
      </c>
      <c r="F1703" t="s">
        <v>78</v>
      </c>
      <c r="G1703" t="s">
        <v>185</v>
      </c>
      <c r="H1703" t="s">
        <v>71</v>
      </c>
      <c r="I1703">
        <v>1</v>
      </c>
      <c r="J1703" t="s">
        <v>228</v>
      </c>
      <c r="K1703" s="1" t="s">
        <v>120</v>
      </c>
      <c r="L1703" s="1" t="s">
        <v>173</v>
      </c>
      <c r="M1703">
        <v>36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ユニフォーム北信介ICONIC</v>
      </c>
    </row>
    <row r="1704" spans="1:21" x14ac:dyDescent="0.25">
      <c r="A1704">
        <f>VLOOKUP(Receive[[#This Row],[No用]],SetNo[[No.用]:[vlookup 用]],2,FALSE)</f>
        <v>291</v>
      </c>
      <c r="B1704">
        <f>IF(ROW()=2,1,IF(A1703&lt;&gt;Receive[[#This Row],[No]],1,B1703+1))</f>
        <v>5</v>
      </c>
      <c r="C1704" t="s">
        <v>108</v>
      </c>
      <c r="D1704" t="s">
        <v>189</v>
      </c>
      <c r="E1704" t="s">
        <v>77</v>
      </c>
      <c r="F1704" t="s">
        <v>78</v>
      </c>
      <c r="G1704" t="s">
        <v>185</v>
      </c>
      <c r="H1704" t="s">
        <v>71</v>
      </c>
      <c r="I1704">
        <v>1</v>
      </c>
      <c r="J1704" t="s">
        <v>228</v>
      </c>
      <c r="K1704" s="1" t="s">
        <v>164</v>
      </c>
      <c r="L1704" s="1" t="s">
        <v>162</v>
      </c>
      <c r="M1704">
        <v>32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ユニフォーム北信介ICONIC</v>
      </c>
    </row>
    <row r="1705" spans="1:21" x14ac:dyDescent="0.25">
      <c r="A1705">
        <f>VLOOKUP(Receive[[#This Row],[No用]],SetNo[[No.用]:[vlookup 用]],2,FALSE)</f>
        <v>291</v>
      </c>
      <c r="B1705">
        <f>IF(ROW()=2,1,IF(A1704&lt;&gt;Receive[[#This Row],[No]],1,B1704+1))</f>
        <v>6</v>
      </c>
      <c r="C1705" t="s">
        <v>108</v>
      </c>
      <c r="D1705" t="s">
        <v>189</v>
      </c>
      <c r="E1705" t="s">
        <v>77</v>
      </c>
      <c r="F1705" t="s">
        <v>78</v>
      </c>
      <c r="G1705" t="s">
        <v>185</v>
      </c>
      <c r="H1705" t="s">
        <v>71</v>
      </c>
      <c r="I1705">
        <v>0</v>
      </c>
      <c r="J1705" t="s">
        <v>228</v>
      </c>
      <c r="K1705" s="1" t="s">
        <v>165</v>
      </c>
      <c r="L1705" s="1" t="s">
        <v>162</v>
      </c>
      <c r="M1705">
        <v>13</v>
      </c>
      <c r="N1705">
        <v>0</v>
      </c>
      <c r="O1705">
        <v>0</v>
      </c>
      <c r="P1705">
        <v>0</v>
      </c>
      <c r="U1705" t="str">
        <f>Receive[[#This Row],[服装]]&amp;Receive[[#This Row],[名前]]&amp;Receive[[#This Row],[レアリティ]]</f>
        <v>ユニフォーム北信介ICONIC</v>
      </c>
    </row>
    <row r="1706" spans="1:21" x14ac:dyDescent="0.2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587</v>
      </c>
      <c r="D1706" t="s">
        <v>189</v>
      </c>
      <c r="E1706" s="1" t="s">
        <v>73</v>
      </c>
      <c r="F1706" t="s">
        <v>78</v>
      </c>
      <c r="G1706" t="s">
        <v>185</v>
      </c>
      <c r="H1706" t="s">
        <v>71</v>
      </c>
      <c r="I1706">
        <v>1</v>
      </c>
      <c r="J1706" t="s">
        <v>228</v>
      </c>
      <c r="K1706" s="1" t="s">
        <v>119</v>
      </c>
      <c r="L1706" s="1" t="s">
        <v>178</v>
      </c>
      <c r="M1706">
        <v>35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Xmas北信介ICONIC</v>
      </c>
    </row>
    <row r="1707" spans="1:21" x14ac:dyDescent="0.2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587</v>
      </c>
      <c r="D1707" t="s">
        <v>189</v>
      </c>
      <c r="E1707" s="1" t="s">
        <v>73</v>
      </c>
      <c r="F1707" t="s">
        <v>78</v>
      </c>
      <c r="G1707" t="s">
        <v>185</v>
      </c>
      <c r="H1707" t="s">
        <v>71</v>
      </c>
      <c r="I1707">
        <v>1</v>
      </c>
      <c r="J1707" t="s">
        <v>228</v>
      </c>
      <c r="K1707" s="1" t="s">
        <v>163</v>
      </c>
      <c r="L1707" s="1" t="s">
        <v>162</v>
      </c>
      <c r="M1707">
        <v>32</v>
      </c>
      <c r="N1707">
        <v>0</v>
      </c>
      <c r="O1707">
        <v>0</v>
      </c>
      <c r="P1707">
        <v>0</v>
      </c>
      <c r="R1707" s="1" t="s">
        <v>948</v>
      </c>
      <c r="S1707" s="1" t="s">
        <v>913</v>
      </c>
      <c r="U1707" t="str">
        <f>Receive[[#This Row],[服装]]&amp;Receive[[#This Row],[名前]]&amp;Receive[[#This Row],[レアリティ]]</f>
        <v>Xmas北信介ICONIC</v>
      </c>
    </row>
    <row r="1708" spans="1:21" x14ac:dyDescent="0.2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587</v>
      </c>
      <c r="D1708" t="s">
        <v>189</v>
      </c>
      <c r="E1708" s="1" t="s">
        <v>73</v>
      </c>
      <c r="F1708" t="s">
        <v>78</v>
      </c>
      <c r="G1708" t="s">
        <v>185</v>
      </c>
      <c r="H1708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R1708" s="1" t="s">
        <v>948</v>
      </c>
      <c r="S1708" s="1" t="s">
        <v>914</v>
      </c>
      <c r="U1708" t="str">
        <f>Receive[[#This Row],[服装]]&amp;Receive[[#This Row],[名前]]&amp;Receive[[#This Row],[レアリティ]]</f>
        <v>Xmas北信介ICONIC</v>
      </c>
    </row>
    <row r="1709" spans="1:21" x14ac:dyDescent="0.2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587</v>
      </c>
      <c r="D1709" t="s">
        <v>189</v>
      </c>
      <c r="E1709" s="1" t="s">
        <v>73</v>
      </c>
      <c r="F1709" t="s">
        <v>78</v>
      </c>
      <c r="G1709" t="s">
        <v>185</v>
      </c>
      <c r="H1709" t="s">
        <v>71</v>
      </c>
      <c r="I1709">
        <v>1</v>
      </c>
      <c r="J1709" t="s">
        <v>228</v>
      </c>
      <c r="K1709" s="1" t="s">
        <v>120</v>
      </c>
      <c r="L1709" s="1" t="s">
        <v>173</v>
      </c>
      <c r="M1709">
        <v>36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Xmas北信介ICONIC</v>
      </c>
    </row>
    <row r="1710" spans="1:21" x14ac:dyDescent="0.2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587</v>
      </c>
      <c r="D1710" t="s">
        <v>189</v>
      </c>
      <c r="E1710" s="1" t="s">
        <v>73</v>
      </c>
      <c r="F1710" t="s">
        <v>78</v>
      </c>
      <c r="G1710" t="s">
        <v>185</v>
      </c>
      <c r="H1710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32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Xmas北信介ICONIC</v>
      </c>
    </row>
    <row r="1711" spans="1:21" x14ac:dyDescent="0.2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587</v>
      </c>
      <c r="D1711" t="s">
        <v>189</v>
      </c>
      <c r="E1711" s="1" t="s">
        <v>73</v>
      </c>
      <c r="F1711" t="s">
        <v>78</v>
      </c>
      <c r="G1711" t="s">
        <v>185</v>
      </c>
      <c r="H1711" t="s">
        <v>71</v>
      </c>
      <c r="I1711">
        <v>0</v>
      </c>
      <c r="J1711" t="s">
        <v>228</v>
      </c>
      <c r="K1711" s="1" t="s">
        <v>165</v>
      </c>
      <c r="L1711" s="1" t="s">
        <v>162</v>
      </c>
      <c r="M1711">
        <v>13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Xmas北信介ICONIC</v>
      </c>
    </row>
    <row r="1712" spans="1:21" x14ac:dyDescent="0.25">
      <c r="A1712">
        <f>VLOOKUP(Receive[[#This Row],[No用]],SetNo[[No.用]:[vlookup 用]],2,FALSE)</f>
        <v>292</v>
      </c>
      <c r="B1712">
        <f>IF(ROW()=2,1,IF(A1711&lt;&gt;Receive[[#This Row],[No]],1,B1711+1))</f>
        <v>7</v>
      </c>
      <c r="C1712" s="1" t="s">
        <v>587</v>
      </c>
      <c r="D1712" t="s">
        <v>189</v>
      </c>
      <c r="E1712" s="1" t="s">
        <v>73</v>
      </c>
      <c r="F1712" t="s">
        <v>78</v>
      </c>
      <c r="G1712" t="s">
        <v>185</v>
      </c>
      <c r="H1712" t="s">
        <v>71</v>
      </c>
      <c r="I1712">
        <v>1</v>
      </c>
      <c r="J1712" t="s">
        <v>228</v>
      </c>
      <c r="K1712" s="1" t="s">
        <v>164</v>
      </c>
      <c r="L1712" s="1" t="s">
        <v>224</v>
      </c>
      <c r="M1712">
        <v>44</v>
      </c>
      <c r="N1712">
        <v>0</v>
      </c>
      <c r="O1712">
        <v>54</v>
      </c>
      <c r="P1712">
        <v>0</v>
      </c>
      <c r="U1712" t="str">
        <f>Receive[[#This Row],[服装]]&amp;Receive[[#This Row],[名前]]&amp;Receive[[#This Row],[レアリティ]]</f>
        <v>Xmas北信介ICONIC</v>
      </c>
    </row>
    <row r="1713" spans="1:21" x14ac:dyDescent="0.25">
      <c r="A1713">
        <f>VLOOKUP(Receive[[#This Row],[No用]],SetNo[[No.用]:[vlookup 用]],2,FALSE)</f>
        <v>293</v>
      </c>
      <c r="B1713">
        <f>IF(ROW()=2,1,IF(A1712&lt;&gt;Receive[[#This Row],[No]],1,B1712+1))</f>
        <v>1</v>
      </c>
      <c r="C1713" s="1" t="s">
        <v>734</v>
      </c>
      <c r="D1713" s="1" t="s">
        <v>189</v>
      </c>
      <c r="E1713" s="1" t="s">
        <v>90</v>
      </c>
      <c r="F1713" s="1" t="s">
        <v>78</v>
      </c>
      <c r="G1713" s="1" t="s">
        <v>185</v>
      </c>
      <c r="H1713" s="1" t="s">
        <v>71</v>
      </c>
      <c r="I1713">
        <v>1</v>
      </c>
      <c r="J1713" t="s">
        <v>228</v>
      </c>
      <c r="K1713" s="1" t="s">
        <v>119</v>
      </c>
      <c r="L1713" s="1" t="s">
        <v>173</v>
      </c>
      <c r="M1713">
        <v>37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スパイ北信介ICONIC</v>
      </c>
    </row>
    <row r="1714" spans="1:21" x14ac:dyDescent="0.25">
      <c r="A1714">
        <f>VLOOKUP(Receive[[#This Row],[No用]],SetNo[[No.用]:[vlookup 用]],2,FALSE)</f>
        <v>293</v>
      </c>
      <c r="B1714">
        <f>IF(ROW()=2,1,IF(A1713&lt;&gt;Receive[[#This Row],[No]],1,B1713+1))</f>
        <v>2</v>
      </c>
      <c r="C1714" s="1" t="s">
        <v>734</v>
      </c>
      <c r="D1714" s="1" t="s">
        <v>189</v>
      </c>
      <c r="E1714" s="1" t="s">
        <v>90</v>
      </c>
      <c r="F1714" s="1" t="s">
        <v>78</v>
      </c>
      <c r="G1714" s="1" t="s">
        <v>185</v>
      </c>
      <c r="H1714" s="1" t="s">
        <v>71</v>
      </c>
      <c r="I1714">
        <v>1</v>
      </c>
      <c r="J1714" t="s">
        <v>228</v>
      </c>
      <c r="K1714" s="1" t="s">
        <v>163</v>
      </c>
      <c r="L1714" s="1" t="s">
        <v>162</v>
      </c>
      <c r="M1714">
        <v>32</v>
      </c>
      <c r="N1714">
        <v>0</v>
      </c>
      <c r="O1714">
        <v>0</v>
      </c>
      <c r="P1714">
        <v>0</v>
      </c>
      <c r="R1714" s="1" t="s">
        <v>948</v>
      </c>
      <c r="S1714" s="1" t="s">
        <v>913</v>
      </c>
      <c r="U1714" t="str">
        <f>Receive[[#This Row],[服装]]&amp;Receive[[#This Row],[名前]]&amp;Receive[[#This Row],[レアリティ]]</f>
        <v>スパイ北信介ICONIC</v>
      </c>
    </row>
    <row r="1715" spans="1:21" x14ac:dyDescent="0.25">
      <c r="A1715">
        <f>VLOOKUP(Receive[[#This Row],[No用]],SetNo[[No.用]:[vlookup 用]],2,FALSE)</f>
        <v>293</v>
      </c>
      <c r="B1715">
        <f>IF(ROW()=2,1,IF(A1714&lt;&gt;Receive[[#This Row],[No]],1,B1714+1))</f>
        <v>3</v>
      </c>
      <c r="C1715" s="1" t="s">
        <v>734</v>
      </c>
      <c r="D1715" s="1" t="s">
        <v>189</v>
      </c>
      <c r="E1715" s="1" t="s">
        <v>90</v>
      </c>
      <c r="F1715" s="1" t="s">
        <v>78</v>
      </c>
      <c r="G1715" s="1" t="s">
        <v>185</v>
      </c>
      <c r="H1715" s="1" t="s">
        <v>71</v>
      </c>
      <c r="I1715">
        <v>1</v>
      </c>
      <c r="J1715" t="s">
        <v>228</v>
      </c>
      <c r="K1715" s="1" t="s">
        <v>230</v>
      </c>
      <c r="L1715" s="1" t="s">
        <v>162</v>
      </c>
      <c r="M1715">
        <v>32</v>
      </c>
      <c r="N1715">
        <v>0</v>
      </c>
      <c r="O1715">
        <v>0</v>
      </c>
      <c r="P1715">
        <v>0</v>
      </c>
      <c r="R1715" s="1" t="s">
        <v>948</v>
      </c>
      <c r="S1715" s="1" t="s">
        <v>914</v>
      </c>
      <c r="U1715" t="str">
        <f>Receive[[#This Row],[服装]]&amp;Receive[[#This Row],[名前]]&amp;Receive[[#This Row],[レアリティ]]</f>
        <v>スパイ北信介ICONIC</v>
      </c>
    </row>
    <row r="1716" spans="1:21" x14ac:dyDescent="0.25">
      <c r="A1716">
        <f>VLOOKUP(Receive[[#This Row],[No用]],SetNo[[No.用]:[vlookup 用]],2,FALSE)</f>
        <v>293</v>
      </c>
      <c r="B1716">
        <f>IF(ROW()=2,1,IF(A1715&lt;&gt;Receive[[#This Row],[No]],1,B1715+1))</f>
        <v>4</v>
      </c>
      <c r="C1716" s="1" t="s">
        <v>734</v>
      </c>
      <c r="D1716" s="1" t="s">
        <v>189</v>
      </c>
      <c r="E1716" s="1" t="s">
        <v>90</v>
      </c>
      <c r="F1716" s="1" t="s">
        <v>78</v>
      </c>
      <c r="G1716" s="1" t="s">
        <v>185</v>
      </c>
      <c r="H1716" s="1" t="s">
        <v>71</v>
      </c>
      <c r="I1716">
        <v>1</v>
      </c>
      <c r="J1716" t="s">
        <v>228</v>
      </c>
      <c r="K1716" s="1" t="s">
        <v>120</v>
      </c>
      <c r="L1716" s="1" t="s">
        <v>173</v>
      </c>
      <c r="M1716">
        <v>37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スパイ北信介ICONIC</v>
      </c>
    </row>
    <row r="1717" spans="1:21" x14ac:dyDescent="0.25">
      <c r="A1717">
        <f>VLOOKUP(Receive[[#This Row],[No用]],SetNo[[No.用]:[vlookup 用]],2,FALSE)</f>
        <v>293</v>
      </c>
      <c r="B1717">
        <f>IF(ROW()=2,1,IF(A1716&lt;&gt;Receive[[#This Row],[No]],1,B1716+1))</f>
        <v>5</v>
      </c>
      <c r="C1717" s="1" t="s">
        <v>734</v>
      </c>
      <c r="D1717" s="1" t="s">
        <v>189</v>
      </c>
      <c r="E1717" s="1" t="s">
        <v>90</v>
      </c>
      <c r="F1717" s="1" t="s">
        <v>78</v>
      </c>
      <c r="G1717" s="1" t="s">
        <v>185</v>
      </c>
      <c r="H1717" s="1" t="s">
        <v>71</v>
      </c>
      <c r="I1717">
        <v>1</v>
      </c>
      <c r="J1717" t="s">
        <v>228</v>
      </c>
      <c r="K1717" s="1" t="s">
        <v>164</v>
      </c>
      <c r="L1717" s="1" t="s">
        <v>162</v>
      </c>
      <c r="M1717">
        <v>32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スパイ北信介ICONIC</v>
      </c>
    </row>
    <row r="1718" spans="1:21" x14ac:dyDescent="0.25">
      <c r="A1718">
        <f>VLOOKUP(Receive[[#This Row],[No用]],SetNo[[No.用]:[vlookup 用]],2,FALSE)</f>
        <v>293</v>
      </c>
      <c r="B1718">
        <f>IF(ROW()=2,1,IF(A1717&lt;&gt;Receive[[#This Row],[No]],1,B1717+1))</f>
        <v>6</v>
      </c>
      <c r="C1718" s="1" t="s">
        <v>734</v>
      </c>
      <c r="D1718" s="1" t="s">
        <v>189</v>
      </c>
      <c r="E1718" s="1" t="s">
        <v>90</v>
      </c>
      <c r="F1718" s="1" t="s">
        <v>78</v>
      </c>
      <c r="G1718" s="1" t="s">
        <v>185</v>
      </c>
      <c r="H1718" s="1" t="s">
        <v>71</v>
      </c>
      <c r="I1718">
        <v>0</v>
      </c>
      <c r="J1718" t="s">
        <v>228</v>
      </c>
      <c r="K1718" s="1" t="s">
        <v>165</v>
      </c>
      <c r="L1718" s="1" t="s">
        <v>162</v>
      </c>
      <c r="M1718">
        <v>13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スパイ北信介ICONIC</v>
      </c>
    </row>
    <row r="1719" spans="1:21" x14ac:dyDescent="0.25">
      <c r="A1719">
        <f>VLOOKUP(Receive[[#This Row],[No用]],SetNo[[No.用]:[vlookup 用]],2,FALSE)</f>
        <v>293</v>
      </c>
      <c r="B1719">
        <f>IF(ROW()=2,1,IF(A1718&lt;&gt;Receive[[#This Row],[No]],1,B1718+1))</f>
        <v>7</v>
      </c>
      <c r="C1719" s="1" t="s">
        <v>734</v>
      </c>
      <c r="D1719" s="1" t="s">
        <v>189</v>
      </c>
      <c r="E1719" s="1" t="s">
        <v>90</v>
      </c>
      <c r="F1719" s="1" t="s">
        <v>78</v>
      </c>
      <c r="G1719" s="1" t="s">
        <v>185</v>
      </c>
      <c r="H1719" s="1" t="s">
        <v>71</v>
      </c>
      <c r="I1719">
        <v>1</v>
      </c>
      <c r="J1719" t="s">
        <v>228</v>
      </c>
      <c r="K1719" s="1" t="s">
        <v>164</v>
      </c>
      <c r="L1719" s="1" t="s">
        <v>224</v>
      </c>
      <c r="M1719">
        <v>44</v>
      </c>
      <c r="N1719">
        <v>0</v>
      </c>
      <c r="O1719">
        <v>54</v>
      </c>
      <c r="P1719">
        <v>0</v>
      </c>
      <c r="U1719" t="str">
        <f>Receive[[#This Row],[服装]]&amp;Receive[[#This Row],[名前]]&amp;Receive[[#This Row],[レアリティ]]</f>
        <v>スパイ北信介ICONIC</v>
      </c>
    </row>
    <row r="1720" spans="1:21" x14ac:dyDescent="0.25">
      <c r="A1720">
        <f>VLOOKUP(Receive[[#This Row],[No用]],SetNo[[No.用]:[vlookup 用]],2,FALSE)</f>
        <v>294</v>
      </c>
      <c r="B1720">
        <f>IF(ROW()=2,1,IF(A1719&lt;&gt;Receive[[#This Row],[No]],1,B1719+1))</f>
        <v>1</v>
      </c>
      <c r="C1720" s="1" t="s">
        <v>825</v>
      </c>
      <c r="D1720" s="1" t="s">
        <v>189</v>
      </c>
      <c r="E1720" s="1" t="s">
        <v>77</v>
      </c>
      <c r="F1720" s="1" t="s">
        <v>78</v>
      </c>
      <c r="G1720" s="1" t="s">
        <v>185</v>
      </c>
      <c r="H1720" s="1" t="s">
        <v>71</v>
      </c>
      <c r="I1720">
        <v>1</v>
      </c>
      <c r="J1720" t="s">
        <v>228</v>
      </c>
      <c r="K1720" s="1" t="s">
        <v>119</v>
      </c>
      <c r="L1720" s="1" t="s">
        <v>173</v>
      </c>
      <c r="M1720">
        <v>37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新年2北信介ICONIC</v>
      </c>
    </row>
    <row r="1721" spans="1:21" x14ac:dyDescent="0.25">
      <c r="A1721">
        <f>VLOOKUP(Receive[[#This Row],[No用]],SetNo[[No.用]:[vlookup 用]],2,FALSE)</f>
        <v>294</v>
      </c>
      <c r="B1721">
        <f>IF(ROW()=2,1,IF(A1720&lt;&gt;Receive[[#This Row],[No]],1,B1720+1))</f>
        <v>2</v>
      </c>
      <c r="C1721" s="1" t="s">
        <v>825</v>
      </c>
      <c r="D1721" s="1" t="s">
        <v>189</v>
      </c>
      <c r="E1721" s="1" t="s">
        <v>77</v>
      </c>
      <c r="F1721" s="1" t="s">
        <v>78</v>
      </c>
      <c r="G1721" s="1" t="s">
        <v>185</v>
      </c>
      <c r="H1721" s="1" t="s">
        <v>71</v>
      </c>
      <c r="I1721">
        <v>1</v>
      </c>
      <c r="J1721" t="s">
        <v>228</v>
      </c>
      <c r="K1721" s="1" t="s">
        <v>163</v>
      </c>
      <c r="L1721" s="1" t="s">
        <v>178</v>
      </c>
      <c r="M1721">
        <v>35</v>
      </c>
      <c r="N1721">
        <v>0</v>
      </c>
      <c r="O1721">
        <v>0</v>
      </c>
      <c r="P1721">
        <v>0</v>
      </c>
      <c r="R1721" s="1" t="s">
        <v>948</v>
      </c>
      <c r="S1721" s="1" t="s">
        <v>902</v>
      </c>
      <c r="U1721" t="str">
        <f>Receive[[#This Row],[服装]]&amp;Receive[[#This Row],[名前]]&amp;Receive[[#This Row],[レアリティ]]</f>
        <v>新年2北信介ICONIC</v>
      </c>
    </row>
    <row r="1722" spans="1:21" x14ac:dyDescent="0.25">
      <c r="A1722">
        <f>VLOOKUP(Receive[[#This Row],[No用]],SetNo[[No.用]:[vlookup 用]],2,FALSE)</f>
        <v>294</v>
      </c>
      <c r="B1722">
        <f>IF(ROW()=2,1,IF(A1721&lt;&gt;Receive[[#This Row],[No]],1,B1721+1))</f>
        <v>3</v>
      </c>
      <c r="C1722" s="1" t="s">
        <v>825</v>
      </c>
      <c r="D1722" s="1" t="s">
        <v>189</v>
      </c>
      <c r="E1722" s="1" t="s">
        <v>77</v>
      </c>
      <c r="F1722" s="1" t="s">
        <v>78</v>
      </c>
      <c r="G1722" s="1" t="s">
        <v>185</v>
      </c>
      <c r="H1722" s="1" t="s">
        <v>71</v>
      </c>
      <c r="I1722">
        <v>1</v>
      </c>
      <c r="J1722" t="s">
        <v>228</v>
      </c>
      <c r="K1722" s="1" t="s">
        <v>230</v>
      </c>
      <c r="L1722" s="1" t="s">
        <v>162</v>
      </c>
      <c r="M1722">
        <v>32</v>
      </c>
      <c r="N1722">
        <v>0</v>
      </c>
      <c r="O1722">
        <v>0</v>
      </c>
      <c r="P1722">
        <v>0</v>
      </c>
      <c r="R1722" s="1" t="s">
        <v>948</v>
      </c>
      <c r="S1722" s="1" t="s">
        <v>914</v>
      </c>
      <c r="U1722" t="str">
        <f>Receive[[#This Row],[服装]]&amp;Receive[[#This Row],[名前]]&amp;Receive[[#This Row],[レアリティ]]</f>
        <v>新年2北信介ICONIC</v>
      </c>
    </row>
    <row r="1723" spans="1:21" x14ac:dyDescent="0.25">
      <c r="A1723">
        <f>VLOOKUP(Receive[[#This Row],[No用]],SetNo[[No.用]:[vlookup 用]],2,FALSE)</f>
        <v>294</v>
      </c>
      <c r="B1723">
        <f>IF(ROW()=2,1,IF(A1722&lt;&gt;Receive[[#This Row],[No]],1,B1722+1))</f>
        <v>4</v>
      </c>
      <c r="C1723" s="1" t="s">
        <v>825</v>
      </c>
      <c r="D1723" s="1" t="s">
        <v>189</v>
      </c>
      <c r="E1723" s="1" t="s">
        <v>77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120</v>
      </c>
      <c r="L1723" s="1" t="s">
        <v>178</v>
      </c>
      <c r="M1723">
        <v>35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新年2北信介ICONIC</v>
      </c>
    </row>
    <row r="1724" spans="1:21" x14ac:dyDescent="0.25">
      <c r="A1724">
        <f>VLOOKUP(Receive[[#This Row],[No用]],SetNo[[No.用]:[vlookup 用]],2,FALSE)</f>
        <v>294</v>
      </c>
      <c r="B1724">
        <f>IF(ROW()=2,1,IF(A1723&lt;&gt;Receive[[#This Row],[No]],1,B1723+1))</f>
        <v>5</v>
      </c>
      <c r="C1724" s="1" t="s">
        <v>825</v>
      </c>
      <c r="D1724" s="1" t="s">
        <v>189</v>
      </c>
      <c r="E1724" s="1" t="s">
        <v>77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164</v>
      </c>
      <c r="L1724" s="1" t="s">
        <v>162</v>
      </c>
      <c r="M1724">
        <v>32</v>
      </c>
      <c r="N1724">
        <v>0</v>
      </c>
      <c r="O1724">
        <v>0</v>
      </c>
      <c r="P1724">
        <v>0</v>
      </c>
      <c r="U1724" t="str">
        <f>Receive[[#This Row],[服装]]&amp;Receive[[#This Row],[名前]]&amp;Receive[[#This Row],[レアリティ]]</f>
        <v>新年2北信介ICONIC</v>
      </c>
    </row>
    <row r="1725" spans="1:21" x14ac:dyDescent="0.25">
      <c r="A1725">
        <f>VLOOKUP(Receive[[#This Row],[No用]],SetNo[[No.用]:[vlookup 用]],2,FALSE)</f>
        <v>294</v>
      </c>
      <c r="B1725">
        <f>IF(ROW()=2,1,IF(A1724&lt;&gt;Receive[[#This Row],[No]],1,B1724+1))</f>
        <v>6</v>
      </c>
      <c r="C1725" s="1" t="s">
        <v>825</v>
      </c>
      <c r="D1725" s="1" t="s">
        <v>189</v>
      </c>
      <c r="E1725" s="1" t="s">
        <v>77</v>
      </c>
      <c r="F1725" s="1" t="s">
        <v>78</v>
      </c>
      <c r="G1725" s="1" t="s">
        <v>185</v>
      </c>
      <c r="H1725" s="1" t="s">
        <v>71</v>
      </c>
      <c r="I1725">
        <v>0</v>
      </c>
      <c r="J1725" t="s">
        <v>228</v>
      </c>
      <c r="K1725" s="1" t="s">
        <v>165</v>
      </c>
      <c r="L1725" s="1" t="s">
        <v>162</v>
      </c>
      <c r="M1725">
        <v>13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新年2北信介ICONIC</v>
      </c>
    </row>
    <row r="1726" spans="1:21" x14ac:dyDescent="0.25">
      <c r="A1726">
        <f>VLOOKUP(Receive[[#This Row],[No用]],SetNo[[No.用]:[vlookup 用]],2,FALSE)</f>
        <v>294</v>
      </c>
      <c r="B1726">
        <f>IF(ROW()=2,1,IF(A1725&lt;&gt;Receive[[#This Row],[No]],1,B1725+1))</f>
        <v>7</v>
      </c>
      <c r="C1726" s="1" t="s">
        <v>825</v>
      </c>
      <c r="D1726" s="1" t="s">
        <v>189</v>
      </c>
      <c r="E1726" s="1" t="s">
        <v>77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120</v>
      </c>
      <c r="L1726" s="1" t="s">
        <v>224</v>
      </c>
      <c r="M1726">
        <v>47</v>
      </c>
      <c r="N1726">
        <v>0</v>
      </c>
      <c r="O1726">
        <v>57</v>
      </c>
      <c r="P1726">
        <v>0</v>
      </c>
      <c r="U1726" t="str">
        <f>Receive[[#This Row],[服装]]&amp;Receive[[#This Row],[名前]]&amp;Receive[[#This Row],[レアリティ]]</f>
        <v>新年2北信介ICONIC</v>
      </c>
    </row>
    <row r="1727" spans="1:21" x14ac:dyDescent="0.25">
      <c r="A1727">
        <f>VLOOKUP(Receive[[#This Row],[No用]],SetNo[[No.用]:[vlookup 用]],2,FALSE)</f>
        <v>295</v>
      </c>
      <c r="B1727">
        <f>IF(ROW()=2,1,IF(A1726&lt;&gt;Receive[[#This Row],[No]],1,B1726+1))</f>
        <v>1</v>
      </c>
      <c r="C1727" s="1" t="s">
        <v>956</v>
      </c>
      <c r="D1727" s="1" t="s">
        <v>189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1</v>
      </c>
      <c r="J1727" t="s">
        <v>228</v>
      </c>
      <c r="K1727" s="1" t="s">
        <v>119</v>
      </c>
      <c r="L1727" s="1" t="s">
        <v>162</v>
      </c>
      <c r="M1727">
        <v>32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職業体験2北信介ICONIC</v>
      </c>
    </row>
    <row r="1728" spans="1:21" x14ac:dyDescent="0.25">
      <c r="A1728">
        <f>VLOOKUP(Receive[[#This Row],[No用]],SetNo[[No.用]:[vlookup 用]],2,FALSE)</f>
        <v>295</v>
      </c>
      <c r="B1728">
        <f>IF(ROW()=2,1,IF(A1727&lt;&gt;Receive[[#This Row],[No]],1,B1727+1))</f>
        <v>2</v>
      </c>
      <c r="C1728" s="1" t="s">
        <v>956</v>
      </c>
      <c r="D1728" s="1" t="s">
        <v>189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163</v>
      </c>
      <c r="L1728" s="1" t="s">
        <v>178</v>
      </c>
      <c r="M1728">
        <v>35</v>
      </c>
      <c r="N1728">
        <v>0</v>
      </c>
      <c r="O1728">
        <v>0</v>
      </c>
      <c r="P1728">
        <v>0</v>
      </c>
      <c r="R1728" s="1" t="s">
        <v>948</v>
      </c>
      <c r="S1728" s="1" t="s">
        <v>902</v>
      </c>
      <c r="T1728" s="1"/>
      <c r="U1728" t="str">
        <f>Receive[[#This Row],[服装]]&amp;Receive[[#This Row],[名前]]&amp;Receive[[#This Row],[レアリティ]]</f>
        <v>職業体験2北信介ICONIC</v>
      </c>
    </row>
    <row r="1729" spans="1:21" x14ac:dyDescent="0.25">
      <c r="A1729">
        <f>VLOOKUP(Receive[[#This Row],[No用]],SetNo[[No.用]:[vlookup 用]],2,FALSE)</f>
        <v>295</v>
      </c>
      <c r="B1729">
        <f>IF(ROW()=2,1,IF(A1728&lt;&gt;Receive[[#This Row],[No]],1,B1728+1))</f>
        <v>3</v>
      </c>
      <c r="C1729" s="1" t="s">
        <v>956</v>
      </c>
      <c r="D1729" s="1" t="s">
        <v>189</v>
      </c>
      <c r="E1729" s="1" t="s">
        <v>73</v>
      </c>
      <c r="F1729" s="1" t="s">
        <v>78</v>
      </c>
      <c r="G1729" s="1" t="s">
        <v>185</v>
      </c>
      <c r="H1729" s="1" t="s">
        <v>71</v>
      </c>
      <c r="I1729">
        <v>1</v>
      </c>
      <c r="J1729" t="s">
        <v>228</v>
      </c>
      <c r="K1729" s="1" t="s">
        <v>230</v>
      </c>
      <c r="L1729" s="1" t="s">
        <v>162</v>
      </c>
      <c r="M1729">
        <v>32</v>
      </c>
      <c r="N1729">
        <v>0</v>
      </c>
      <c r="O1729">
        <v>0</v>
      </c>
      <c r="P1729">
        <v>0</v>
      </c>
      <c r="R1729" s="1" t="s">
        <v>948</v>
      </c>
      <c r="S1729" s="1" t="s">
        <v>914</v>
      </c>
      <c r="T1729" s="1"/>
      <c r="U1729" t="str">
        <f>Receive[[#This Row],[服装]]&amp;Receive[[#This Row],[名前]]&amp;Receive[[#This Row],[レアリティ]]</f>
        <v>職業体験2北信介ICONIC</v>
      </c>
    </row>
    <row r="1730" spans="1:21" x14ac:dyDescent="0.25">
      <c r="A1730">
        <f>VLOOKUP(Receive[[#This Row],[No用]],SetNo[[No.用]:[vlookup 用]],2,FALSE)</f>
        <v>295</v>
      </c>
      <c r="B1730">
        <f>IF(ROW()=2,1,IF(A1729&lt;&gt;Receive[[#This Row],[No]],1,B1729+1))</f>
        <v>4</v>
      </c>
      <c r="C1730" s="1" t="s">
        <v>956</v>
      </c>
      <c r="D1730" s="1" t="s">
        <v>189</v>
      </c>
      <c r="E1730" s="1" t="s">
        <v>73</v>
      </c>
      <c r="F1730" s="1" t="s">
        <v>78</v>
      </c>
      <c r="G1730" s="1" t="s">
        <v>185</v>
      </c>
      <c r="H1730" s="1" t="s">
        <v>71</v>
      </c>
      <c r="I1730">
        <v>1</v>
      </c>
      <c r="J1730" t="s">
        <v>228</v>
      </c>
      <c r="K1730" s="1" t="s">
        <v>120</v>
      </c>
      <c r="L1730" s="1" t="s">
        <v>162</v>
      </c>
      <c r="M1730">
        <v>32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職業体験2北信介ICONIC</v>
      </c>
    </row>
    <row r="1731" spans="1:21" x14ac:dyDescent="0.25">
      <c r="A1731">
        <f>VLOOKUP(Receive[[#This Row],[No用]],SetNo[[No.用]:[vlookup 用]],2,FALSE)</f>
        <v>295</v>
      </c>
      <c r="B1731">
        <f>IF(ROW()=2,1,IF(A1730&lt;&gt;Receive[[#This Row],[No]],1,B1730+1))</f>
        <v>5</v>
      </c>
      <c r="C1731" s="1" t="s">
        <v>956</v>
      </c>
      <c r="D1731" s="1" t="s">
        <v>189</v>
      </c>
      <c r="E1731" s="1" t="s">
        <v>73</v>
      </c>
      <c r="F1731" s="1" t="s">
        <v>78</v>
      </c>
      <c r="G1731" s="1" t="s">
        <v>185</v>
      </c>
      <c r="H1731" s="1" t="s">
        <v>71</v>
      </c>
      <c r="I1731">
        <v>1</v>
      </c>
      <c r="J1731" t="s">
        <v>228</v>
      </c>
      <c r="K1731" s="1" t="s">
        <v>164</v>
      </c>
      <c r="L1731" s="1" t="s">
        <v>162</v>
      </c>
      <c r="M1731">
        <v>32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職業体験2北信介ICONIC</v>
      </c>
    </row>
    <row r="1732" spans="1:21" x14ac:dyDescent="0.25">
      <c r="A1732">
        <f>VLOOKUP(Receive[[#This Row],[No用]],SetNo[[No.用]:[vlookup 用]],2,FALSE)</f>
        <v>295</v>
      </c>
      <c r="B1732">
        <f>IF(ROW()=2,1,IF(A1731&lt;&gt;Receive[[#This Row],[No]],1,B1731+1))</f>
        <v>6</v>
      </c>
      <c r="C1732" s="1" t="s">
        <v>956</v>
      </c>
      <c r="D1732" s="1" t="s">
        <v>189</v>
      </c>
      <c r="E1732" s="1" t="s">
        <v>73</v>
      </c>
      <c r="F1732" s="1" t="s">
        <v>78</v>
      </c>
      <c r="G1732" s="1" t="s">
        <v>185</v>
      </c>
      <c r="H1732" s="1" t="s">
        <v>71</v>
      </c>
      <c r="I1732">
        <v>0</v>
      </c>
      <c r="J1732" t="s">
        <v>228</v>
      </c>
      <c r="K1732" s="1" t="s">
        <v>165</v>
      </c>
      <c r="L1732" s="1" t="s">
        <v>162</v>
      </c>
      <c r="M1732">
        <v>13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職業体験2北信介ICONIC</v>
      </c>
    </row>
    <row r="1733" spans="1:21" x14ac:dyDescent="0.25">
      <c r="A1733">
        <f>VLOOKUP(Receive[[#This Row],[No用]],SetNo[[No.用]:[vlookup 用]],2,FALSE)</f>
        <v>296</v>
      </c>
      <c r="B1733">
        <f>IF(ROW()=2,1,IF(A1732&lt;&gt;Receive[[#This Row],[No]],1,B1732+1))</f>
        <v>1</v>
      </c>
      <c r="C1733" s="1" t="s">
        <v>149</v>
      </c>
      <c r="D1733" s="1" t="s">
        <v>189</v>
      </c>
      <c r="E1733" s="1" t="s">
        <v>90</v>
      </c>
      <c r="F1733" s="1" t="s">
        <v>78</v>
      </c>
      <c r="G1733" s="1" t="s">
        <v>185</v>
      </c>
      <c r="H1733" s="1" t="s">
        <v>71</v>
      </c>
      <c r="I1733">
        <v>1</v>
      </c>
      <c r="J1733" t="s">
        <v>228</v>
      </c>
      <c r="K1733" s="1" t="s">
        <v>119</v>
      </c>
      <c r="L1733" s="1" t="s">
        <v>173</v>
      </c>
      <c r="M1733">
        <v>38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制服北信介ICONIC</v>
      </c>
    </row>
    <row r="1734" spans="1:21" x14ac:dyDescent="0.25">
      <c r="A1734">
        <f>VLOOKUP(Receive[[#This Row],[No用]],SetNo[[No.用]:[vlookup 用]],2,FALSE)</f>
        <v>296</v>
      </c>
      <c r="B1734">
        <f>IF(ROW()=2,1,IF(A1733&lt;&gt;Receive[[#This Row],[No]],1,B1733+1))</f>
        <v>2</v>
      </c>
      <c r="C1734" s="1" t="s">
        <v>149</v>
      </c>
      <c r="D1734" s="1" t="s">
        <v>189</v>
      </c>
      <c r="E1734" s="1" t="s">
        <v>90</v>
      </c>
      <c r="F1734" s="1" t="s">
        <v>78</v>
      </c>
      <c r="G1734" s="1" t="s">
        <v>185</v>
      </c>
      <c r="H1734" s="1" t="s">
        <v>71</v>
      </c>
      <c r="I1734">
        <v>1</v>
      </c>
      <c r="J1734" t="s">
        <v>228</v>
      </c>
      <c r="K1734" s="1" t="s">
        <v>163</v>
      </c>
      <c r="L1734" s="1" t="s">
        <v>162</v>
      </c>
      <c r="M1734">
        <v>33</v>
      </c>
      <c r="N1734">
        <v>0</v>
      </c>
      <c r="O1734">
        <v>0</v>
      </c>
      <c r="P1734">
        <v>0</v>
      </c>
      <c r="R1734" s="1" t="s">
        <v>948</v>
      </c>
      <c r="S1734" s="1" t="s">
        <v>913</v>
      </c>
      <c r="U1734" t="str">
        <f>Receive[[#This Row],[服装]]&amp;Receive[[#This Row],[名前]]&amp;Receive[[#This Row],[レアリティ]]</f>
        <v>制服北信介ICONIC</v>
      </c>
    </row>
    <row r="1735" spans="1:21" x14ac:dyDescent="0.25">
      <c r="A1735">
        <f>VLOOKUP(Receive[[#This Row],[No用]],SetNo[[No.用]:[vlookup 用]],2,FALSE)</f>
        <v>296</v>
      </c>
      <c r="B1735">
        <f>IF(ROW()=2,1,IF(A1734&lt;&gt;Receive[[#This Row],[No]],1,B1734+1))</f>
        <v>3</v>
      </c>
      <c r="C1735" s="1" t="s">
        <v>149</v>
      </c>
      <c r="D1735" s="1" t="s">
        <v>189</v>
      </c>
      <c r="E1735" s="1" t="s">
        <v>90</v>
      </c>
      <c r="F1735" s="1" t="s">
        <v>78</v>
      </c>
      <c r="G1735" s="1" t="s">
        <v>185</v>
      </c>
      <c r="H1735" s="1" t="s">
        <v>71</v>
      </c>
      <c r="I1735">
        <v>1</v>
      </c>
      <c r="J1735" t="s">
        <v>228</v>
      </c>
      <c r="K1735" s="1" t="s">
        <v>230</v>
      </c>
      <c r="L1735" s="1" t="s">
        <v>178</v>
      </c>
      <c r="M1735">
        <v>36</v>
      </c>
      <c r="N1735">
        <v>0</v>
      </c>
      <c r="O1735">
        <v>0</v>
      </c>
      <c r="P1735">
        <v>0</v>
      </c>
      <c r="R1735" s="1" t="s">
        <v>948</v>
      </c>
      <c r="S1735" s="1" t="s">
        <v>903</v>
      </c>
      <c r="U1735" t="str">
        <f>Receive[[#This Row],[服装]]&amp;Receive[[#This Row],[名前]]&amp;Receive[[#This Row],[レアリティ]]</f>
        <v>制服北信介ICONIC</v>
      </c>
    </row>
    <row r="1736" spans="1:21" x14ac:dyDescent="0.25">
      <c r="A1736">
        <f>VLOOKUP(Receive[[#This Row],[No用]],SetNo[[No.用]:[vlookup 用]],2,FALSE)</f>
        <v>296</v>
      </c>
      <c r="B1736">
        <f>IF(ROW()=2,1,IF(A1735&lt;&gt;Receive[[#This Row],[No]],1,B1735+1))</f>
        <v>4</v>
      </c>
      <c r="C1736" s="1" t="s">
        <v>149</v>
      </c>
      <c r="D1736" s="1" t="s">
        <v>189</v>
      </c>
      <c r="E1736" s="1" t="s">
        <v>90</v>
      </c>
      <c r="F1736" s="1" t="s">
        <v>78</v>
      </c>
      <c r="G1736" s="1" t="s">
        <v>185</v>
      </c>
      <c r="H1736" s="1" t="s">
        <v>71</v>
      </c>
      <c r="I1736">
        <v>1</v>
      </c>
      <c r="J1736" t="s">
        <v>228</v>
      </c>
      <c r="K1736" s="1" t="s">
        <v>120</v>
      </c>
      <c r="L1736" s="1" t="s">
        <v>173</v>
      </c>
      <c r="M1736">
        <v>38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制服北信介ICONIC</v>
      </c>
    </row>
    <row r="1737" spans="1:21" x14ac:dyDescent="0.25">
      <c r="A1737">
        <f>VLOOKUP(Receive[[#This Row],[No用]],SetNo[[No.用]:[vlookup 用]],2,FALSE)</f>
        <v>296</v>
      </c>
      <c r="B1737">
        <f>IF(ROW()=2,1,IF(A1735&lt;&gt;Receive[[#This Row],[No]],1,B1735+1))</f>
        <v>4</v>
      </c>
      <c r="C1737" s="1" t="s">
        <v>149</v>
      </c>
      <c r="D1737" s="1" t="s">
        <v>189</v>
      </c>
      <c r="E1737" s="1" t="s">
        <v>90</v>
      </c>
      <c r="F1737" s="1" t="s">
        <v>78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164</v>
      </c>
      <c r="L1737" s="1" t="s">
        <v>162</v>
      </c>
      <c r="M1737">
        <v>33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制服北信介ICONIC</v>
      </c>
    </row>
    <row r="1738" spans="1:21" x14ac:dyDescent="0.25">
      <c r="A1738">
        <f>VLOOKUP(Receive[[#This Row],[No用]],SetNo[[No.用]:[vlookup 用]],2,FALSE)</f>
        <v>296</v>
      </c>
      <c r="B1738">
        <f>IF(ROW()=2,1,IF(A1737&lt;&gt;Receive[[#This Row],[No]],1,B1737+1))</f>
        <v>5</v>
      </c>
      <c r="C1738" s="1" t="s">
        <v>149</v>
      </c>
      <c r="D1738" s="1" t="s">
        <v>189</v>
      </c>
      <c r="E1738" s="1" t="s">
        <v>90</v>
      </c>
      <c r="F1738" s="1" t="s">
        <v>78</v>
      </c>
      <c r="G1738" s="1" t="s">
        <v>185</v>
      </c>
      <c r="H1738" s="1" t="s">
        <v>71</v>
      </c>
      <c r="I1738">
        <v>0</v>
      </c>
      <c r="J1738" t="s">
        <v>228</v>
      </c>
      <c r="K1738" s="1" t="s">
        <v>165</v>
      </c>
      <c r="L1738" s="1" t="s">
        <v>162</v>
      </c>
      <c r="M1738">
        <v>14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制服北信介ICONIC</v>
      </c>
    </row>
    <row r="1739" spans="1:21" x14ac:dyDescent="0.25">
      <c r="A1739">
        <f>VLOOKUP(Receive[[#This Row],[No用]],SetNo[[No.用]:[vlookup 用]],2,FALSE)</f>
        <v>296</v>
      </c>
      <c r="B1739">
        <f>IF(ROW()=2,1,IF(A1738&lt;&gt;Receive[[#This Row],[No]],1,B1738+1))</f>
        <v>6</v>
      </c>
      <c r="C1739" s="1" t="s">
        <v>149</v>
      </c>
      <c r="D1739" s="1" t="s">
        <v>189</v>
      </c>
      <c r="E1739" s="1" t="s">
        <v>90</v>
      </c>
      <c r="F1739" s="1" t="s">
        <v>78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120</v>
      </c>
      <c r="L1739" s="1" t="s">
        <v>224</v>
      </c>
      <c r="M1739">
        <v>46</v>
      </c>
      <c r="N1739">
        <v>0</v>
      </c>
      <c r="O1739">
        <v>56</v>
      </c>
      <c r="P1739">
        <v>0</v>
      </c>
      <c r="T1739" s="1" t="s">
        <v>1210</v>
      </c>
      <c r="U1739" t="str">
        <f>Receive[[#This Row],[服装]]&amp;Receive[[#This Row],[名前]]&amp;Receive[[#This Row],[レアリティ]]</f>
        <v>制服北信介ICONIC</v>
      </c>
    </row>
    <row r="1740" spans="1:21" x14ac:dyDescent="0.25">
      <c r="A1740">
        <f>VLOOKUP(Receive[[#This Row],[No用]],SetNo[[No.用]:[vlookup 用]],2,FALSE)</f>
        <v>296</v>
      </c>
      <c r="B1740">
        <f>IF(ROW()=2,1,IF(A1739&lt;&gt;Receive[[#This Row],[No]],1,B1739+1))</f>
        <v>7</v>
      </c>
      <c r="C1740" s="1" t="s">
        <v>149</v>
      </c>
      <c r="D1740" s="1" t="s">
        <v>189</v>
      </c>
      <c r="E1740" s="1" t="s">
        <v>90</v>
      </c>
      <c r="F1740" s="1" t="s">
        <v>78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164</v>
      </c>
      <c r="L1740" s="1" t="s">
        <v>224</v>
      </c>
      <c r="M1740">
        <v>46</v>
      </c>
      <c r="N1740">
        <v>0</v>
      </c>
      <c r="O1740">
        <v>56</v>
      </c>
      <c r="P1740">
        <v>0</v>
      </c>
      <c r="T1740" s="1" t="s">
        <v>1211</v>
      </c>
      <c r="U1740" t="str">
        <f>Receive[[#This Row],[服装]]&amp;Receive[[#This Row],[名前]]&amp;Receive[[#This Row],[レアリティ]]</f>
        <v>制服北信介ICONIC</v>
      </c>
    </row>
    <row r="1741" spans="1:21" x14ac:dyDescent="0.25">
      <c r="A1741">
        <f>VLOOKUP(Receive[[#This Row],[No用]],SetNo[[No.用]:[vlookup 用]],2,FALSE)</f>
        <v>297</v>
      </c>
      <c r="B1741">
        <f>IF(ROW()=2,1,IF(A1732&lt;&gt;Receive[[#This Row],[No]],1,B1732+1))</f>
        <v>1</v>
      </c>
      <c r="C1741" t="s">
        <v>108</v>
      </c>
      <c r="D1741" s="1" t="s">
        <v>523</v>
      </c>
      <c r="E1741" t="s">
        <v>77</v>
      </c>
      <c r="F1741" s="1" t="s">
        <v>78</v>
      </c>
      <c r="G1741" t="s">
        <v>185</v>
      </c>
      <c r="H1741" t="s">
        <v>71</v>
      </c>
      <c r="I1741">
        <v>1</v>
      </c>
      <c r="J1741" t="s">
        <v>228</v>
      </c>
      <c r="K1741" s="1" t="s">
        <v>119</v>
      </c>
      <c r="L1741" s="1" t="s">
        <v>162</v>
      </c>
      <c r="M1741">
        <v>25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ユニフォーム尾白アランICONIC</v>
      </c>
    </row>
    <row r="1742" spans="1:21" x14ac:dyDescent="0.25">
      <c r="A1742">
        <f>VLOOKUP(Receive[[#This Row],[No用]],SetNo[[No.用]:[vlookup 用]],2,FALSE)</f>
        <v>297</v>
      </c>
      <c r="B1742">
        <f>IF(ROW()=2,1,IF(A1741&lt;&gt;Receive[[#This Row],[No]],1,B1741+1))</f>
        <v>2</v>
      </c>
      <c r="C1742" t="s">
        <v>108</v>
      </c>
      <c r="D1742" s="1" t="s">
        <v>523</v>
      </c>
      <c r="E1742" t="s">
        <v>77</v>
      </c>
      <c r="F1742" s="1" t="s">
        <v>78</v>
      </c>
      <c r="G1742" t="s">
        <v>185</v>
      </c>
      <c r="H1742" t="s">
        <v>71</v>
      </c>
      <c r="I1742">
        <v>1</v>
      </c>
      <c r="J1742" t="s">
        <v>228</v>
      </c>
      <c r="K1742" s="1" t="s">
        <v>163</v>
      </c>
      <c r="L1742" s="1" t="s">
        <v>162</v>
      </c>
      <c r="M1742">
        <v>25</v>
      </c>
      <c r="N1742">
        <v>0</v>
      </c>
      <c r="O1742">
        <v>0</v>
      </c>
      <c r="P1742">
        <v>0</v>
      </c>
      <c r="R1742" s="1" t="s">
        <v>948</v>
      </c>
      <c r="S1742" s="1" t="s">
        <v>913</v>
      </c>
      <c r="U1742" t="str">
        <f>Receive[[#This Row],[服装]]&amp;Receive[[#This Row],[名前]]&amp;Receive[[#This Row],[レアリティ]]</f>
        <v>ユニフォーム尾白アランICONIC</v>
      </c>
    </row>
    <row r="1743" spans="1:21" x14ac:dyDescent="0.25">
      <c r="A1743">
        <f>VLOOKUP(Receive[[#This Row],[No用]],SetNo[[No.用]:[vlookup 用]],2,FALSE)</f>
        <v>297</v>
      </c>
      <c r="B1743">
        <f>IF(ROW()=2,1,IF(A1742&lt;&gt;Receive[[#This Row],[No]],1,B1742+1))</f>
        <v>3</v>
      </c>
      <c r="C1743" t="s">
        <v>108</v>
      </c>
      <c r="D1743" s="1" t="s">
        <v>523</v>
      </c>
      <c r="E1743" t="s">
        <v>77</v>
      </c>
      <c r="F1743" s="1" t="s">
        <v>78</v>
      </c>
      <c r="G1743" t="s">
        <v>185</v>
      </c>
      <c r="H1743" t="s">
        <v>71</v>
      </c>
      <c r="I1743">
        <v>1</v>
      </c>
      <c r="J1743" t="s">
        <v>228</v>
      </c>
      <c r="K1743" s="1" t="s">
        <v>120</v>
      </c>
      <c r="L1743" s="1" t="s">
        <v>162</v>
      </c>
      <c r="M1743">
        <v>25</v>
      </c>
      <c r="N1743">
        <v>0</v>
      </c>
      <c r="O1743">
        <v>0</v>
      </c>
      <c r="P1743">
        <v>0</v>
      </c>
      <c r="U1743" t="str">
        <f>Receive[[#This Row],[服装]]&amp;Receive[[#This Row],[名前]]&amp;Receive[[#This Row],[レアリティ]]</f>
        <v>ユニフォーム尾白アランICONIC</v>
      </c>
    </row>
    <row r="1744" spans="1:21" x14ac:dyDescent="0.25">
      <c r="A1744">
        <f>VLOOKUP(Receive[[#This Row],[No用]],SetNo[[No.用]:[vlookup 用]],2,FALSE)</f>
        <v>297</v>
      </c>
      <c r="B1744">
        <f>IF(ROW()=2,1,IF(A1743&lt;&gt;Receive[[#This Row],[No]],1,B1743+1))</f>
        <v>4</v>
      </c>
      <c r="C1744" t="s">
        <v>108</v>
      </c>
      <c r="D1744" s="1" t="s">
        <v>523</v>
      </c>
      <c r="E1744" t="s">
        <v>77</v>
      </c>
      <c r="F1744" s="1" t="s">
        <v>78</v>
      </c>
      <c r="G1744" t="s">
        <v>185</v>
      </c>
      <c r="H1744" t="s">
        <v>71</v>
      </c>
      <c r="I1744">
        <v>1</v>
      </c>
      <c r="J1744" t="s">
        <v>228</v>
      </c>
      <c r="K1744" s="1" t="s">
        <v>164</v>
      </c>
      <c r="L1744" s="1" t="s">
        <v>162</v>
      </c>
      <c r="M1744">
        <v>25</v>
      </c>
      <c r="N1744">
        <v>0</v>
      </c>
      <c r="O1744">
        <v>0</v>
      </c>
      <c r="P1744">
        <v>0</v>
      </c>
      <c r="U1744" t="str">
        <f>Receive[[#This Row],[服装]]&amp;Receive[[#This Row],[名前]]&amp;Receive[[#This Row],[レアリティ]]</f>
        <v>ユニフォーム尾白アランICONIC</v>
      </c>
    </row>
    <row r="1745" spans="1:21" x14ac:dyDescent="0.25">
      <c r="A1745">
        <f>VLOOKUP(Receive[[#This Row],[No用]],SetNo[[No.用]:[vlookup 用]],2,FALSE)</f>
        <v>297</v>
      </c>
      <c r="B1745">
        <f>IF(ROW()=2,1,IF(A1744&lt;&gt;Receive[[#This Row],[No]],1,B1744+1))</f>
        <v>5</v>
      </c>
      <c r="C1745" t="s">
        <v>108</v>
      </c>
      <c r="D1745" s="1" t="s">
        <v>523</v>
      </c>
      <c r="E1745" t="s">
        <v>77</v>
      </c>
      <c r="F1745" s="1" t="s">
        <v>78</v>
      </c>
      <c r="G1745" t="s">
        <v>185</v>
      </c>
      <c r="H1745" t="s">
        <v>71</v>
      </c>
      <c r="I1745">
        <v>0</v>
      </c>
      <c r="J1745" t="s">
        <v>228</v>
      </c>
      <c r="K1745" s="1" t="s">
        <v>165</v>
      </c>
      <c r="L1745" s="1" t="s">
        <v>162</v>
      </c>
      <c r="M1745">
        <v>13</v>
      </c>
      <c r="N1745">
        <v>0</v>
      </c>
      <c r="O1745">
        <v>0</v>
      </c>
      <c r="P1745">
        <v>0</v>
      </c>
      <c r="U1745" t="str">
        <f>Receive[[#This Row],[服装]]&amp;Receive[[#This Row],[名前]]&amp;Receive[[#This Row],[レアリティ]]</f>
        <v>ユニフォーム尾白アランICONIC</v>
      </c>
    </row>
    <row r="1746" spans="1:21" x14ac:dyDescent="0.2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s="1" t="s">
        <v>597</v>
      </c>
      <c r="D1746" s="1" t="s">
        <v>523</v>
      </c>
      <c r="E1746" s="1" t="s">
        <v>602</v>
      </c>
      <c r="F1746" s="1" t="s">
        <v>78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178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雪遊び尾白アランICONIC</v>
      </c>
    </row>
    <row r="1747" spans="1:21" x14ac:dyDescent="0.2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s="1" t="s">
        <v>597</v>
      </c>
      <c r="D1747" s="1" t="s">
        <v>523</v>
      </c>
      <c r="E1747" s="1" t="s">
        <v>602</v>
      </c>
      <c r="F1747" s="1" t="s">
        <v>78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25</v>
      </c>
      <c r="N1747">
        <v>0</v>
      </c>
      <c r="O1747">
        <v>0</v>
      </c>
      <c r="P1747">
        <v>0</v>
      </c>
      <c r="R1747" s="1" t="s">
        <v>948</v>
      </c>
      <c r="S1747" s="1" t="s">
        <v>913</v>
      </c>
      <c r="U1747" t="str">
        <f>Receive[[#This Row],[服装]]&amp;Receive[[#This Row],[名前]]&amp;Receive[[#This Row],[レアリティ]]</f>
        <v>雪遊び尾白アランICONIC</v>
      </c>
    </row>
    <row r="1748" spans="1:21" x14ac:dyDescent="0.2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s="1" t="s">
        <v>597</v>
      </c>
      <c r="D1748" s="1" t="s">
        <v>523</v>
      </c>
      <c r="E1748" s="1" t="s">
        <v>602</v>
      </c>
      <c r="F1748" s="1" t="s">
        <v>78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178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雪遊び尾白アランICONIC</v>
      </c>
    </row>
    <row r="1749" spans="1:21" x14ac:dyDescent="0.2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s="1" t="s">
        <v>597</v>
      </c>
      <c r="D1749" s="1" t="s">
        <v>523</v>
      </c>
      <c r="E1749" s="1" t="s">
        <v>602</v>
      </c>
      <c r="F1749" s="1" t="s">
        <v>78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25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雪遊び尾白アランICONIC</v>
      </c>
    </row>
    <row r="1750" spans="1:21" x14ac:dyDescent="0.2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s="1" t="s">
        <v>597</v>
      </c>
      <c r="D1750" s="1" t="s">
        <v>523</v>
      </c>
      <c r="E1750" s="1" t="s">
        <v>602</v>
      </c>
      <c r="F1750" s="1" t="s">
        <v>78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雪遊び尾白アランICONIC</v>
      </c>
    </row>
    <row r="1751" spans="1:21" x14ac:dyDescent="0.25">
      <c r="A1751">
        <f>VLOOKUP(Receive[[#This Row],[No用]],SetNo[[No.用]:[vlookup 用]],2,FALSE)</f>
        <v>298</v>
      </c>
      <c r="B1751">
        <f>IF(ROW()=2,1,IF(A1750&lt;&gt;Receive[[#This Row],[No]],1,B1750+1))</f>
        <v>6</v>
      </c>
      <c r="C1751" s="1" t="s">
        <v>597</v>
      </c>
      <c r="D1751" s="1" t="s">
        <v>523</v>
      </c>
      <c r="E1751" s="1" t="s">
        <v>602</v>
      </c>
      <c r="F1751" s="1" t="s">
        <v>78</v>
      </c>
      <c r="G1751" t="s">
        <v>185</v>
      </c>
      <c r="H1751" t="s">
        <v>71</v>
      </c>
      <c r="I1751">
        <v>1</v>
      </c>
      <c r="J1751" t="s">
        <v>228</v>
      </c>
      <c r="K1751" s="1" t="s">
        <v>183</v>
      </c>
      <c r="L1751" s="1" t="s">
        <v>224</v>
      </c>
      <c r="M1751">
        <v>45</v>
      </c>
      <c r="N1751">
        <v>0</v>
      </c>
      <c r="O1751">
        <v>55</v>
      </c>
      <c r="P1751">
        <v>0</v>
      </c>
      <c r="U1751" t="str">
        <f>Receive[[#This Row],[服装]]&amp;Receive[[#This Row],[名前]]&amp;Receive[[#This Row],[レアリティ]]</f>
        <v>雪遊び尾白アランICONIC</v>
      </c>
    </row>
    <row r="1752" spans="1:21" x14ac:dyDescent="0.25">
      <c r="A1752">
        <f>VLOOKUP(Receive[[#This Row],[No用]],SetNo[[No.用]:[vlookup 用]],2,FALSE)</f>
        <v>299</v>
      </c>
      <c r="B1752">
        <f>IF(ROW()=2,1,IF(A1751&lt;&gt;Receive[[#This Row],[No]],1,B1751+1))</f>
        <v>1</v>
      </c>
      <c r="C1752" s="1" t="s">
        <v>990</v>
      </c>
      <c r="D1752" s="1" t="s">
        <v>523</v>
      </c>
      <c r="E1752" s="1" t="s">
        <v>73</v>
      </c>
      <c r="F1752" s="1" t="s">
        <v>78</v>
      </c>
      <c r="G1752" s="1" t="s">
        <v>185</v>
      </c>
      <c r="H1752" s="1" t="s">
        <v>71</v>
      </c>
      <c r="I1752">
        <v>1</v>
      </c>
      <c r="J1752" t="s">
        <v>228</v>
      </c>
      <c r="K1752" s="1" t="s">
        <v>119</v>
      </c>
      <c r="L1752" s="1" t="s">
        <v>173</v>
      </c>
      <c r="M1752">
        <v>31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夏祭り2尾白アランICONIC</v>
      </c>
    </row>
    <row r="1753" spans="1:21" x14ac:dyDescent="0.25">
      <c r="A1753">
        <f>VLOOKUP(Receive[[#This Row],[No用]],SetNo[[No.用]:[vlookup 用]],2,FALSE)</f>
        <v>299</v>
      </c>
      <c r="B1753">
        <f>IF(ROW()=2,1,IF(A1752&lt;&gt;Receive[[#This Row],[No]],1,B1752+1))</f>
        <v>2</v>
      </c>
      <c r="C1753" s="1" t="s">
        <v>990</v>
      </c>
      <c r="D1753" s="1" t="s">
        <v>523</v>
      </c>
      <c r="E1753" s="1" t="s">
        <v>73</v>
      </c>
      <c r="F1753" s="1" t="s">
        <v>78</v>
      </c>
      <c r="G1753" s="1" t="s">
        <v>185</v>
      </c>
      <c r="H1753" s="1" t="s">
        <v>71</v>
      </c>
      <c r="I1753">
        <v>1</v>
      </c>
      <c r="J1753" t="s">
        <v>228</v>
      </c>
      <c r="K1753" s="1" t="s">
        <v>163</v>
      </c>
      <c r="L1753" s="1" t="s">
        <v>178</v>
      </c>
      <c r="M1753">
        <v>28</v>
      </c>
      <c r="N1753">
        <v>0</v>
      </c>
      <c r="O1753">
        <v>0</v>
      </c>
      <c r="P1753">
        <v>0</v>
      </c>
      <c r="R1753" s="1" t="s">
        <v>948</v>
      </c>
      <c r="S1753" s="1" t="s">
        <v>902</v>
      </c>
      <c r="T1753" s="1"/>
      <c r="U1753" t="str">
        <f>Receive[[#This Row],[服装]]&amp;Receive[[#This Row],[名前]]&amp;Receive[[#This Row],[レアリティ]]</f>
        <v>夏祭り2尾白アランICONIC</v>
      </c>
    </row>
    <row r="1754" spans="1:21" x14ac:dyDescent="0.25">
      <c r="A1754">
        <f>VLOOKUP(Receive[[#This Row],[No用]],SetNo[[No.用]:[vlookup 用]],2,FALSE)</f>
        <v>299</v>
      </c>
      <c r="B1754">
        <f>IF(ROW()=2,1,IF(A1753&lt;&gt;Receive[[#This Row],[No]],1,B1753+1))</f>
        <v>3</v>
      </c>
      <c r="C1754" s="1" t="s">
        <v>990</v>
      </c>
      <c r="D1754" s="1" t="s">
        <v>523</v>
      </c>
      <c r="E1754" s="1" t="s">
        <v>73</v>
      </c>
      <c r="F1754" s="1" t="s">
        <v>78</v>
      </c>
      <c r="G1754" s="1" t="s">
        <v>185</v>
      </c>
      <c r="H1754" s="1" t="s">
        <v>71</v>
      </c>
      <c r="I1754">
        <v>1</v>
      </c>
      <c r="J1754" t="s">
        <v>228</v>
      </c>
      <c r="K1754" s="1" t="s">
        <v>120</v>
      </c>
      <c r="L1754" s="1" t="s">
        <v>173</v>
      </c>
      <c r="M1754">
        <v>31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夏祭り2尾白アランICONIC</v>
      </c>
    </row>
    <row r="1755" spans="1:21" x14ac:dyDescent="0.25">
      <c r="A1755">
        <f>VLOOKUP(Receive[[#This Row],[No用]],SetNo[[No.用]:[vlookup 用]],2,FALSE)</f>
        <v>299</v>
      </c>
      <c r="B1755">
        <f>IF(ROW()=2,1,IF(A1754&lt;&gt;Receive[[#This Row],[No]],1,B1754+1))</f>
        <v>4</v>
      </c>
      <c r="C1755" s="1" t="s">
        <v>990</v>
      </c>
      <c r="D1755" s="1" t="s">
        <v>523</v>
      </c>
      <c r="E1755" s="1" t="s">
        <v>73</v>
      </c>
      <c r="F1755" s="1" t="s">
        <v>78</v>
      </c>
      <c r="G1755" s="1" t="s">
        <v>185</v>
      </c>
      <c r="H1755" s="1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夏祭り2尾白アランICONIC</v>
      </c>
    </row>
    <row r="1756" spans="1:21" x14ac:dyDescent="0.25">
      <c r="A1756">
        <f>VLOOKUP(Receive[[#This Row],[No用]],SetNo[[No.用]:[vlookup 用]],2,FALSE)</f>
        <v>299</v>
      </c>
      <c r="B1756">
        <f>IF(ROW()=2,1,IF(A1755&lt;&gt;Receive[[#This Row],[No]],1,B1755+1))</f>
        <v>5</v>
      </c>
      <c r="C1756" s="1" t="s">
        <v>990</v>
      </c>
      <c r="D1756" s="1" t="s">
        <v>523</v>
      </c>
      <c r="E1756" s="1" t="s">
        <v>73</v>
      </c>
      <c r="F1756" s="1" t="s">
        <v>78</v>
      </c>
      <c r="G1756" s="1" t="s">
        <v>185</v>
      </c>
      <c r="H1756" s="1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夏祭り2尾白アランICONIC</v>
      </c>
    </row>
    <row r="1757" spans="1:21" x14ac:dyDescent="0.25">
      <c r="A1757">
        <f>VLOOKUP(Receive[[#This Row],[No用]],SetNo[[No.用]:[vlookup 用]],2,FALSE)</f>
        <v>299</v>
      </c>
      <c r="B1757">
        <f>IF(ROW()=2,1,IF(A1756&lt;&gt;Receive[[#This Row],[No]],1,B1756+1))</f>
        <v>6</v>
      </c>
      <c r="C1757" s="1" t="s">
        <v>990</v>
      </c>
      <c r="D1757" s="1" t="s">
        <v>523</v>
      </c>
      <c r="E1757" s="1" t="s">
        <v>73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183</v>
      </c>
      <c r="L1757" s="1" t="s">
        <v>224</v>
      </c>
      <c r="M1757">
        <v>45</v>
      </c>
      <c r="N1757">
        <v>0</v>
      </c>
      <c r="O1757">
        <v>55</v>
      </c>
      <c r="P1757">
        <v>0</v>
      </c>
      <c r="U1757" t="str">
        <f>Receive[[#This Row],[服装]]&amp;Receive[[#This Row],[名前]]&amp;Receive[[#This Row],[レアリティ]]</f>
        <v>夏祭り2尾白アランICONIC</v>
      </c>
    </row>
    <row r="1758" spans="1:21" x14ac:dyDescent="0.25">
      <c r="A1758">
        <f>VLOOKUP(Receive[[#This Row],[No用]],SetNo[[No.用]:[vlookup 用]],2,FALSE)</f>
        <v>300</v>
      </c>
      <c r="B1758">
        <f>IF(ROW()=2,1,IF(A1757&lt;&gt;Receive[[#This Row],[No]],1,B1757+1))</f>
        <v>1</v>
      </c>
      <c r="C1758" t="s">
        <v>108</v>
      </c>
      <c r="D1758" s="1" t="s">
        <v>525</v>
      </c>
      <c r="E1758" t="s">
        <v>77</v>
      </c>
      <c r="F1758" s="1" t="s">
        <v>80</v>
      </c>
      <c r="G1758" t="s">
        <v>185</v>
      </c>
      <c r="H1758" t="s">
        <v>71</v>
      </c>
      <c r="I1758">
        <v>1</v>
      </c>
      <c r="J1758" t="s">
        <v>228</v>
      </c>
      <c r="K1758" s="1" t="s">
        <v>119</v>
      </c>
      <c r="L1758" s="1" t="s">
        <v>178</v>
      </c>
      <c r="M1758">
        <v>36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ユニフォーム赤木路成ICONIC</v>
      </c>
    </row>
    <row r="1759" spans="1:21" x14ac:dyDescent="0.25">
      <c r="A1759">
        <f>VLOOKUP(Receive[[#This Row],[No用]],SetNo[[No.用]:[vlookup 用]],2,FALSE)</f>
        <v>300</v>
      </c>
      <c r="B1759">
        <f>IF(ROW()=2,1,IF(A1758&lt;&gt;Receive[[#This Row],[No]],1,B1758+1))</f>
        <v>2</v>
      </c>
      <c r="C1759" t="s">
        <v>108</v>
      </c>
      <c r="D1759" s="1" t="s">
        <v>525</v>
      </c>
      <c r="E1759" t="s">
        <v>77</v>
      </c>
      <c r="F1759" s="1" t="s">
        <v>80</v>
      </c>
      <c r="G1759" t="s">
        <v>185</v>
      </c>
      <c r="H1759" t="s">
        <v>71</v>
      </c>
      <c r="I1759">
        <v>1</v>
      </c>
      <c r="J1759" t="s">
        <v>228</v>
      </c>
      <c r="K1759" s="1" t="s">
        <v>194</v>
      </c>
      <c r="L1759" s="1" t="s">
        <v>173</v>
      </c>
      <c r="M1759">
        <v>41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ユニフォーム赤木路成ICONIC</v>
      </c>
    </row>
    <row r="1760" spans="1:21" x14ac:dyDescent="0.25">
      <c r="A1760">
        <f>VLOOKUP(Receive[[#This Row],[No用]],SetNo[[No.用]:[vlookup 用]],2,FALSE)</f>
        <v>300</v>
      </c>
      <c r="B1760">
        <f>IF(ROW()=2,1,IF(A1759&lt;&gt;Receive[[#This Row],[No]],1,B1759+1))</f>
        <v>3</v>
      </c>
      <c r="C1760" t="s">
        <v>108</v>
      </c>
      <c r="D1760" s="1" t="s">
        <v>525</v>
      </c>
      <c r="E1760" t="s">
        <v>77</v>
      </c>
      <c r="F1760" s="1" t="s">
        <v>80</v>
      </c>
      <c r="G1760" t="s">
        <v>185</v>
      </c>
      <c r="H1760" t="s">
        <v>71</v>
      </c>
      <c r="I1760">
        <v>1</v>
      </c>
      <c r="J1760" t="s">
        <v>228</v>
      </c>
      <c r="K1760" s="1" t="s">
        <v>163</v>
      </c>
      <c r="L1760" s="1" t="s">
        <v>162</v>
      </c>
      <c r="M1760">
        <v>33</v>
      </c>
      <c r="N1760">
        <v>0</v>
      </c>
      <c r="O1760">
        <v>0</v>
      </c>
      <c r="P1760">
        <v>0</v>
      </c>
      <c r="R1760" s="1" t="s">
        <v>948</v>
      </c>
      <c r="S1760" s="1" t="s">
        <v>913</v>
      </c>
      <c r="U1760" t="str">
        <f>Receive[[#This Row],[服装]]&amp;Receive[[#This Row],[名前]]&amp;Receive[[#This Row],[レアリティ]]</f>
        <v>ユニフォーム赤木路成ICONIC</v>
      </c>
    </row>
    <row r="1761" spans="1:21" x14ac:dyDescent="0.25">
      <c r="A1761">
        <f>VLOOKUP(Receive[[#This Row],[No用]],SetNo[[No.用]:[vlookup 用]],2,FALSE)</f>
        <v>300</v>
      </c>
      <c r="B1761">
        <f>IF(ROW()=2,1,IF(A1760&lt;&gt;Receive[[#This Row],[No]],1,B1760+1))</f>
        <v>4</v>
      </c>
      <c r="C1761" t="s">
        <v>108</v>
      </c>
      <c r="D1761" s="1" t="s">
        <v>525</v>
      </c>
      <c r="E1761" t="s">
        <v>77</v>
      </c>
      <c r="F1761" s="1" t="s">
        <v>80</v>
      </c>
      <c r="G1761" t="s">
        <v>185</v>
      </c>
      <c r="H1761" t="s">
        <v>71</v>
      </c>
      <c r="I1761">
        <v>1</v>
      </c>
      <c r="J1761" t="s">
        <v>228</v>
      </c>
      <c r="K1761" s="1" t="s">
        <v>230</v>
      </c>
      <c r="L1761" s="1" t="s">
        <v>224</v>
      </c>
      <c r="M1761">
        <v>57</v>
      </c>
      <c r="N1761">
        <v>0</v>
      </c>
      <c r="O1761">
        <v>0</v>
      </c>
      <c r="P1761">
        <v>0</v>
      </c>
      <c r="R1761" s="1" t="s">
        <v>948</v>
      </c>
      <c r="S1761" s="1" t="s">
        <v>932</v>
      </c>
      <c r="T1761" s="1" t="s">
        <v>1236</v>
      </c>
      <c r="U1761" t="str">
        <f>Receive[[#This Row],[服装]]&amp;Receive[[#This Row],[名前]]&amp;Receive[[#This Row],[レアリティ]]</f>
        <v>ユニフォーム赤木路成ICONIC</v>
      </c>
    </row>
    <row r="1762" spans="1:21" x14ac:dyDescent="0.25">
      <c r="A1762">
        <f>VLOOKUP(Receive[[#This Row],[No用]],SetNo[[No.用]:[vlookup 用]],2,FALSE)</f>
        <v>300</v>
      </c>
      <c r="B1762">
        <f>IF(ROW()=2,1,IF(A1761&lt;&gt;Receive[[#This Row],[No]],1,B1761+1))</f>
        <v>5</v>
      </c>
      <c r="C1762" t="s">
        <v>108</v>
      </c>
      <c r="D1762" s="1" t="s">
        <v>525</v>
      </c>
      <c r="E1762" t="s">
        <v>77</v>
      </c>
      <c r="F1762" s="1" t="s">
        <v>80</v>
      </c>
      <c r="G1762" t="s">
        <v>185</v>
      </c>
      <c r="H1762" t="s">
        <v>71</v>
      </c>
      <c r="I1762">
        <v>1</v>
      </c>
      <c r="J1762" t="s">
        <v>228</v>
      </c>
      <c r="K1762" s="1" t="s">
        <v>120</v>
      </c>
      <c r="L1762" s="1" t="s">
        <v>173</v>
      </c>
      <c r="M1762">
        <v>36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ユニフォーム赤木路成ICONIC</v>
      </c>
    </row>
    <row r="1763" spans="1:21" x14ac:dyDescent="0.25">
      <c r="A1763">
        <f>VLOOKUP(Receive[[#This Row],[No用]],SetNo[[No.用]:[vlookup 用]],2,FALSE)</f>
        <v>300</v>
      </c>
      <c r="B1763">
        <f>IF(ROW()=2,1,IF(A1762&lt;&gt;Receive[[#This Row],[No]],1,B1762+1))</f>
        <v>6</v>
      </c>
      <c r="C1763" t="s">
        <v>108</v>
      </c>
      <c r="D1763" s="1" t="s">
        <v>525</v>
      </c>
      <c r="E1763" t="s">
        <v>77</v>
      </c>
      <c r="F1763" s="1" t="s">
        <v>80</v>
      </c>
      <c r="G1763" t="s">
        <v>185</v>
      </c>
      <c r="H1763" t="s">
        <v>71</v>
      </c>
      <c r="I1763">
        <v>1</v>
      </c>
      <c r="J1763" t="s">
        <v>228</v>
      </c>
      <c r="K1763" s="1" t="s">
        <v>164</v>
      </c>
      <c r="L1763" s="1" t="s">
        <v>162</v>
      </c>
      <c r="M1763">
        <v>33</v>
      </c>
      <c r="N1763">
        <v>0</v>
      </c>
      <c r="O1763">
        <v>0</v>
      </c>
      <c r="P1763">
        <v>0</v>
      </c>
      <c r="U1763" t="str">
        <f>Receive[[#This Row],[服装]]&amp;Receive[[#This Row],[名前]]&amp;Receive[[#This Row],[レアリティ]]</f>
        <v>ユニフォーム赤木路成ICONIC</v>
      </c>
    </row>
    <row r="1764" spans="1:21" x14ac:dyDescent="0.25">
      <c r="A1764">
        <f>VLOOKUP(Receive[[#This Row],[No用]],SetNo[[No.用]:[vlookup 用]],2,FALSE)</f>
        <v>300</v>
      </c>
      <c r="B1764">
        <f>IF(ROW()=2,1,IF(A1763&lt;&gt;Receive[[#This Row],[No]],1,B1763+1))</f>
        <v>7</v>
      </c>
      <c r="C1764" t="s">
        <v>108</v>
      </c>
      <c r="D1764" s="1" t="s">
        <v>525</v>
      </c>
      <c r="E1764" t="s">
        <v>77</v>
      </c>
      <c r="F1764" s="1" t="s">
        <v>80</v>
      </c>
      <c r="G1764" t="s">
        <v>185</v>
      </c>
      <c r="H1764" t="s">
        <v>71</v>
      </c>
      <c r="I1764">
        <v>0</v>
      </c>
      <c r="J1764" t="s">
        <v>228</v>
      </c>
      <c r="K1764" s="1" t="s">
        <v>165</v>
      </c>
      <c r="L1764" s="1" t="s">
        <v>162</v>
      </c>
      <c r="M1764">
        <v>33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ユニフォーム赤木路成ICONIC</v>
      </c>
    </row>
    <row r="1765" spans="1:21" x14ac:dyDescent="0.25">
      <c r="A1765">
        <f>VLOOKUP(Receive[[#This Row],[No用]],SetNo[[No.用]:[vlookup 用]],2,FALSE)</f>
        <v>300</v>
      </c>
      <c r="B1765">
        <f>IF(ROW()=2,1,IF(A1764&lt;&gt;Receive[[#This Row],[No]],1,B1764+1))</f>
        <v>8</v>
      </c>
      <c r="C1765" t="s">
        <v>108</v>
      </c>
      <c r="D1765" s="1" t="s">
        <v>525</v>
      </c>
      <c r="E1765" t="s">
        <v>77</v>
      </c>
      <c r="F1765" s="1" t="s">
        <v>80</v>
      </c>
      <c r="G1765" t="s">
        <v>185</v>
      </c>
      <c r="H1765" t="s">
        <v>71</v>
      </c>
      <c r="I1765">
        <v>1</v>
      </c>
      <c r="J1765" t="s">
        <v>228</v>
      </c>
      <c r="K1765" s="1" t="s">
        <v>183</v>
      </c>
      <c r="L1765" s="1" t="s">
        <v>224</v>
      </c>
      <c r="M1765">
        <v>47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ユニフォーム赤木路成ICONIC</v>
      </c>
    </row>
    <row r="1766" spans="1:21" x14ac:dyDescent="0.25">
      <c r="A1766">
        <f>VLOOKUP(Receive[[#This Row],[No用]],SetNo[[No.用]:[vlookup 用]],2,FALSE)</f>
        <v>301</v>
      </c>
      <c r="B1766">
        <f>IF(ROW()=2,1,IF(A1765&lt;&gt;Receive[[#This Row],[No]],1,B1765+1))</f>
        <v>1</v>
      </c>
      <c r="C1766" s="1" t="s">
        <v>800</v>
      </c>
      <c r="D1766" s="1" t="s">
        <v>525</v>
      </c>
      <c r="E1766" s="1" t="s">
        <v>73</v>
      </c>
      <c r="F1766" s="1" t="s">
        <v>80</v>
      </c>
      <c r="G1766" s="1" t="s">
        <v>185</v>
      </c>
      <c r="H1766" s="1" t="s">
        <v>71</v>
      </c>
      <c r="I1766">
        <v>1</v>
      </c>
      <c r="J1766" t="s">
        <v>228</v>
      </c>
      <c r="K1766" s="1" t="s">
        <v>119</v>
      </c>
      <c r="L1766" s="1" t="s">
        <v>178</v>
      </c>
      <c r="M1766">
        <v>36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Xmas2赤木路成ICONIC</v>
      </c>
    </row>
    <row r="1767" spans="1:21" x14ac:dyDescent="0.25">
      <c r="A1767">
        <f>VLOOKUP(Receive[[#This Row],[No用]],SetNo[[No.用]:[vlookup 用]],2,FALSE)</f>
        <v>301</v>
      </c>
      <c r="B1767">
        <f>IF(ROW()=2,1,IF(A1766&lt;&gt;Receive[[#This Row],[No]],1,B1766+1))</f>
        <v>2</v>
      </c>
      <c r="C1767" s="1" t="s">
        <v>800</v>
      </c>
      <c r="D1767" s="1" t="s">
        <v>525</v>
      </c>
      <c r="E1767" s="1" t="s">
        <v>73</v>
      </c>
      <c r="F1767" s="1" t="s">
        <v>80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194</v>
      </c>
      <c r="L1767" s="1" t="s">
        <v>173</v>
      </c>
      <c r="M1767">
        <v>41</v>
      </c>
      <c r="N1767">
        <v>0</v>
      </c>
      <c r="O1767">
        <v>0</v>
      </c>
      <c r="P1767">
        <v>0</v>
      </c>
      <c r="U1767" t="str">
        <f>Receive[[#This Row],[服装]]&amp;Receive[[#This Row],[名前]]&amp;Receive[[#This Row],[レアリティ]]</f>
        <v>Xmas2赤木路成ICONIC</v>
      </c>
    </row>
    <row r="1768" spans="1:21" x14ac:dyDescent="0.25">
      <c r="A1768">
        <f>VLOOKUP(Receive[[#This Row],[No用]],SetNo[[No.用]:[vlookup 用]],2,FALSE)</f>
        <v>301</v>
      </c>
      <c r="B1768">
        <f>IF(ROW()=2,1,IF(A1767&lt;&gt;Receive[[#This Row],[No]],1,B1767+1))</f>
        <v>3</v>
      </c>
      <c r="C1768" s="1" t="s">
        <v>800</v>
      </c>
      <c r="D1768" s="1" t="s">
        <v>525</v>
      </c>
      <c r="E1768" s="1" t="s">
        <v>73</v>
      </c>
      <c r="F1768" s="1" t="s">
        <v>80</v>
      </c>
      <c r="G1768" s="1" t="s">
        <v>185</v>
      </c>
      <c r="H1768" s="1" t="s">
        <v>71</v>
      </c>
      <c r="I1768">
        <v>1</v>
      </c>
      <c r="J1768" t="s">
        <v>228</v>
      </c>
      <c r="K1768" s="1" t="s">
        <v>163</v>
      </c>
      <c r="L1768" s="1" t="s">
        <v>178</v>
      </c>
      <c r="M1768">
        <v>36</v>
      </c>
      <c r="N1768">
        <v>0</v>
      </c>
      <c r="O1768">
        <v>0</v>
      </c>
      <c r="P1768">
        <v>0</v>
      </c>
      <c r="R1768" s="1" t="s">
        <v>948</v>
      </c>
      <c r="S1768" s="1" t="s">
        <v>902</v>
      </c>
      <c r="U1768" t="str">
        <f>Receive[[#This Row],[服装]]&amp;Receive[[#This Row],[名前]]&amp;Receive[[#This Row],[レアリティ]]</f>
        <v>Xmas2赤木路成ICONIC</v>
      </c>
    </row>
    <row r="1769" spans="1:21" x14ac:dyDescent="0.25">
      <c r="A1769">
        <f>VLOOKUP(Receive[[#This Row],[No用]],SetNo[[No.用]:[vlookup 用]],2,FALSE)</f>
        <v>301</v>
      </c>
      <c r="B1769">
        <f>IF(ROW()=2,1,IF(A1768&lt;&gt;Receive[[#This Row],[No]],1,B1768+1))</f>
        <v>4</v>
      </c>
      <c r="C1769" s="1" t="s">
        <v>800</v>
      </c>
      <c r="D1769" s="1" t="s">
        <v>525</v>
      </c>
      <c r="E1769" s="1" t="s">
        <v>73</v>
      </c>
      <c r="F1769" s="1" t="s">
        <v>80</v>
      </c>
      <c r="G1769" s="1" t="s">
        <v>185</v>
      </c>
      <c r="H1769" s="1" t="s">
        <v>71</v>
      </c>
      <c r="I1769">
        <v>1</v>
      </c>
      <c r="J1769" t="s">
        <v>228</v>
      </c>
      <c r="K1769" s="1" t="s">
        <v>120</v>
      </c>
      <c r="L1769" s="1" t="s">
        <v>173</v>
      </c>
      <c r="M1769">
        <v>36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Xmas2赤木路成ICONIC</v>
      </c>
    </row>
    <row r="1770" spans="1:21" x14ac:dyDescent="0.25">
      <c r="A1770">
        <f>VLOOKUP(Receive[[#This Row],[No用]],SetNo[[No.用]:[vlookup 用]],2,FALSE)</f>
        <v>301</v>
      </c>
      <c r="B1770">
        <f>IF(ROW()=2,1,IF(A1769&lt;&gt;Receive[[#This Row],[No]],1,B1769+1))</f>
        <v>5</v>
      </c>
      <c r="C1770" s="1" t="s">
        <v>800</v>
      </c>
      <c r="D1770" s="1" t="s">
        <v>525</v>
      </c>
      <c r="E1770" s="1" t="s">
        <v>73</v>
      </c>
      <c r="F1770" s="1" t="s">
        <v>80</v>
      </c>
      <c r="G1770" s="1" t="s">
        <v>185</v>
      </c>
      <c r="H1770" s="1" t="s">
        <v>71</v>
      </c>
      <c r="I1770">
        <v>1</v>
      </c>
      <c r="J1770" t="s">
        <v>228</v>
      </c>
      <c r="K1770" s="1" t="s">
        <v>164</v>
      </c>
      <c r="L1770" s="1" t="s">
        <v>162</v>
      </c>
      <c r="M1770">
        <v>33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Xmas2赤木路成ICONIC</v>
      </c>
    </row>
    <row r="1771" spans="1:21" x14ac:dyDescent="0.25">
      <c r="A1771">
        <f>VLOOKUP(Receive[[#This Row],[No用]],SetNo[[No.用]:[vlookup 用]],2,FALSE)</f>
        <v>301</v>
      </c>
      <c r="B1771">
        <f>IF(ROW()=2,1,IF(A1770&lt;&gt;Receive[[#This Row],[No]],1,B1770+1))</f>
        <v>6</v>
      </c>
      <c r="C1771" s="1" t="s">
        <v>800</v>
      </c>
      <c r="D1771" s="1" t="s">
        <v>525</v>
      </c>
      <c r="E1771" s="1" t="s">
        <v>73</v>
      </c>
      <c r="F1771" s="1" t="s">
        <v>80</v>
      </c>
      <c r="G1771" s="1" t="s">
        <v>185</v>
      </c>
      <c r="H1771" s="1" t="s">
        <v>71</v>
      </c>
      <c r="I1771">
        <v>0</v>
      </c>
      <c r="J1771" t="s">
        <v>228</v>
      </c>
      <c r="K1771" s="1" t="s">
        <v>165</v>
      </c>
      <c r="L1771" s="1" t="s">
        <v>162</v>
      </c>
      <c r="M1771">
        <v>33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Xmas2赤木路成ICONIC</v>
      </c>
    </row>
    <row r="1772" spans="1:21" x14ac:dyDescent="0.25">
      <c r="A1772">
        <f>VLOOKUP(Receive[[#This Row],[No用]],SetNo[[No.用]:[vlookup 用]],2,FALSE)</f>
        <v>301</v>
      </c>
      <c r="B1772">
        <f>IF(ROW()=2,1,IF(A1771&lt;&gt;Receive[[#This Row],[No]],1,B1771+1))</f>
        <v>7</v>
      </c>
      <c r="C1772" s="1" t="s">
        <v>800</v>
      </c>
      <c r="D1772" s="1" t="s">
        <v>525</v>
      </c>
      <c r="E1772" s="1" t="s">
        <v>73</v>
      </c>
      <c r="F1772" s="1" t="s">
        <v>80</v>
      </c>
      <c r="G1772" s="1" t="s">
        <v>185</v>
      </c>
      <c r="H1772" s="1" t="s">
        <v>71</v>
      </c>
      <c r="I1772">
        <v>1</v>
      </c>
      <c r="J1772" t="s">
        <v>228</v>
      </c>
      <c r="K1772" s="1" t="s">
        <v>183</v>
      </c>
      <c r="L1772" s="1" t="s">
        <v>224</v>
      </c>
      <c r="M1772">
        <v>47</v>
      </c>
      <c r="N1772">
        <v>0</v>
      </c>
      <c r="O1772">
        <v>57</v>
      </c>
      <c r="P1772">
        <v>0</v>
      </c>
      <c r="U1772" t="str">
        <f>Receive[[#This Row],[服装]]&amp;Receive[[#This Row],[名前]]&amp;Receive[[#This Row],[レアリティ]]</f>
        <v>Xmas2赤木路成ICONIC</v>
      </c>
    </row>
    <row r="1773" spans="1:21" x14ac:dyDescent="0.25">
      <c r="A1773">
        <f>VLOOKUP(Receive[[#This Row],[No用]],SetNo[[No.用]:[vlookup 用]],2,FALSE)</f>
        <v>301</v>
      </c>
      <c r="B1773">
        <f>IF(ROW()=2,1,IF(A1772&lt;&gt;Receive[[#This Row],[No]],1,B1772+1))</f>
        <v>8</v>
      </c>
      <c r="C1773" s="1" t="s">
        <v>800</v>
      </c>
      <c r="D1773" s="1" t="s">
        <v>525</v>
      </c>
      <c r="E1773" s="1" t="s">
        <v>73</v>
      </c>
      <c r="F1773" s="1" t="s">
        <v>80</v>
      </c>
      <c r="G1773" s="1" t="s">
        <v>185</v>
      </c>
      <c r="H1773" s="1" t="s">
        <v>71</v>
      </c>
      <c r="I1773">
        <v>1</v>
      </c>
      <c r="J1773" t="s">
        <v>228</v>
      </c>
      <c r="K1773" s="1" t="s">
        <v>230</v>
      </c>
      <c r="L1773" s="1" t="s">
        <v>224</v>
      </c>
      <c r="M1773">
        <v>47</v>
      </c>
      <c r="N1773">
        <v>0</v>
      </c>
      <c r="O1773">
        <v>57</v>
      </c>
      <c r="P1773">
        <v>0</v>
      </c>
      <c r="R1773" s="1" t="s">
        <v>948</v>
      </c>
      <c r="S1773" s="1" t="s">
        <v>932</v>
      </c>
      <c r="T1773" s="1" t="s">
        <v>1236</v>
      </c>
      <c r="U1773" t="str">
        <f>Receive[[#This Row],[服装]]&amp;Receive[[#This Row],[名前]]&amp;Receive[[#This Row],[レアリティ]]</f>
        <v>Xmas2赤木路成ICONIC</v>
      </c>
    </row>
    <row r="1774" spans="1:21" x14ac:dyDescent="0.25">
      <c r="A1774">
        <f>VLOOKUP(Receive[[#This Row],[No用]],SetNo[[No.用]:[vlookup 用]],2,FALSE)</f>
        <v>301</v>
      </c>
      <c r="B1774">
        <f>IF(ROW()=2,1,IF(A1773&lt;&gt;Receive[[#This Row],[No]],1,B1773+1))</f>
        <v>9</v>
      </c>
      <c r="C1774" s="1" t="s">
        <v>800</v>
      </c>
      <c r="D1774" s="1" t="s">
        <v>525</v>
      </c>
      <c r="E1774" s="1" t="s">
        <v>73</v>
      </c>
      <c r="F1774" s="1" t="s">
        <v>80</v>
      </c>
      <c r="G1774" s="1" t="s">
        <v>185</v>
      </c>
      <c r="H1774" s="1" t="s">
        <v>71</v>
      </c>
      <c r="I1774">
        <v>1</v>
      </c>
      <c r="J1774" t="s">
        <v>228</v>
      </c>
      <c r="K1774" s="1" t="s">
        <v>164</v>
      </c>
      <c r="L1774" s="1" t="s">
        <v>224</v>
      </c>
      <c r="M1774">
        <v>44</v>
      </c>
      <c r="N1774">
        <v>0</v>
      </c>
      <c r="O1774">
        <v>54</v>
      </c>
      <c r="P1774">
        <v>0</v>
      </c>
      <c r="U1774" t="str">
        <f>Receive[[#This Row],[服装]]&amp;Receive[[#This Row],[名前]]&amp;Receive[[#This Row],[レアリティ]]</f>
        <v>Xmas2赤木路成ICONIC</v>
      </c>
    </row>
    <row r="1775" spans="1:21" x14ac:dyDescent="0.25">
      <c r="A1775">
        <f>VLOOKUP(Receive[[#This Row],[No用]],SetNo[[No.用]:[vlookup 用]],2,FALSE)</f>
        <v>302</v>
      </c>
      <c r="B1775">
        <f>IF(ROW()=2,1,IF(A1774&lt;&gt;Receive[[#This Row],[No]],1,B1774+1))</f>
        <v>1</v>
      </c>
      <c r="C1775" t="s">
        <v>108</v>
      </c>
      <c r="D1775" s="1" t="s">
        <v>527</v>
      </c>
      <c r="E1775" t="s">
        <v>77</v>
      </c>
      <c r="F1775" s="1" t="s">
        <v>82</v>
      </c>
      <c r="G1775" t="s">
        <v>185</v>
      </c>
      <c r="H1775" t="s">
        <v>71</v>
      </c>
      <c r="I1775">
        <v>1</v>
      </c>
      <c r="J1775" t="s">
        <v>228</v>
      </c>
      <c r="K1775" s="1" t="s">
        <v>119</v>
      </c>
      <c r="L1775" s="1" t="s">
        <v>162</v>
      </c>
      <c r="M1775">
        <v>28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ユニフォーム大耳練ICONIC</v>
      </c>
    </row>
    <row r="1776" spans="1:21" x14ac:dyDescent="0.25">
      <c r="A1776">
        <f>VLOOKUP(Receive[[#This Row],[No用]],SetNo[[No.用]:[vlookup 用]],2,FALSE)</f>
        <v>302</v>
      </c>
      <c r="B1776">
        <f>IF(ROW()=2,1,IF(A1775&lt;&gt;Receive[[#This Row],[No]],1,B1775+1))</f>
        <v>2</v>
      </c>
      <c r="C1776" t="s">
        <v>108</v>
      </c>
      <c r="D1776" s="1" t="s">
        <v>527</v>
      </c>
      <c r="E1776" t="s">
        <v>77</v>
      </c>
      <c r="F1776" s="1" t="s">
        <v>82</v>
      </c>
      <c r="G1776" t="s">
        <v>185</v>
      </c>
      <c r="H1776" t="s">
        <v>71</v>
      </c>
      <c r="I1776">
        <v>1</v>
      </c>
      <c r="J1776" t="s">
        <v>228</v>
      </c>
      <c r="K1776" s="1" t="s">
        <v>163</v>
      </c>
      <c r="L1776" s="1" t="s">
        <v>162</v>
      </c>
      <c r="M1776">
        <v>28</v>
      </c>
      <c r="N1776">
        <v>0</v>
      </c>
      <c r="O1776">
        <v>0</v>
      </c>
      <c r="P1776">
        <v>0</v>
      </c>
      <c r="R1776" s="1" t="s">
        <v>948</v>
      </c>
      <c r="S1776" s="1" t="s">
        <v>913</v>
      </c>
      <c r="U1776" t="str">
        <f>Receive[[#This Row],[服装]]&amp;Receive[[#This Row],[名前]]&amp;Receive[[#This Row],[レアリティ]]</f>
        <v>ユニフォーム大耳練ICONIC</v>
      </c>
    </row>
    <row r="1777" spans="1:21" x14ac:dyDescent="0.25">
      <c r="A1777">
        <f>VLOOKUP(Receive[[#This Row],[No用]],SetNo[[No.用]:[vlookup 用]],2,FALSE)</f>
        <v>302</v>
      </c>
      <c r="B1777">
        <f>IF(ROW()=2,1,IF(A1776&lt;&gt;Receive[[#This Row],[No]],1,B1776+1))</f>
        <v>3</v>
      </c>
      <c r="C1777" t="s">
        <v>108</v>
      </c>
      <c r="D1777" s="1" t="s">
        <v>527</v>
      </c>
      <c r="E1777" t="s">
        <v>77</v>
      </c>
      <c r="F1777" s="1" t="s">
        <v>82</v>
      </c>
      <c r="G1777" t="s">
        <v>185</v>
      </c>
      <c r="H1777" t="s">
        <v>71</v>
      </c>
      <c r="I1777">
        <v>1</v>
      </c>
      <c r="J1777" t="s">
        <v>228</v>
      </c>
      <c r="K1777" s="1" t="s">
        <v>120</v>
      </c>
      <c r="L1777" s="1" t="s">
        <v>162</v>
      </c>
      <c r="M1777">
        <v>28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ユニフォーム大耳練ICONIC</v>
      </c>
    </row>
    <row r="1778" spans="1:21" x14ac:dyDescent="0.25">
      <c r="A1778">
        <f>VLOOKUP(Receive[[#This Row],[No用]],SetNo[[No.用]:[vlookup 用]],2,FALSE)</f>
        <v>302</v>
      </c>
      <c r="B1778">
        <f>IF(ROW()=2,1,IF(A1777&lt;&gt;Receive[[#This Row],[No]],1,B1777+1))</f>
        <v>4</v>
      </c>
      <c r="C1778" t="s">
        <v>108</v>
      </c>
      <c r="D1778" s="1" t="s">
        <v>527</v>
      </c>
      <c r="E1778" t="s">
        <v>77</v>
      </c>
      <c r="F1778" s="1" t="s">
        <v>82</v>
      </c>
      <c r="G1778" t="s">
        <v>185</v>
      </c>
      <c r="H1778" t="s">
        <v>71</v>
      </c>
      <c r="I1778">
        <v>1</v>
      </c>
      <c r="J1778" t="s">
        <v>228</v>
      </c>
      <c r="K1778" s="1" t="s">
        <v>164</v>
      </c>
      <c r="L1778" s="1" t="s">
        <v>162</v>
      </c>
      <c r="M1778">
        <v>28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ユニフォーム大耳練ICONIC</v>
      </c>
    </row>
    <row r="1779" spans="1:21" x14ac:dyDescent="0.25">
      <c r="A1779">
        <f>VLOOKUP(Receive[[#This Row],[No用]],SetNo[[No.用]:[vlookup 用]],2,FALSE)</f>
        <v>302</v>
      </c>
      <c r="B1779">
        <f>IF(ROW()=2,1,IF(A1778&lt;&gt;Receive[[#This Row],[No]],1,B1778+1))</f>
        <v>5</v>
      </c>
      <c r="C1779" t="s">
        <v>108</v>
      </c>
      <c r="D1779" s="1" t="s">
        <v>527</v>
      </c>
      <c r="E1779" t="s">
        <v>77</v>
      </c>
      <c r="F1779" s="1" t="s">
        <v>82</v>
      </c>
      <c r="G1779" t="s">
        <v>185</v>
      </c>
      <c r="H1779" t="s">
        <v>71</v>
      </c>
      <c r="I1779">
        <v>0</v>
      </c>
      <c r="J1779" t="s">
        <v>228</v>
      </c>
      <c r="K1779" s="1" t="s">
        <v>165</v>
      </c>
      <c r="L1779" s="1" t="s">
        <v>162</v>
      </c>
      <c r="M1779">
        <v>13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ユニフォーム大耳練ICONIC</v>
      </c>
    </row>
    <row r="1780" spans="1:21" x14ac:dyDescent="0.25">
      <c r="A1780">
        <f>VLOOKUP(Receive[[#This Row],[No用]],SetNo[[No.用]:[vlookup 用]],2,FALSE)</f>
        <v>303</v>
      </c>
      <c r="B1780">
        <f>IF(ROW()=2,1,IF(A1779&lt;&gt;Receive[[#This Row],[No]],1,B1779+1))</f>
        <v>1</v>
      </c>
      <c r="C1780" t="s">
        <v>108</v>
      </c>
      <c r="D1780" s="1" t="s">
        <v>529</v>
      </c>
      <c r="E1780" t="s">
        <v>77</v>
      </c>
      <c r="F1780" s="1" t="s">
        <v>78</v>
      </c>
      <c r="G1780" t="s">
        <v>185</v>
      </c>
      <c r="H1780" t="s">
        <v>71</v>
      </c>
      <c r="I1780">
        <v>1</v>
      </c>
      <c r="J1780" t="s">
        <v>228</v>
      </c>
      <c r="K1780" s="1" t="s">
        <v>119</v>
      </c>
      <c r="L1780" s="1" t="s">
        <v>178</v>
      </c>
      <c r="M1780">
        <v>28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ユニフォーム理石平介ICONIC</v>
      </c>
    </row>
    <row r="1781" spans="1:21" x14ac:dyDescent="0.25">
      <c r="A1781">
        <f>VLOOKUP(Receive[[#This Row],[No用]],SetNo[[No.用]:[vlookup 用]],2,FALSE)</f>
        <v>303</v>
      </c>
      <c r="B1781">
        <f>IF(ROW()=2,1,IF(A1780&lt;&gt;Receive[[#This Row],[No]],1,B1780+1))</f>
        <v>2</v>
      </c>
      <c r="C1781" t="s">
        <v>108</v>
      </c>
      <c r="D1781" s="1" t="s">
        <v>529</v>
      </c>
      <c r="E1781" t="s">
        <v>77</v>
      </c>
      <c r="F1781" s="1" t="s">
        <v>78</v>
      </c>
      <c r="G1781" t="s">
        <v>185</v>
      </c>
      <c r="H1781" t="s">
        <v>71</v>
      </c>
      <c r="I1781">
        <v>1</v>
      </c>
      <c r="J1781" t="s">
        <v>228</v>
      </c>
      <c r="K1781" s="1" t="s">
        <v>194</v>
      </c>
      <c r="L1781" s="1" t="s">
        <v>173</v>
      </c>
      <c r="M1781">
        <v>31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ユニフォーム理石平介ICONIC</v>
      </c>
    </row>
    <row r="1782" spans="1:21" x14ac:dyDescent="0.25">
      <c r="A1782">
        <f>VLOOKUP(Receive[[#This Row],[No用]],SetNo[[No.用]:[vlookup 用]],2,FALSE)</f>
        <v>303</v>
      </c>
      <c r="B1782">
        <f>IF(ROW()=2,1,IF(A1781&lt;&gt;Receive[[#This Row],[No]],1,B1781+1))</f>
        <v>3</v>
      </c>
      <c r="C1782" t="s">
        <v>108</v>
      </c>
      <c r="D1782" s="1" t="s">
        <v>529</v>
      </c>
      <c r="E1782" t="s">
        <v>77</v>
      </c>
      <c r="F1782" s="1" t="s">
        <v>78</v>
      </c>
      <c r="G1782" t="s">
        <v>185</v>
      </c>
      <c r="H1782" t="s">
        <v>71</v>
      </c>
      <c r="I1782">
        <v>1</v>
      </c>
      <c r="J1782" t="s">
        <v>228</v>
      </c>
      <c r="K1782" s="1" t="s">
        <v>163</v>
      </c>
      <c r="L1782" s="1" t="s">
        <v>162</v>
      </c>
      <c r="M1782">
        <v>25</v>
      </c>
      <c r="N1782">
        <v>0</v>
      </c>
      <c r="O1782">
        <v>0</v>
      </c>
      <c r="P1782">
        <v>0</v>
      </c>
      <c r="R1782" s="1" t="s">
        <v>948</v>
      </c>
      <c r="S1782" s="1" t="s">
        <v>913</v>
      </c>
      <c r="U1782" t="str">
        <f>Receive[[#This Row],[服装]]&amp;Receive[[#This Row],[名前]]&amp;Receive[[#This Row],[レアリティ]]</f>
        <v>ユニフォーム理石平介ICONIC</v>
      </c>
    </row>
    <row r="1783" spans="1:21" x14ac:dyDescent="0.25">
      <c r="A1783">
        <f>VLOOKUP(Receive[[#This Row],[No用]],SetNo[[No.用]:[vlookup 用]],2,FALSE)</f>
        <v>303</v>
      </c>
      <c r="B1783">
        <f>IF(ROW()=2,1,IF(A1782&lt;&gt;Receive[[#This Row],[No]],1,B1782+1))</f>
        <v>4</v>
      </c>
      <c r="C1783" t="s">
        <v>108</v>
      </c>
      <c r="D1783" s="1" t="s">
        <v>529</v>
      </c>
      <c r="E1783" t="s">
        <v>77</v>
      </c>
      <c r="F1783" s="1" t="s">
        <v>78</v>
      </c>
      <c r="G1783" t="s">
        <v>185</v>
      </c>
      <c r="H1783" t="s">
        <v>71</v>
      </c>
      <c r="I1783">
        <v>1</v>
      </c>
      <c r="J1783" t="s">
        <v>228</v>
      </c>
      <c r="K1783" s="1" t="s">
        <v>120</v>
      </c>
      <c r="L1783" s="1" t="s">
        <v>178</v>
      </c>
      <c r="M1783">
        <v>28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ユニフォーム理石平介ICONIC</v>
      </c>
    </row>
    <row r="1784" spans="1:21" x14ac:dyDescent="0.25">
      <c r="A1784">
        <f>VLOOKUP(Receive[[#This Row],[No用]],SetNo[[No.用]:[vlookup 用]],2,FALSE)</f>
        <v>303</v>
      </c>
      <c r="B1784">
        <f>IF(ROW()=2,1,IF(A1783&lt;&gt;Receive[[#This Row],[No]],1,B1783+1))</f>
        <v>5</v>
      </c>
      <c r="C1784" t="s">
        <v>108</v>
      </c>
      <c r="D1784" s="1" t="s">
        <v>529</v>
      </c>
      <c r="E1784" t="s">
        <v>77</v>
      </c>
      <c r="F1784" s="1" t="s">
        <v>78</v>
      </c>
      <c r="G1784" t="s">
        <v>185</v>
      </c>
      <c r="H1784" t="s">
        <v>71</v>
      </c>
      <c r="I1784">
        <v>1</v>
      </c>
      <c r="J1784" t="s">
        <v>228</v>
      </c>
      <c r="K1784" s="1" t="s">
        <v>164</v>
      </c>
      <c r="L1784" s="1" t="s">
        <v>162</v>
      </c>
      <c r="M1784">
        <v>25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ユニフォーム理石平介ICONIC</v>
      </c>
    </row>
    <row r="1785" spans="1:21" x14ac:dyDescent="0.25">
      <c r="A1785">
        <f>VLOOKUP(Receive[[#This Row],[No用]],SetNo[[No.用]:[vlookup 用]],2,FALSE)</f>
        <v>303</v>
      </c>
      <c r="B1785">
        <f>IF(ROW()=2,1,IF(A1784&lt;&gt;Receive[[#This Row],[No]],1,B1784+1))</f>
        <v>6</v>
      </c>
      <c r="C1785" t="s">
        <v>108</v>
      </c>
      <c r="D1785" s="1" t="s">
        <v>529</v>
      </c>
      <c r="E1785" t="s">
        <v>77</v>
      </c>
      <c r="F1785" s="1" t="s">
        <v>78</v>
      </c>
      <c r="G1785" t="s">
        <v>185</v>
      </c>
      <c r="H1785" t="s">
        <v>71</v>
      </c>
      <c r="I1785">
        <v>0</v>
      </c>
      <c r="J1785" t="s">
        <v>228</v>
      </c>
      <c r="K1785" s="1" t="s">
        <v>165</v>
      </c>
      <c r="L1785" s="1" t="s">
        <v>162</v>
      </c>
      <c r="M1785">
        <v>13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ユニフォーム理石平介ICONIC</v>
      </c>
    </row>
    <row r="1786" spans="1:21" x14ac:dyDescent="0.25">
      <c r="A1786">
        <f>VLOOKUP(Receive[[#This Row],[No用]],SetNo[[No.用]:[vlookup 用]],2,FALSE)</f>
        <v>304</v>
      </c>
      <c r="B1786">
        <f>IF(ROW()=2,1,IF(A1785&lt;&gt;Receive[[#This Row],[No]],1,B1785+1))</f>
        <v>1</v>
      </c>
      <c r="C1786" s="1" t="s">
        <v>108</v>
      </c>
      <c r="D1786" s="1" t="s">
        <v>674</v>
      </c>
      <c r="E1786" s="1" t="s">
        <v>77</v>
      </c>
      <c r="F1786" s="1" t="s">
        <v>78</v>
      </c>
      <c r="G1786" s="1" t="s">
        <v>185</v>
      </c>
      <c r="H1786" s="1" t="s">
        <v>71</v>
      </c>
      <c r="I1786">
        <v>1</v>
      </c>
      <c r="J1786" t="s">
        <v>228</v>
      </c>
      <c r="K1786" s="1" t="s">
        <v>119</v>
      </c>
      <c r="L1786" s="1" t="s">
        <v>162</v>
      </c>
      <c r="M1786">
        <v>27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ユニフォーム銀島結ICONIC</v>
      </c>
    </row>
    <row r="1787" spans="1:21" x14ac:dyDescent="0.25">
      <c r="A1787">
        <f>VLOOKUP(Receive[[#This Row],[No用]],SetNo[[No.用]:[vlookup 用]],2,FALSE)</f>
        <v>304</v>
      </c>
      <c r="B1787">
        <f>IF(ROW()=2,1,IF(A1786&lt;&gt;Receive[[#This Row],[No]],1,B1786+1))</f>
        <v>2</v>
      </c>
      <c r="C1787" s="1" t="s">
        <v>108</v>
      </c>
      <c r="D1787" s="1" t="s">
        <v>674</v>
      </c>
      <c r="E1787" s="1" t="s">
        <v>77</v>
      </c>
      <c r="F1787" s="1" t="s">
        <v>78</v>
      </c>
      <c r="G1787" s="1" t="s">
        <v>185</v>
      </c>
      <c r="H1787" s="1" t="s">
        <v>71</v>
      </c>
      <c r="I1787">
        <v>1</v>
      </c>
      <c r="J1787" t="s">
        <v>228</v>
      </c>
      <c r="K1787" s="1" t="s">
        <v>163</v>
      </c>
      <c r="L1787" s="1" t="s">
        <v>162</v>
      </c>
      <c r="M1787">
        <v>27</v>
      </c>
      <c r="N1787">
        <v>0</v>
      </c>
      <c r="O1787">
        <v>0</v>
      </c>
      <c r="P1787">
        <v>0</v>
      </c>
      <c r="R1787" s="1" t="s">
        <v>948</v>
      </c>
      <c r="S1787" s="1" t="s">
        <v>913</v>
      </c>
      <c r="U1787" t="str">
        <f>Receive[[#This Row],[服装]]&amp;Receive[[#This Row],[名前]]&amp;Receive[[#This Row],[レアリティ]]</f>
        <v>ユニフォーム銀島結ICONIC</v>
      </c>
    </row>
    <row r="1788" spans="1:21" x14ac:dyDescent="0.25">
      <c r="A1788">
        <f>VLOOKUP(Receive[[#This Row],[No用]],SetNo[[No.用]:[vlookup 用]],2,FALSE)</f>
        <v>304</v>
      </c>
      <c r="B1788">
        <f>IF(ROW()=2,1,IF(A1787&lt;&gt;Receive[[#This Row],[No]],1,B1787+1))</f>
        <v>3</v>
      </c>
      <c r="C1788" s="1" t="s">
        <v>108</v>
      </c>
      <c r="D1788" s="1" t="s">
        <v>674</v>
      </c>
      <c r="E1788" s="1" t="s">
        <v>77</v>
      </c>
      <c r="F1788" s="1" t="s">
        <v>78</v>
      </c>
      <c r="G1788" s="1" t="s">
        <v>185</v>
      </c>
      <c r="H1788" s="1" t="s">
        <v>71</v>
      </c>
      <c r="I1788">
        <v>1</v>
      </c>
      <c r="J1788" t="s">
        <v>228</v>
      </c>
      <c r="K1788" s="1" t="s">
        <v>120</v>
      </c>
      <c r="L1788" s="1" t="s">
        <v>162</v>
      </c>
      <c r="M1788">
        <v>27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ユニフォーム銀島結ICONIC</v>
      </c>
    </row>
    <row r="1789" spans="1:21" x14ac:dyDescent="0.25">
      <c r="A1789">
        <f>VLOOKUP(Receive[[#This Row],[No用]],SetNo[[No.用]:[vlookup 用]],2,FALSE)</f>
        <v>304</v>
      </c>
      <c r="B1789">
        <f>IF(ROW()=2,1,IF(A1788&lt;&gt;Receive[[#This Row],[No]],1,B1788+1))</f>
        <v>4</v>
      </c>
      <c r="C1789" s="1" t="s">
        <v>108</v>
      </c>
      <c r="D1789" s="1" t="s">
        <v>674</v>
      </c>
      <c r="E1789" s="1" t="s">
        <v>77</v>
      </c>
      <c r="F1789" s="1" t="s">
        <v>78</v>
      </c>
      <c r="G1789" s="1" t="s">
        <v>185</v>
      </c>
      <c r="H1789" s="1" t="s">
        <v>71</v>
      </c>
      <c r="I1789">
        <v>1</v>
      </c>
      <c r="J1789" t="s">
        <v>228</v>
      </c>
      <c r="K1789" s="1" t="s">
        <v>164</v>
      </c>
      <c r="L1789" s="1" t="s">
        <v>162</v>
      </c>
      <c r="M1789">
        <v>27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ユニフォーム銀島結ICONIC</v>
      </c>
    </row>
    <row r="1790" spans="1:21" x14ac:dyDescent="0.25">
      <c r="A1790">
        <f>VLOOKUP(Receive[[#This Row],[No用]],SetNo[[No.用]:[vlookup 用]],2,FALSE)</f>
        <v>304</v>
      </c>
      <c r="B1790">
        <f>IF(ROW()=2,1,IF(A1789&lt;&gt;Receive[[#This Row],[No]],1,B1789+1))</f>
        <v>5</v>
      </c>
      <c r="C1790" s="1" t="s">
        <v>108</v>
      </c>
      <c r="D1790" s="1" t="s">
        <v>674</v>
      </c>
      <c r="E1790" s="1" t="s">
        <v>77</v>
      </c>
      <c r="F1790" s="1" t="s">
        <v>78</v>
      </c>
      <c r="G1790" s="1" t="s">
        <v>185</v>
      </c>
      <c r="H1790" s="1" t="s">
        <v>71</v>
      </c>
      <c r="I1790">
        <v>0</v>
      </c>
      <c r="J1790" t="s">
        <v>228</v>
      </c>
      <c r="K1790" s="1" t="s">
        <v>165</v>
      </c>
      <c r="L1790" s="1" t="s">
        <v>162</v>
      </c>
      <c r="M1790">
        <v>13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ユニフォーム銀島結ICONIC</v>
      </c>
    </row>
    <row r="1791" spans="1:21" x14ac:dyDescent="0.25">
      <c r="A1791">
        <f>VLOOKUP(Receive[[#This Row],[No用]],SetNo[[No.用]:[vlookup 用]],2,FALSE)</f>
        <v>305</v>
      </c>
      <c r="B1791">
        <f>IF(ROW()=2,1,IF(A1790&lt;&gt;Receive[[#This Row],[No]],1,B1790+1))</f>
        <v>1</v>
      </c>
      <c r="C1791" s="1" t="s">
        <v>800</v>
      </c>
      <c r="D1791" s="1" t="s">
        <v>674</v>
      </c>
      <c r="E1791" s="1" t="s">
        <v>73</v>
      </c>
      <c r="F1791" s="1" t="s">
        <v>78</v>
      </c>
      <c r="G1791" s="1" t="s">
        <v>185</v>
      </c>
      <c r="H1791" s="1" t="s">
        <v>71</v>
      </c>
      <c r="I1791">
        <v>1</v>
      </c>
      <c r="J1791" t="s">
        <v>228</v>
      </c>
      <c r="K1791" s="1" t="s">
        <v>119</v>
      </c>
      <c r="L1791" s="1" t="s">
        <v>178</v>
      </c>
      <c r="M1791">
        <v>30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Xmas2銀島結ICONIC</v>
      </c>
    </row>
    <row r="1792" spans="1:21" x14ac:dyDescent="0.25">
      <c r="A1792">
        <f>VLOOKUP(Receive[[#This Row],[No用]],SetNo[[No.用]:[vlookup 用]],2,FALSE)</f>
        <v>305</v>
      </c>
      <c r="B1792">
        <f>IF(ROW()=2,1,IF(A1791&lt;&gt;Receive[[#This Row],[No]],1,B1791+1))</f>
        <v>2</v>
      </c>
      <c r="C1792" s="1" t="s">
        <v>800</v>
      </c>
      <c r="D1792" s="1" t="s">
        <v>674</v>
      </c>
      <c r="E1792" s="1" t="s">
        <v>73</v>
      </c>
      <c r="F1792" s="1" t="s">
        <v>78</v>
      </c>
      <c r="G1792" s="1" t="s">
        <v>185</v>
      </c>
      <c r="H1792" s="1" t="s">
        <v>71</v>
      </c>
      <c r="I1792">
        <v>1</v>
      </c>
      <c r="J1792" t="s">
        <v>228</v>
      </c>
      <c r="K1792" s="1" t="s">
        <v>163</v>
      </c>
      <c r="L1792" s="1" t="s">
        <v>162</v>
      </c>
      <c r="M1792">
        <v>27</v>
      </c>
      <c r="N1792">
        <v>0</v>
      </c>
      <c r="O1792" s="6">
        <v>0</v>
      </c>
      <c r="P1792">
        <v>0</v>
      </c>
      <c r="R1792" s="1" t="s">
        <v>948</v>
      </c>
      <c r="S1792" s="1" t="s">
        <v>913</v>
      </c>
      <c r="U1792" t="str">
        <f>Receive[[#This Row],[服装]]&amp;Receive[[#This Row],[名前]]&amp;Receive[[#This Row],[レアリティ]]</f>
        <v>Xmas2銀島結ICONIC</v>
      </c>
    </row>
    <row r="1793" spans="1:21" x14ac:dyDescent="0.25">
      <c r="A1793">
        <f>VLOOKUP(Receive[[#This Row],[No用]],SetNo[[No.用]:[vlookup 用]],2,FALSE)</f>
        <v>305</v>
      </c>
      <c r="B1793">
        <f>IF(ROW()=2,1,IF(A1792&lt;&gt;Receive[[#This Row],[No]],1,B1792+1))</f>
        <v>3</v>
      </c>
      <c r="C1793" s="1" t="s">
        <v>800</v>
      </c>
      <c r="D1793" s="1" t="s">
        <v>674</v>
      </c>
      <c r="E1793" s="1" t="s">
        <v>73</v>
      </c>
      <c r="F1793" s="1" t="s">
        <v>78</v>
      </c>
      <c r="G1793" s="1" t="s">
        <v>185</v>
      </c>
      <c r="H1793" s="1" t="s">
        <v>71</v>
      </c>
      <c r="I1793">
        <v>1</v>
      </c>
      <c r="J1793" t="s">
        <v>228</v>
      </c>
      <c r="K1793" s="1" t="s">
        <v>120</v>
      </c>
      <c r="L1793" s="1" t="s">
        <v>178</v>
      </c>
      <c r="M1793">
        <v>30</v>
      </c>
      <c r="N1793">
        <v>0</v>
      </c>
      <c r="O1793">
        <v>0</v>
      </c>
      <c r="P1793">
        <v>0</v>
      </c>
      <c r="U1793" t="str">
        <f>Receive[[#This Row],[服装]]&amp;Receive[[#This Row],[名前]]&amp;Receive[[#This Row],[レアリティ]]</f>
        <v>Xmas2銀島結ICONIC</v>
      </c>
    </row>
    <row r="1794" spans="1:21" x14ac:dyDescent="0.25">
      <c r="A1794">
        <f>VLOOKUP(Receive[[#This Row],[No用]],SetNo[[No.用]:[vlookup 用]],2,FALSE)</f>
        <v>305</v>
      </c>
      <c r="B1794">
        <f>IF(ROW()=2,1,IF(A1793&lt;&gt;Receive[[#This Row],[No]],1,B1793+1))</f>
        <v>4</v>
      </c>
      <c r="C1794" s="1" t="s">
        <v>800</v>
      </c>
      <c r="D1794" s="1" t="s">
        <v>674</v>
      </c>
      <c r="E1794" s="1" t="s">
        <v>73</v>
      </c>
      <c r="F1794" s="1" t="s">
        <v>78</v>
      </c>
      <c r="G1794" s="1" t="s">
        <v>185</v>
      </c>
      <c r="H1794" s="1" t="s">
        <v>71</v>
      </c>
      <c r="I1794">
        <v>1</v>
      </c>
      <c r="J1794" t="s">
        <v>228</v>
      </c>
      <c r="K1794" s="1" t="s">
        <v>164</v>
      </c>
      <c r="L1794" s="1" t="s">
        <v>162</v>
      </c>
      <c r="M1794">
        <v>27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Xmas2銀島結ICONIC</v>
      </c>
    </row>
    <row r="1795" spans="1:21" x14ac:dyDescent="0.25">
      <c r="A1795">
        <f>VLOOKUP(Receive[[#This Row],[No用]],SetNo[[No.用]:[vlookup 用]],2,FALSE)</f>
        <v>305</v>
      </c>
      <c r="B1795">
        <f>IF(ROW()=2,1,IF(A1794&lt;&gt;Receive[[#This Row],[No]],1,B1794+1))</f>
        <v>5</v>
      </c>
      <c r="C1795" s="1" t="s">
        <v>800</v>
      </c>
      <c r="D1795" s="1" t="s">
        <v>674</v>
      </c>
      <c r="E1795" s="1" t="s">
        <v>73</v>
      </c>
      <c r="F1795" s="1" t="s">
        <v>78</v>
      </c>
      <c r="G1795" s="1" t="s">
        <v>185</v>
      </c>
      <c r="H1795" s="1" t="s">
        <v>71</v>
      </c>
      <c r="I1795">
        <v>0</v>
      </c>
      <c r="J1795" t="s">
        <v>228</v>
      </c>
      <c r="K1795" s="1" t="s">
        <v>165</v>
      </c>
      <c r="L1795" s="1" t="s">
        <v>162</v>
      </c>
      <c r="M1795">
        <v>13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Xmas2銀島結ICONIC</v>
      </c>
    </row>
    <row r="1796" spans="1:21" x14ac:dyDescent="0.25">
      <c r="A1796">
        <f>VLOOKUP(Receive[[#This Row],[No用]],SetNo[[No.用]:[vlookup 用]],2,FALSE)</f>
        <v>305</v>
      </c>
      <c r="B1796">
        <f>IF(ROW()=2,1,IF(A1795&lt;&gt;Receive[[#This Row],[No]],1,B1795+1))</f>
        <v>6</v>
      </c>
      <c r="C1796" s="1" t="s">
        <v>800</v>
      </c>
      <c r="D1796" s="1" t="s">
        <v>674</v>
      </c>
      <c r="E1796" s="1" t="s">
        <v>73</v>
      </c>
      <c r="F1796" s="1" t="s">
        <v>78</v>
      </c>
      <c r="G1796" s="1" t="s">
        <v>185</v>
      </c>
      <c r="H1796" s="1" t="s">
        <v>71</v>
      </c>
      <c r="I1796">
        <v>1</v>
      </c>
      <c r="J1796" t="s">
        <v>228</v>
      </c>
      <c r="K1796" s="1" t="s">
        <v>183</v>
      </c>
      <c r="L1796" s="1" t="s">
        <v>224</v>
      </c>
      <c r="M1796">
        <v>46</v>
      </c>
      <c r="N1796">
        <v>0</v>
      </c>
      <c r="O1796">
        <v>56</v>
      </c>
      <c r="P1796">
        <v>0</v>
      </c>
      <c r="U1796" t="str">
        <f>Receive[[#This Row],[服装]]&amp;Receive[[#This Row],[名前]]&amp;Receive[[#This Row],[レアリティ]]</f>
        <v>Xmas2銀島結ICONIC</v>
      </c>
    </row>
    <row r="1797" spans="1:21" x14ac:dyDescent="0.25">
      <c r="A1797">
        <f>VLOOKUP(Receive[[#This Row],[No用]],SetNo[[No.用]:[vlookup 用]],2,FALSE)</f>
        <v>306</v>
      </c>
      <c r="B1797">
        <f>IF(ROW()=2,1,IF(A1796&lt;&gt;Receive[[#This Row],[No]],1,B1796+1))</f>
        <v>1</v>
      </c>
      <c r="C1797" t="s">
        <v>108</v>
      </c>
      <c r="D1797" t="s">
        <v>122</v>
      </c>
      <c r="E1797" t="s">
        <v>90</v>
      </c>
      <c r="F1797" t="s">
        <v>78</v>
      </c>
      <c r="G1797" t="s">
        <v>128</v>
      </c>
      <c r="H1797" t="s">
        <v>71</v>
      </c>
      <c r="I1797">
        <v>1</v>
      </c>
      <c r="J1797" t="s">
        <v>16</v>
      </c>
      <c r="K1797" s="1" t="s">
        <v>119</v>
      </c>
      <c r="L1797" s="1" t="s">
        <v>162</v>
      </c>
      <c r="M1797">
        <v>29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ユニフォーム木兎光太郎ICONIC</v>
      </c>
    </row>
    <row r="1798" spans="1:21" x14ac:dyDescent="0.25">
      <c r="A1798">
        <f>VLOOKUP(Receive[[#This Row],[No用]],SetNo[[No.用]:[vlookup 用]],2,FALSE)</f>
        <v>306</v>
      </c>
      <c r="B1798">
        <f>IF(ROW()=2,1,IF(A1797&lt;&gt;Receive[[#This Row],[No]],1,B1797+1))</f>
        <v>2</v>
      </c>
      <c r="C1798" t="s">
        <v>108</v>
      </c>
      <c r="D1798" t="s">
        <v>122</v>
      </c>
      <c r="E1798" t="s">
        <v>90</v>
      </c>
      <c r="F1798" t="s">
        <v>78</v>
      </c>
      <c r="G1798" t="s">
        <v>128</v>
      </c>
      <c r="H1798" t="s">
        <v>71</v>
      </c>
      <c r="I1798">
        <v>1</v>
      </c>
      <c r="J1798" t="s">
        <v>16</v>
      </c>
      <c r="K1798" s="1" t="s">
        <v>163</v>
      </c>
      <c r="L1798" s="1" t="s">
        <v>162</v>
      </c>
      <c r="M1798">
        <v>29</v>
      </c>
      <c r="N1798">
        <v>0</v>
      </c>
      <c r="O1798">
        <v>0</v>
      </c>
      <c r="P1798">
        <v>0</v>
      </c>
      <c r="R1798" s="1" t="s">
        <v>948</v>
      </c>
      <c r="S1798" s="1" t="s">
        <v>913</v>
      </c>
      <c r="U1798" t="str">
        <f>Receive[[#This Row],[服装]]&amp;Receive[[#This Row],[名前]]&amp;Receive[[#This Row],[レアリティ]]</f>
        <v>ユニフォーム木兎光太郎ICONIC</v>
      </c>
    </row>
    <row r="1799" spans="1:21" x14ac:dyDescent="0.25">
      <c r="A1799">
        <f>VLOOKUP(Receive[[#This Row],[No用]],SetNo[[No.用]:[vlookup 用]],2,FALSE)</f>
        <v>306</v>
      </c>
      <c r="B1799">
        <f>IF(ROW()=2,1,IF(A1798&lt;&gt;Receive[[#This Row],[No]],1,B1798+1))</f>
        <v>3</v>
      </c>
      <c r="C1799" t="s">
        <v>108</v>
      </c>
      <c r="D1799" t="s">
        <v>122</v>
      </c>
      <c r="E1799" t="s">
        <v>90</v>
      </c>
      <c r="F1799" t="s">
        <v>78</v>
      </c>
      <c r="G1799" t="s">
        <v>128</v>
      </c>
      <c r="H1799" t="s">
        <v>71</v>
      </c>
      <c r="I1799">
        <v>1</v>
      </c>
      <c r="J1799" t="s">
        <v>16</v>
      </c>
      <c r="K1799" s="1" t="s">
        <v>120</v>
      </c>
      <c r="L1799" s="1" t="s">
        <v>162</v>
      </c>
      <c r="M1799">
        <v>29</v>
      </c>
      <c r="N1799">
        <v>0</v>
      </c>
      <c r="O1799">
        <v>0</v>
      </c>
      <c r="P1799">
        <v>0</v>
      </c>
      <c r="U1799" t="str">
        <f>Receive[[#This Row],[服装]]&amp;Receive[[#This Row],[名前]]&amp;Receive[[#This Row],[レアリティ]]</f>
        <v>ユニフォーム木兎光太郎ICONIC</v>
      </c>
    </row>
    <row r="1800" spans="1:21" x14ac:dyDescent="0.25">
      <c r="A1800">
        <f>VLOOKUP(Receive[[#This Row],[No用]],SetNo[[No.用]:[vlookup 用]],2,FALSE)</f>
        <v>306</v>
      </c>
      <c r="B1800">
        <f>IF(ROW()=2,1,IF(A1799&lt;&gt;Receive[[#This Row],[No]],1,B1799+1))</f>
        <v>4</v>
      </c>
      <c r="C1800" t="s">
        <v>108</v>
      </c>
      <c r="D1800" t="s">
        <v>122</v>
      </c>
      <c r="E1800" t="s">
        <v>90</v>
      </c>
      <c r="F1800" t="s">
        <v>78</v>
      </c>
      <c r="G1800" t="s">
        <v>128</v>
      </c>
      <c r="H1800" t="s">
        <v>71</v>
      </c>
      <c r="I1800">
        <v>1</v>
      </c>
      <c r="J1800" t="s">
        <v>16</v>
      </c>
      <c r="K1800" s="1" t="s">
        <v>164</v>
      </c>
      <c r="L1800" s="1" t="s">
        <v>162</v>
      </c>
      <c r="M1800">
        <v>29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ユニフォーム木兎光太郎ICONIC</v>
      </c>
    </row>
    <row r="1801" spans="1:21" x14ac:dyDescent="0.25">
      <c r="A1801">
        <f>VLOOKUP(Receive[[#This Row],[No用]],SetNo[[No.用]:[vlookup 用]],2,FALSE)</f>
        <v>306</v>
      </c>
      <c r="B1801">
        <f>IF(ROW()=2,1,IF(A1800&lt;&gt;Receive[[#This Row],[No]],1,B1800+1))</f>
        <v>5</v>
      </c>
      <c r="C1801" t="s">
        <v>108</v>
      </c>
      <c r="D1801" t="s">
        <v>122</v>
      </c>
      <c r="E1801" t="s">
        <v>90</v>
      </c>
      <c r="F1801" t="s">
        <v>78</v>
      </c>
      <c r="G1801" t="s">
        <v>128</v>
      </c>
      <c r="H1801" t="s">
        <v>71</v>
      </c>
      <c r="I1801">
        <v>0</v>
      </c>
      <c r="J1801" t="s">
        <v>16</v>
      </c>
      <c r="K1801" s="1" t="s">
        <v>165</v>
      </c>
      <c r="L1801" s="1" t="s">
        <v>162</v>
      </c>
      <c r="M1801">
        <v>13</v>
      </c>
      <c r="N1801">
        <v>0</v>
      </c>
      <c r="O1801">
        <v>0</v>
      </c>
      <c r="P1801">
        <v>0</v>
      </c>
      <c r="U1801" t="str">
        <f>Receive[[#This Row],[服装]]&amp;Receive[[#This Row],[名前]]&amp;Receive[[#This Row],[レアリティ]]</f>
        <v>ユニフォーム木兎光太郎ICONIC</v>
      </c>
    </row>
    <row r="1802" spans="1:21" x14ac:dyDescent="0.25">
      <c r="A1802">
        <f>VLOOKUP(Receive[[#This Row],[No用]],SetNo[[No.用]:[vlookup 用]],2,FALSE)</f>
        <v>307</v>
      </c>
      <c r="B1802">
        <f>IF(ROW()=2,1,IF(A1801&lt;&gt;Receive[[#This Row],[No]],1,B1801+1))</f>
        <v>1</v>
      </c>
      <c r="C1802" t="s">
        <v>150</v>
      </c>
      <c r="D1802" t="s">
        <v>122</v>
      </c>
      <c r="E1802" t="s">
        <v>77</v>
      </c>
      <c r="F1802" t="s">
        <v>78</v>
      </c>
      <c r="G1802" t="s">
        <v>128</v>
      </c>
      <c r="H1802" t="s">
        <v>71</v>
      </c>
      <c r="I1802">
        <v>1</v>
      </c>
      <c r="J1802" t="s">
        <v>16</v>
      </c>
      <c r="K1802" s="1" t="s">
        <v>119</v>
      </c>
      <c r="L1802" s="1" t="s">
        <v>162</v>
      </c>
      <c r="M1802">
        <v>29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夏祭り木兎光太郎ICONIC</v>
      </c>
    </row>
    <row r="1803" spans="1:21" x14ac:dyDescent="0.25">
      <c r="A1803">
        <f>VLOOKUP(Receive[[#This Row],[No用]],SetNo[[No.用]:[vlookup 用]],2,FALSE)</f>
        <v>307</v>
      </c>
      <c r="B1803">
        <f>IF(ROW()=2,1,IF(A1802&lt;&gt;Receive[[#This Row],[No]],1,B1802+1))</f>
        <v>2</v>
      </c>
      <c r="C1803" t="s">
        <v>150</v>
      </c>
      <c r="D1803" t="s">
        <v>122</v>
      </c>
      <c r="E1803" t="s">
        <v>77</v>
      </c>
      <c r="F1803" t="s">
        <v>78</v>
      </c>
      <c r="G1803" t="s">
        <v>128</v>
      </c>
      <c r="H1803" t="s">
        <v>71</v>
      </c>
      <c r="I1803">
        <v>1</v>
      </c>
      <c r="J1803" t="s">
        <v>16</v>
      </c>
      <c r="K1803" s="1" t="s">
        <v>163</v>
      </c>
      <c r="L1803" s="1" t="s">
        <v>162</v>
      </c>
      <c r="M1803">
        <v>29</v>
      </c>
      <c r="N1803">
        <v>0</v>
      </c>
      <c r="O1803">
        <v>0</v>
      </c>
      <c r="P1803">
        <v>0</v>
      </c>
      <c r="R1803" s="1" t="s">
        <v>948</v>
      </c>
      <c r="S1803" s="1" t="s">
        <v>913</v>
      </c>
      <c r="U1803" t="str">
        <f>Receive[[#This Row],[服装]]&amp;Receive[[#This Row],[名前]]&amp;Receive[[#This Row],[レアリティ]]</f>
        <v>夏祭り木兎光太郎ICONIC</v>
      </c>
    </row>
    <row r="1804" spans="1:21" x14ac:dyDescent="0.25">
      <c r="A1804">
        <f>VLOOKUP(Receive[[#This Row],[No用]],SetNo[[No.用]:[vlookup 用]],2,FALSE)</f>
        <v>307</v>
      </c>
      <c r="B1804">
        <f>IF(ROW()=2,1,IF(A1803&lt;&gt;Receive[[#This Row],[No]],1,B1803+1))</f>
        <v>3</v>
      </c>
      <c r="C1804" t="s">
        <v>150</v>
      </c>
      <c r="D1804" t="s">
        <v>122</v>
      </c>
      <c r="E1804" t="s">
        <v>77</v>
      </c>
      <c r="F1804" t="s">
        <v>78</v>
      </c>
      <c r="G1804" t="s">
        <v>128</v>
      </c>
      <c r="H1804" t="s">
        <v>71</v>
      </c>
      <c r="I1804">
        <v>1</v>
      </c>
      <c r="J1804" t="s">
        <v>228</v>
      </c>
      <c r="K1804" s="1" t="s">
        <v>120</v>
      </c>
      <c r="L1804" s="1" t="s">
        <v>162</v>
      </c>
      <c r="M1804">
        <v>29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夏祭り木兎光太郎ICONIC</v>
      </c>
    </row>
    <row r="1805" spans="1:21" x14ac:dyDescent="0.25">
      <c r="A1805">
        <f>VLOOKUP(Receive[[#This Row],[No用]],SetNo[[No.用]:[vlookup 用]],2,FALSE)</f>
        <v>307</v>
      </c>
      <c r="B1805">
        <f>IF(ROW()=2,1,IF(A1804&lt;&gt;Receive[[#This Row],[No]],1,B1804+1))</f>
        <v>4</v>
      </c>
      <c r="C1805" t="s">
        <v>150</v>
      </c>
      <c r="D1805" t="s">
        <v>122</v>
      </c>
      <c r="E1805" t="s">
        <v>77</v>
      </c>
      <c r="F1805" t="s">
        <v>78</v>
      </c>
      <c r="G1805" t="s">
        <v>128</v>
      </c>
      <c r="H1805" t="s">
        <v>71</v>
      </c>
      <c r="I1805">
        <v>1</v>
      </c>
      <c r="J1805" t="s">
        <v>228</v>
      </c>
      <c r="K1805" s="1" t="s">
        <v>164</v>
      </c>
      <c r="L1805" s="1" t="s">
        <v>162</v>
      </c>
      <c r="M1805">
        <v>29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夏祭り木兎光太郎ICONIC</v>
      </c>
    </row>
    <row r="1806" spans="1:21" x14ac:dyDescent="0.25">
      <c r="A1806">
        <f>VLOOKUP(Receive[[#This Row],[No用]],SetNo[[No.用]:[vlookup 用]],2,FALSE)</f>
        <v>307</v>
      </c>
      <c r="B1806">
        <f>IF(ROW()=2,1,IF(A1805&lt;&gt;Receive[[#This Row],[No]],1,B1805+1))</f>
        <v>5</v>
      </c>
      <c r="C1806" t="s">
        <v>150</v>
      </c>
      <c r="D1806" t="s">
        <v>122</v>
      </c>
      <c r="E1806" t="s">
        <v>77</v>
      </c>
      <c r="F1806" t="s">
        <v>78</v>
      </c>
      <c r="G1806" t="s">
        <v>128</v>
      </c>
      <c r="H1806" t="s">
        <v>71</v>
      </c>
      <c r="I1806">
        <v>0</v>
      </c>
      <c r="J1806" t="s">
        <v>228</v>
      </c>
      <c r="K1806" s="1" t="s">
        <v>165</v>
      </c>
      <c r="L1806" s="1" t="s">
        <v>162</v>
      </c>
      <c r="M1806">
        <v>13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夏祭り木兎光太郎ICONIC</v>
      </c>
    </row>
    <row r="1807" spans="1:21" x14ac:dyDescent="0.25">
      <c r="A1807">
        <f>VLOOKUP(Receive[[#This Row],[No用]],SetNo[[No.用]:[vlookup 用]],2,FALSE)</f>
        <v>308</v>
      </c>
      <c r="B1807">
        <f>IF(ROW()=2,1,IF(A1806&lt;&gt;Receive[[#This Row],[No]],1,B1806+1))</f>
        <v>1</v>
      </c>
      <c r="C1807" s="1" t="s">
        <v>587</v>
      </c>
      <c r="D1807" t="s">
        <v>122</v>
      </c>
      <c r="E1807" s="1" t="s">
        <v>73</v>
      </c>
      <c r="F1807" t="s">
        <v>78</v>
      </c>
      <c r="G1807" t="s">
        <v>128</v>
      </c>
      <c r="H1807" t="s">
        <v>71</v>
      </c>
      <c r="I1807">
        <v>1</v>
      </c>
      <c r="J1807" t="s">
        <v>16</v>
      </c>
      <c r="K1807" s="1" t="s">
        <v>119</v>
      </c>
      <c r="L1807" s="1" t="s">
        <v>162</v>
      </c>
      <c r="M1807">
        <v>29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Xmas木兎光太郎ICONIC</v>
      </c>
    </row>
    <row r="1808" spans="1:21" x14ac:dyDescent="0.25">
      <c r="A1808">
        <f>VLOOKUP(Receive[[#This Row],[No用]],SetNo[[No.用]:[vlookup 用]],2,FALSE)</f>
        <v>308</v>
      </c>
      <c r="B1808">
        <f>IF(ROW()=2,1,IF(A1807&lt;&gt;Receive[[#This Row],[No]],1,B1807+1))</f>
        <v>2</v>
      </c>
      <c r="C1808" s="1" t="s">
        <v>587</v>
      </c>
      <c r="D1808" t="s">
        <v>122</v>
      </c>
      <c r="E1808" s="1" t="s">
        <v>73</v>
      </c>
      <c r="F1808" t="s">
        <v>78</v>
      </c>
      <c r="G1808" t="s">
        <v>128</v>
      </c>
      <c r="H1808" t="s">
        <v>71</v>
      </c>
      <c r="I1808">
        <v>1</v>
      </c>
      <c r="J1808" t="s">
        <v>16</v>
      </c>
      <c r="K1808" s="1" t="s">
        <v>163</v>
      </c>
      <c r="L1808" s="1" t="s">
        <v>162</v>
      </c>
      <c r="M1808">
        <v>29</v>
      </c>
      <c r="N1808">
        <v>0</v>
      </c>
      <c r="O1808">
        <v>0</v>
      </c>
      <c r="P1808">
        <v>0</v>
      </c>
      <c r="R1808" s="1" t="s">
        <v>948</v>
      </c>
      <c r="S1808" s="1" t="s">
        <v>913</v>
      </c>
      <c r="U1808" t="str">
        <f>Receive[[#This Row],[服装]]&amp;Receive[[#This Row],[名前]]&amp;Receive[[#This Row],[レアリティ]]</f>
        <v>Xmas木兎光太郎ICONIC</v>
      </c>
    </row>
    <row r="1809" spans="1:21" x14ac:dyDescent="0.25">
      <c r="A1809">
        <f>VLOOKUP(Receive[[#This Row],[No用]],SetNo[[No.用]:[vlookup 用]],2,FALSE)</f>
        <v>308</v>
      </c>
      <c r="B1809">
        <f>IF(ROW()=2,1,IF(A1808&lt;&gt;Receive[[#This Row],[No]],1,B1808+1))</f>
        <v>3</v>
      </c>
      <c r="C1809" s="1" t="s">
        <v>587</v>
      </c>
      <c r="D1809" t="s">
        <v>122</v>
      </c>
      <c r="E1809" s="1" t="s">
        <v>73</v>
      </c>
      <c r="F1809" t="s">
        <v>78</v>
      </c>
      <c r="G1809" t="s">
        <v>128</v>
      </c>
      <c r="H1809" t="s">
        <v>71</v>
      </c>
      <c r="I1809">
        <v>1</v>
      </c>
      <c r="J1809" t="s">
        <v>228</v>
      </c>
      <c r="K1809" s="1" t="s">
        <v>120</v>
      </c>
      <c r="L1809" s="1" t="s">
        <v>162</v>
      </c>
      <c r="M1809">
        <v>29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Xmas木兎光太郎ICONIC</v>
      </c>
    </row>
    <row r="1810" spans="1:21" x14ac:dyDescent="0.25">
      <c r="A1810">
        <f>VLOOKUP(Receive[[#This Row],[No用]],SetNo[[No.用]:[vlookup 用]],2,FALSE)</f>
        <v>308</v>
      </c>
      <c r="B1810">
        <f>IF(ROW()=2,1,IF(A1809&lt;&gt;Receive[[#This Row],[No]],1,B1809+1))</f>
        <v>4</v>
      </c>
      <c r="C1810" s="1" t="s">
        <v>587</v>
      </c>
      <c r="D1810" t="s">
        <v>122</v>
      </c>
      <c r="E1810" s="1" t="s">
        <v>73</v>
      </c>
      <c r="F1810" t="s">
        <v>78</v>
      </c>
      <c r="G1810" t="s">
        <v>128</v>
      </c>
      <c r="H1810" t="s">
        <v>71</v>
      </c>
      <c r="I1810">
        <v>1</v>
      </c>
      <c r="J1810" t="s">
        <v>228</v>
      </c>
      <c r="K1810" s="1" t="s">
        <v>164</v>
      </c>
      <c r="L1810" s="1" t="s">
        <v>162</v>
      </c>
      <c r="M1810">
        <v>29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Xmas木兎光太郎ICONIC</v>
      </c>
    </row>
    <row r="1811" spans="1:21" x14ac:dyDescent="0.25">
      <c r="A1811">
        <f>VLOOKUP(Receive[[#This Row],[No用]],SetNo[[No.用]:[vlookup 用]],2,FALSE)</f>
        <v>308</v>
      </c>
      <c r="B1811">
        <f>IF(ROW()=2,1,IF(A1810&lt;&gt;Receive[[#This Row],[No]],1,B1810+1))</f>
        <v>5</v>
      </c>
      <c r="C1811" s="1" t="s">
        <v>587</v>
      </c>
      <c r="D1811" t="s">
        <v>122</v>
      </c>
      <c r="E1811" s="1" t="s">
        <v>73</v>
      </c>
      <c r="F1811" t="s">
        <v>78</v>
      </c>
      <c r="G1811" t="s">
        <v>128</v>
      </c>
      <c r="H1811" t="s">
        <v>71</v>
      </c>
      <c r="I1811">
        <v>0</v>
      </c>
      <c r="J1811" t="s">
        <v>228</v>
      </c>
      <c r="K1811" s="1" t="s">
        <v>165</v>
      </c>
      <c r="L1811" s="1" t="s">
        <v>162</v>
      </c>
      <c r="M1811">
        <v>13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Xmas木兎光太郎ICONIC</v>
      </c>
    </row>
    <row r="1812" spans="1:21" x14ac:dyDescent="0.25">
      <c r="A1812">
        <f>VLOOKUP(Receive[[#This Row],[No用]],SetNo[[No.用]:[vlookup 用]],2,FALSE)</f>
        <v>309</v>
      </c>
      <c r="B1812">
        <f>IF(ROW()=2,1,IF(A1811&lt;&gt;Receive[[#This Row],[No]],1,B1811+1))</f>
        <v>1</v>
      </c>
      <c r="C1812" s="1" t="s">
        <v>149</v>
      </c>
      <c r="D1812" t="s">
        <v>122</v>
      </c>
      <c r="E1812" s="1" t="s">
        <v>90</v>
      </c>
      <c r="F1812" t="s">
        <v>78</v>
      </c>
      <c r="G1812" t="s">
        <v>128</v>
      </c>
      <c r="H1812" t="s">
        <v>71</v>
      </c>
      <c r="I1812">
        <v>1</v>
      </c>
      <c r="J1812" t="s">
        <v>16</v>
      </c>
      <c r="K1812" s="1" t="s">
        <v>119</v>
      </c>
      <c r="L1812" s="1" t="s">
        <v>178</v>
      </c>
      <c r="M1812">
        <v>32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制服木兎光太郎ICONIC</v>
      </c>
    </row>
    <row r="1813" spans="1:21" x14ac:dyDescent="0.25">
      <c r="A1813">
        <f>VLOOKUP(Receive[[#This Row],[No用]],SetNo[[No.用]:[vlookup 用]],2,FALSE)</f>
        <v>309</v>
      </c>
      <c r="B1813">
        <f>IF(ROW()=2,1,IF(A1812&lt;&gt;Receive[[#This Row],[No]],1,B1812+1))</f>
        <v>2</v>
      </c>
      <c r="C1813" s="1" t="s">
        <v>149</v>
      </c>
      <c r="D1813" t="s">
        <v>122</v>
      </c>
      <c r="E1813" s="1" t="s">
        <v>90</v>
      </c>
      <c r="F1813" t="s">
        <v>78</v>
      </c>
      <c r="G1813" t="s">
        <v>128</v>
      </c>
      <c r="H1813" t="s">
        <v>71</v>
      </c>
      <c r="I1813">
        <v>1</v>
      </c>
      <c r="J1813" t="s">
        <v>16</v>
      </c>
      <c r="K1813" s="1" t="s">
        <v>163</v>
      </c>
      <c r="L1813" s="1" t="s">
        <v>162</v>
      </c>
      <c r="M1813">
        <v>29</v>
      </c>
      <c r="N1813">
        <v>0</v>
      </c>
      <c r="O1813">
        <v>0</v>
      </c>
      <c r="P1813">
        <v>0</v>
      </c>
      <c r="R1813" s="1" t="s">
        <v>948</v>
      </c>
      <c r="S1813" s="1" t="s">
        <v>913</v>
      </c>
      <c r="U1813" t="str">
        <f>Receive[[#This Row],[服装]]&amp;Receive[[#This Row],[名前]]&amp;Receive[[#This Row],[レアリティ]]</f>
        <v>制服木兎光太郎ICONIC</v>
      </c>
    </row>
    <row r="1814" spans="1:21" x14ac:dyDescent="0.25">
      <c r="A1814">
        <f>VLOOKUP(Receive[[#This Row],[No用]],SetNo[[No.用]:[vlookup 用]],2,FALSE)</f>
        <v>309</v>
      </c>
      <c r="B1814">
        <f>IF(ROW()=2,1,IF(A1813&lt;&gt;Receive[[#This Row],[No]],1,B1813+1))</f>
        <v>3</v>
      </c>
      <c r="C1814" s="1" t="s">
        <v>149</v>
      </c>
      <c r="D1814" t="s">
        <v>122</v>
      </c>
      <c r="E1814" s="1" t="s">
        <v>90</v>
      </c>
      <c r="F1814" t="s">
        <v>78</v>
      </c>
      <c r="G1814" t="s">
        <v>128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178</v>
      </c>
      <c r="M1814">
        <v>32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制服木兎光太郎ICONIC</v>
      </c>
    </row>
    <row r="1815" spans="1:21" x14ac:dyDescent="0.25">
      <c r="A1815">
        <f>VLOOKUP(Receive[[#This Row],[No用]],SetNo[[No.用]:[vlookup 用]],2,FALSE)</f>
        <v>309</v>
      </c>
      <c r="B1815">
        <f>IF(ROW()=2,1,IF(A1814&lt;&gt;Receive[[#This Row],[No]],1,B1814+1))</f>
        <v>4</v>
      </c>
      <c r="C1815" s="1" t="s">
        <v>149</v>
      </c>
      <c r="D1815" t="s">
        <v>122</v>
      </c>
      <c r="E1815" s="1" t="s">
        <v>90</v>
      </c>
      <c r="F1815" t="s">
        <v>78</v>
      </c>
      <c r="G1815" t="s">
        <v>128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29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制服木兎光太郎ICONIC</v>
      </c>
    </row>
    <row r="1816" spans="1:21" x14ac:dyDescent="0.25">
      <c r="A1816">
        <f>VLOOKUP(Receive[[#This Row],[No用]],SetNo[[No.用]:[vlookup 用]],2,FALSE)</f>
        <v>309</v>
      </c>
      <c r="B1816">
        <f>IF(ROW()=2,1,IF(A1815&lt;&gt;Receive[[#This Row],[No]],1,B1815+1))</f>
        <v>5</v>
      </c>
      <c r="C1816" s="1" t="s">
        <v>149</v>
      </c>
      <c r="D1816" t="s">
        <v>122</v>
      </c>
      <c r="E1816" s="1" t="s">
        <v>90</v>
      </c>
      <c r="F1816" t="s">
        <v>78</v>
      </c>
      <c r="G1816" t="s">
        <v>128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制服木兎光太郎ICONIC</v>
      </c>
    </row>
    <row r="1817" spans="1:21" x14ac:dyDescent="0.25">
      <c r="A1817">
        <f>VLOOKUP(Receive[[#This Row],[No用]],SetNo[[No.用]:[vlookup 用]],2,FALSE)</f>
        <v>310</v>
      </c>
      <c r="B1817">
        <f>IF(ROW()=2,1,IF(A1816&lt;&gt;Receive[[#This Row],[No]],1,B1816+1))</f>
        <v>1</v>
      </c>
      <c r="C1817" s="1" t="s">
        <v>683</v>
      </c>
      <c r="D1817" s="1" t="s">
        <v>122</v>
      </c>
      <c r="E1817" s="1" t="s">
        <v>77</v>
      </c>
      <c r="F1817" s="1" t="s">
        <v>78</v>
      </c>
      <c r="G1817" s="1" t="s">
        <v>128</v>
      </c>
      <c r="H1817" s="1" t="s">
        <v>71</v>
      </c>
      <c r="I1817">
        <v>1</v>
      </c>
      <c r="J1817" t="s">
        <v>16</v>
      </c>
      <c r="K1817" s="1" t="s">
        <v>119</v>
      </c>
      <c r="L1817" s="1" t="s">
        <v>162</v>
      </c>
      <c r="M1817">
        <v>29</v>
      </c>
      <c r="N1817">
        <v>0</v>
      </c>
      <c r="O1817">
        <v>0</v>
      </c>
      <c r="P1817">
        <v>0</v>
      </c>
      <c r="U1817" t="str">
        <f>Receive[[#This Row],[服装]]&amp;Receive[[#This Row],[名前]]&amp;Receive[[#This Row],[レアリティ]]</f>
        <v>キャンプ木兎光太郎ICONIC</v>
      </c>
    </row>
    <row r="1818" spans="1:21" x14ac:dyDescent="0.25">
      <c r="A1818">
        <f>VLOOKUP(Receive[[#This Row],[No用]],SetNo[[No.用]:[vlookup 用]],2,FALSE)</f>
        <v>310</v>
      </c>
      <c r="B1818">
        <f>IF(ROW()=2,1,IF(A1817&lt;&gt;Receive[[#This Row],[No]],1,B1817+1))</f>
        <v>2</v>
      </c>
      <c r="C1818" s="1" t="s">
        <v>683</v>
      </c>
      <c r="D1818" s="1" t="s">
        <v>122</v>
      </c>
      <c r="E1818" s="1" t="s">
        <v>77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16</v>
      </c>
      <c r="K1818" s="1" t="s">
        <v>163</v>
      </c>
      <c r="L1818" s="1" t="s">
        <v>162</v>
      </c>
      <c r="M1818">
        <v>29</v>
      </c>
      <c r="N1818">
        <v>0</v>
      </c>
      <c r="O1818">
        <v>0</v>
      </c>
      <c r="P1818">
        <v>0</v>
      </c>
      <c r="R1818" s="1" t="s">
        <v>948</v>
      </c>
      <c r="S1818" s="1" t="s">
        <v>913</v>
      </c>
      <c r="U1818" t="str">
        <f>Receive[[#This Row],[服装]]&amp;Receive[[#This Row],[名前]]&amp;Receive[[#This Row],[レアリティ]]</f>
        <v>キャンプ木兎光太郎ICONIC</v>
      </c>
    </row>
    <row r="1819" spans="1:21" x14ac:dyDescent="0.25">
      <c r="A1819">
        <f>VLOOKUP(Receive[[#This Row],[No用]],SetNo[[No.用]:[vlookup 用]],2,FALSE)</f>
        <v>310</v>
      </c>
      <c r="B1819">
        <f>IF(ROW()=2,1,IF(A1818&lt;&gt;Receive[[#This Row],[No]],1,B1818+1))</f>
        <v>3</v>
      </c>
      <c r="C1819" s="1" t="s">
        <v>683</v>
      </c>
      <c r="D1819" s="1" t="s">
        <v>122</v>
      </c>
      <c r="E1819" s="1" t="s">
        <v>77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120</v>
      </c>
      <c r="L1819" s="1" t="s">
        <v>162</v>
      </c>
      <c r="M1819">
        <v>29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キャンプ木兎光太郎ICONIC</v>
      </c>
    </row>
    <row r="1820" spans="1:21" x14ac:dyDescent="0.25">
      <c r="A1820">
        <f>VLOOKUP(Receive[[#This Row],[No用]],SetNo[[No.用]:[vlookup 用]],2,FALSE)</f>
        <v>310</v>
      </c>
      <c r="B1820">
        <f>IF(ROW()=2,1,IF(A1819&lt;&gt;Receive[[#This Row],[No]],1,B1819+1))</f>
        <v>4</v>
      </c>
      <c r="C1820" s="1" t="s">
        <v>683</v>
      </c>
      <c r="D1820" s="1" t="s">
        <v>122</v>
      </c>
      <c r="E1820" s="1" t="s">
        <v>77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164</v>
      </c>
      <c r="L1820" s="1" t="s">
        <v>162</v>
      </c>
      <c r="M1820">
        <v>29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キャンプ木兎光太郎ICONIC</v>
      </c>
    </row>
    <row r="1821" spans="1:21" x14ac:dyDescent="0.25">
      <c r="A1821">
        <f>VLOOKUP(Receive[[#This Row],[No用]],SetNo[[No.用]:[vlookup 用]],2,FALSE)</f>
        <v>310</v>
      </c>
      <c r="B1821">
        <f>IF(ROW()=2,1,IF(A1820&lt;&gt;Receive[[#This Row],[No]],1,B1820+1))</f>
        <v>5</v>
      </c>
      <c r="C1821" s="1" t="s">
        <v>683</v>
      </c>
      <c r="D1821" s="1" t="s">
        <v>122</v>
      </c>
      <c r="E1821" s="1" t="s">
        <v>77</v>
      </c>
      <c r="F1821" s="1" t="s">
        <v>78</v>
      </c>
      <c r="G1821" s="1" t="s">
        <v>128</v>
      </c>
      <c r="H1821" s="1" t="s">
        <v>71</v>
      </c>
      <c r="I1821">
        <v>0</v>
      </c>
      <c r="J1821" t="s">
        <v>228</v>
      </c>
      <c r="K1821" s="1" t="s">
        <v>165</v>
      </c>
      <c r="L1821" s="1" t="s">
        <v>162</v>
      </c>
      <c r="M1821">
        <v>13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キャンプ木兎光太郎ICONIC</v>
      </c>
    </row>
    <row r="1822" spans="1:21" x14ac:dyDescent="0.25">
      <c r="A1822">
        <f>VLOOKUP(Receive[[#This Row],[No用]],SetNo[[No.用]:[vlookup 用]],2,FALSE)</f>
        <v>310</v>
      </c>
      <c r="B1822">
        <f>IF(ROW()=2,1,IF(A1821&lt;&gt;Receive[[#This Row],[No]],1,B1821+1))</f>
        <v>6</v>
      </c>
      <c r="C1822" s="1" t="s">
        <v>683</v>
      </c>
      <c r="D1822" s="1" t="s">
        <v>122</v>
      </c>
      <c r="E1822" s="1" t="s">
        <v>77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164</v>
      </c>
      <c r="L1822" s="1" t="s">
        <v>162</v>
      </c>
      <c r="M1822">
        <v>51</v>
      </c>
      <c r="N1822">
        <v>0</v>
      </c>
      <c r="O1822">
        <v>61</v>
      </c>
      <c r="P1822">
        <v>0</v>
      </c>
      <c r="T1822" s="1" t="s">
        <v>1262</v>
      </c>
      <c r="U1822" t="str">
        <f>Receive[[#This Row],[服装]]&amp;Receive[[#This Row],[名前]]&amp;Receive[[#This Row],[レアリティ]]</f>
        <v>キャンプ木兎光太郎ICONIC</v>
      </c>
    </row>
    <row r="1823" spans="1:21" x14ac:dyDescent="0.25">
      <c r="A1823">
        <f>VLOOKUP(Receive[[#This Row],[No用]],SetNo[[No.用]:[vlookup 用]],2,FALSE)</f>
        <v>311</v>
      </c>
      <c r="B1823">
        <f>IF(ROW()=2,1,IF(A1822&lt;&gt;Receive[[#This Row],[No]],1,B1822+1))</f>
        <v>1</v>
      </c>
      <c r="C1823" s="1" t="s">
        <v>885</v>
      </c>
      <c r="D1823" s="1" t="s">
        <v>122</v>
      </c>
      <c r="E1823" s="1" t="s">
        <v>73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119</v>
      </c>
      <c r="L1823" s="1" t="s">
        <v>173</v>
      </c>
      <c r="M1823">
        <v>36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2周年木兎光太郎ICONIC</v>
      </c>
    </row>
    <row r="1824" spans="1:21" x14ac:dyDescent="0.25">
      <c r="A1824">
        <f>VLOOKUP(Receive[[#This Row],[No用]],SetNo[[No.用]:[vlookup 用]],2,FALSE)</f>
        <v>311</v>
      </c>
      <c r="B1824">
        <f>IF(ROW()=2,1,IF(A1823&lt;&gt;Receive[[#This Row],[No]],1,B1823+1))</f>
        <v>2</v>
      </c>
      <c r="C1824" s="1" t="s">
        <v>885</v>
      </c>
      <c r="D1824" s="1" t="s">
        <v>122</v>
      </c>
      <c r="E1824" s="1" t="s">
        <v>73</v>
      </c>
      <c r="F1824" s="1" t="s">
        <v>78</v>
      </c>
      <c r="G1824" s="1" t="s">
        <v>128</v>
      </c>
      <c r="H1824" s="1" t="s">
        <v>71</v>
      </c>
      <c r="I1824">
        <v>1</v>
      </c>
      <c r="J1824" t="s">
        <v>228</v>
      </c>
      <c r="K1824" s="1" t="s">
        <v>163</v>
      </c>
      <c r="L1824" s="1" t="s">
        <v>178</v>
      </c>
      <c r="M1824">
        <v>32</v>
      </c>
      <c r="N1824">
        <v>0</v>
      </c>
      <c r="O1824">
        <v>0</v>
      </c>
      <c r="P1824">
        <v>0</v>
      </c>
      <c r="R1824" s="1" t="s">
        <v>948</v>
      </c>
      <c r="S1824" s="1" t="s">
        <v>902</v>
      </c>
      <c r="U1824" t="str">
        <f>Receive[[#This Row],[服装]]&amp;Receive[[#This Row],[名前]]&amp;Receive[[#This Row],[レアリティ]]</f>
        <v>2周年木兎光太郎ICONIC</v>
      </c>
    </row>
    <row r="1825" spans="1:21" x14ac:dyDescent="0.25">
      <c r="A1825">
        <f>VLOOKUP(Receive[[#This Row],[No用]],SetNo[[No.用]:[vlookup 用]],2,FALSE)</f>
        <v>311</v>
      </c>
      <c r="B1825">
        <f>IF(ROW()=2,1,IF(A1824&lt;&gt;Receive[[#This Row],[No]],1,B1824+1))</f>
        <v>3</v>
      </c>
      <c r="C1825" s="1" t="s">
        <v>885</v>
      </c>
      <c r="D1825" s="1" t="s">
        <v>122</v>
      </c>
      <c r="E1825" s="1" t="s">
        <v>73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120</v>
      </c>
      <c r="L1825" s="1" t="s">
        <v>173</v>
      </c>
      <c r="M1825">
        <v>36</v>
      </c>
      <c r="N1825">
        <v>0</v>
      </c>
      <c r="O1825">
        <v>0</v>
      </c>
      <c r="P1825">
        <v>0</v>
      </c>
      <c r="U1825" t="str">
        <f>Receive[[#This Row],[服装]]&amp;Receive[[#This Row],[名前]]&amp;Receive[[#This Row],[レアリティ]]</f>
        <v>2周年木兎光太郎ICONIC</v>
      </c>
    </row>
    <row r="1826" spans="1:21" x14ac:dyDescent="0.25">
      <c r="A1826">
        <f>VLOOKUP(Receive[[#This Row],[No用]],SetNo[[No.用]:[vlookup 用]],2,FALSE)</f>
        <v>311</v>
      </c>
      <c r="B1826">
        <f>IF(ROW()=2,1,IF(A1825&lt;&gt;Receive[[#This Row],[No]],1,B1825+1))</f>
        <v>4</v>
      </c>
      <c r="C1826" s="1" t="s">
        <v>885</v>
      </c>
      <c r="D1826" s="1" t="s">
        <v>122</v>
      </c>
      <c r="E1826" s="1" t="s">
        <v>73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164</v>
      </c>
      <c r="L1826" s="1" t="s">
        <v>162</v>
      </c>
      <c r="M1826">
        <v>29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2周年木兎光太郎ICONIC</v>
      </c>
    </row>
    <row r="1827" spans="1:21" x14ac:dyDescent="0.25">
      <c r="A1827">
        <f>VLOOKUP(Receive[[#This Row],[No用]],SetNo[[No.用]:[vlookup 用]],2,FALSE)</f>
        <v>311</v>
      </c>
      <c r="B1827">
        <f>IF(ROW()=2,1,IF(A1826&lt;&gt;Receive[[#This Row],[No]],1,B1826+1))</f>
        <v>5</v>
      </c>
      <c r="C1827" s="1" t="s">
        <v>885</v>
      </c>
      <c r="D1827" s="1" t="s">
        <v>122</v>
      </c>
      <c r="E1827" s="1" t="s">
        <v>73</v>
      </c>
      <c r="F1827" s="1" t="s">
        <v>78</v>
      </c>
      <c r="G1827" s="1" t="s">
        <v>128</v>
      </c>
      <c r="H1827" s="1" t="s">
        <v>71</v>
      </c>
      <c r="I1827">
        <v>0</v>
      </c>
      <c r="J1827" t="s">
        <v>228</v>
      </c>
      <c r="K1827" s="1" t="s">
        <v>165</v>
      </c>
      <c r="L1827" s="1" t="s">
        <v>162</v>
      </c>
      <c r="M1827">
        <v>13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2周年木兎光太郎ICONIC</v>
      </c>
    </row>
    <row r="1828" spans="1:21" x14ac:dyDescent="0.25">
      <c r="A1828">
        <f>VLOOKUP(Receive[[#This Row],[No用]],SetNo[[No.用]:[vlookup 用]],2,FALSE)</f>
        <v>311</v>
      </c>
      <c r="B1828">
        <f>IF(ROW()=2,1,IF(A1827&lt;&gt;Receive[[#This Row],[No]],1,B1827+1))</f>
        <v>6</v>
      </c>
      <c r="C1828" s="1" t="s">
        <v>885</v>
      </c>
      <c r="D1828" s="1" t="s">
        <v>122</v>
      </c>
      <c r="E1828" s="1" t="s">
        <v>73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164</v>
      </c>
      <c r="L1828" s="1" t="s">
        <v>224</v>
      </c>
      <c r="M1828">
        <v>51</v>
      </c>
      <c r="N1828">
        <v>0</v>
      </c>
      <c r="O1828">
        <v>61</v>
      </c>
      <c r="P1828">
        <v>0</v>
      </c>
      <c r="T1828" s="1" t="s">
        <v>1262</v>
      </c>
      <c r="U1828" t="str">
        <f>Receive[[#This Row],[服装]]&amp;Receive[[#This Row],[名前]]&amp;Receive[[#This Row],[レアリティ]]</f>
        <v>2周年木兎光太郎ICONIC</v>
      </c>
    </row>
    <row r="1829" spans="1:21" x14ac:dyDescent="0.25">
      <c r="A1829">
        <f>VLOOKUP(Receive[[#This Row],[No用]],SetNo[[No.用]:[vlookup 用]],2,FALSE)</f>
        <v>312</v>
      </c>
      <c r="B1829">
        <f>IF(ROW()=2,1,IF(A1828&lt;&gt;Receive[[#This Row],[No]],1,B1828+1))</f>
        <v>1</v>
      </c>
      <c r="C1829" s="1" t="s">
        <v>1052</v>
      </c>
      <c r="D1829" s="1" t="s">
        <v>122</v>
      </c>
      <c r="E1829" s="1" t="s">
        <v>90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119</v>
      </c>
      <c r="L1829" s="1" t="s">
        <v>162</v>
      </c>
      <c r="M1829">
        <v>29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焼き芋木兎光太郎ICONIC</v>
      </c>
    </row>
    <row r="1830" spans="1:21" x14ac:dyDescent="0.25">
      <c r="A1830">
        <f>VLOOKUP(Receive[[#This Row],[No用]],SetNo[[No.用]:[vlookup 用]],2,FALSE)</f>
        <v>312</v>
      </c>
      <c r="B1830">
        <f>IF(ROW()=2,1,IF(A1829&lt;&gt;Receive[[#This Row],[No]],1,B1829+1))</f>
        <v>2</v>
      </c>
      <c r="C1830" s="1" t="s">
        <v>1052</v>
      </c>
      <c r="D1830" s="1" t="s">
        <v>122</v>
      </c>
      <c r="E1830" s="1" t="s">
        <v>90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163</v>
      </c>
      <c r="L1830" s="1" t="s">
        <v>162</v>
      </c>
      <c r="M1830">
        <v>29</v>
      </c>
      <c r="N1830">
        <v>0</v>
      </c>
      <c r="O1830">
        <v>0</v>
      </c>
      <c r="P1830">
        <v>0</v>
      </c>
      <c r="R1830" s="1" t="s">
        <v>948</v>
      </c>
      <c r="S1830" s="1" t="s">
        <v>913</v>
      </c>
      <c r="T1830" s="1"/>
      <c r="U1830" t="str">
        <f>Receive[[#This Row],[服装]]&amp;Receive[[#This Row],[名前]]&amp;Receive[[#This Row],[レアリティ]]</f>
        <v>焼き芋木兎光太郎ICONIC</v>
      </c>
    </row>
    <row r="1831" spans="1:21" x14ac:dyDescent="0.25">
      <c r="A1831">
        <f>VLOOKUP(Receive[[#This Row],[No用]],SetNo[[No.用]:[vlookup 用]],2,FALSE)</f>
        <v>312</v>
      </c>
      <c r="B1831">
        <f>IF(ROW()=2,1,IF(A1830&lt;&gt;Receive[[#This Row],[No]],1,B1830+1))</f>
        <v>3</v>
      </c>
      <c r="C1831" s="1" t="s">
        <v>1052</v>
      </c>
      <c r="D1831" s="1" t="s">
        <v>122</v>
      </c>
      <c r="E1831" s="1" t="s">
        <v>90</v>
      </c>
      <c r="F1831" s="1" t="s">
        <v>78</v>
      </c>
      <c r="G1831" s="1" t="s">
        <v>128</v>
      </c>
      <c r="H1831" s="1" t="s">
        <v>71</v>
      </c>
      <c r="I1831">
        <v>1</v>
      </c>
      <c r="J1831" t="s">
        <v>228</v>
      </c>
      <c r="K1831" s="1" t="s">
        <v>120</v>
      </c>
      <c r="L1831" s="1" t="s">
        <v>162</v>
      </c>
      <c r="M1831">
        <v>29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焼き芋木兎光太郎ICONIC</v>
      </c>
    </row>
    <row r="1832" spans="1:21" x14ac:dyDescent="0.25">
      <c r="A1832">
        <f>VLOOKUP(Receive[[#This Row],[No用]],SetNo[[No.用]:[vlookup 用]],2,FALSE)</f>
        <v>312</v>
      </c>
      <c r="B1832">
        <f>IF(ROW()=2,1,IF(A1831&lt;&gt;Receive[[#This Row],[No]],1,B1831+1))</f>
        <v>4</v>
      </c>
      <c r="C1832" s="1" t="s">
        <v>1052</v>
      </c>
      <c r="D1832" s="1" t="s">
        <v>122</v>
      </c>
      <c r="E1832" s="1" t="s">
        <v>90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164</v>
      </c>
      <c r="L1832" s="1" t="s">
        <v>162</v>
      </c>
      <c r="M1832">
        <v>29</v>
      </c>
      <c r="N1832">
        <v>0</v>
      </c>
      <c r="O1832">
        <v>0</v>
      </c>
      <c r="P1832">
        <v>0</v>
      </c>
      <c r="U1832" t="str">
        <f>Receive[[#This Row],[服装]]&amp;Receive[[#This Row],[名前]]&amp;Receive[[#This Row],[レアリティ]]</f>
        <v>焼き芋木兎光太郎ICONIC</v>
      </c>
    </row>
    <row r="1833" spans="1:21" x14ac:dyDescent="0.25">
      <c r="A1833">
        <f>VLOOKUP(Receive[[#This Row],[No用]],SetNo[[No.用]:[vlookup 用]],2,FALSE)</f>
        <v>312</v>
      </c>
      <c r="B1833">
        <f>IF(ROW()=2,1,IF(A1832&lt;&gt;Receive[[#This Row],[No]],1,B1832+1))</f>
        <v>5</v>
      </c>
      <c r="C1833" s="1" t="s">
        <v>1052</v>
      </c>
      <c r="D1833" s="1" t="s">
        <v>122</v>
      </c>
      <c r="E1833" s="1" t="s">
        <v>90</v>
      </c>
      <c r="F1833" s="1" t="s">
        <v>78</v>
      </c>
      <c r="G1833" s="1" t="s">
        <v>128</v>
      </c>
      <c r="H1833" s="1" t="s">
        <v>71</v>
      </c>
      <c r="I1833">
        <v>0</v>
      </c>
      <c r="J1833" t="s">
        <v>228</v>
      </c>
      <c r="K1833" s="1" t="s">
        <v>165</v>
      </c>
      <c r="L1833" s="1" t="s">
        <v>162</v>
      </c>
      <c r="M1833">
        <v>13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焼き芋木兎光太郎ICONIC</v>
      </c>
    </row>
    <row r="1834" spans="1:21" x14ac:dyDescent="0.25">
      <c r="A1834">
        <f>VLOOKUP(Receive[[#This Row],[No用]],SetNo[[No.用]:[vlookup 用]],2,FALSE)</f>
        <v>313</v>
      </c>
      <c r="B1834">
        <f>IF(ROW()=2,1,IF(A1833&lt;&gt;Receive[[#This Row],[No]],1,B1833+1))</f>
        <v>1</v>
      </c>
      <c r="C1834" t="s">
        <v>108</v>
      </c>
      <c r="D1834" t="s">
        <v>123</v>
      </c>
      <c r="E1834" t="s">
        <v>90</v>
      </c>
      <c r="F1834" t="s">
        <v>78</v>
      </c>
      <c r="G1834" t="s">
        <v>128</v>
      </c>
      <c r="H1834" t="s">
        <v>71</v>
      </c>
      <c r="I1834">
        <v>1</v>
      </c>
      <c r="J1834" t="s">
        <v>228</v>
      </c>
      <c r="K1834" s="1" t="s">
        <v>119</v>
      </c>
      <c r="L1834" s="1" t="s">
        <v>173</v>
      </c>
      <c r="M1834">
        <v>33</v>
      </c>
      <c r="N1834">
        <v>0</v>
      </c>
      <c r="O1834">
        <v>0</v>
      </c>
      <c r="P1834">
        <v>0</v>
      </c>
      <c r="U1834" t="str">
        <f>Receive[[#This Row],[服装]]&amp;Receive[[#This Row],[名前]]&amp;Receive[[#This Row],[レアリティ]]</f>
        <v>ユニフォーム木葉秋紀ICONIC</v>
      </c>
    </row>
    <row r="1835" spans="1:21" x14ac:dyDescent="0.25">
      <c r="A1835">
        <f>VLOOKUP(Receive[[#This Row],[No用]],SetNo[[No.用]:[vlookup 用]],2,FALSE)</f>
        <v>313</v>
      </c>
      <c r="B1835">
        <f>IF(ROW()=2,1,IF(A1834&lt;&gt;Receive[[#This Row],[No]],1,B1834+1))</f>
        <v>2</v>
      </c>
      <c r="C1835" t="s">
        <v>108</v>
      </c>
      <c r="D1835" t="s">
        <v>123</v>
      </c>
      <c r="E1835" t="s">
        <v>90</v>
      </c>
      <c r="F1835" t="s">
        <v>78</v>
      </c>
      <c r="G1835" t="s">
        <v>128</v>
      </c>
      <c r="H1835" t="s">
        <v>71</v>
      </c>
      <c r="I1835">
        <v>1</v>
      </c>
      <c r="J1835" t="s">
        <v>228</v>
      </c>
      <c r="K1835" s="1" t="s">
        <v>163</v>
      </c>
      <c r="L1835" s="1" t="s">
        <v>162</v>
      </c>
      <c r="M1835">
        <v>30</v>
      </c>
      <c r="N1835">
        <v>0</v>
      </c>
      <c r="O1835">
        <v>0</v>
      </c>
      <c r="P1835">
        <v>0</v>
      </c>
      <c r="R1835" s="1" t="s">
        <v>948</v>
      </c>
      <c r="S1835" s="1" t="s">
        <v>913</v>
      </c>
      <c r="U1835" t="str">
        <f>Receive[[#This Row],[服装]]&amp;Receive[[#This Row],[名前]]&amp;Receive[[#This Row],[レアリティ]]</f>
        <v>ユニフォーム木葉秋紀ICONIC</v>
      </c>
    </row>
    <row r="1836" spans="1:21" x14ac:dyDescent="0.25">
      <c r="A1836">
        <f>VLOOKUP(Receive[[#This Row],[No用]],SetNo[[No.用]:[vlookup 用]],2,FALSE)</f>
        <v>313</v>
      </c>
      <c r="B1836">
        <f>IF(ROW()=2,1,IF(A1835&lt;&gt;Receive[[#This Row],[No]],1,B1835+1))</f>
        <v>3</v>
      </c>
      <c r="C1836" t="s">
        <v>108</v>
      </c>
      <c r="D1836" t="s">
        <v>123</v>
      </c>
      <c r="E1836" t="s">
        <v>90</v>
      </c>
      <c r="F1836" t="s">
        <v>78</v>
      </c>
      <c r="G1836" t="s">
        <v>128</v>
      </c>
      <c r="H1836" t="s">
        <v>71</v>
      </c>
      <c r="I1836">
        <v>1</v>
      </c>
      <c r="J1836" t="s">
        <v>228</v>
      </c>
      <c r="K1836" s="1" t="s">
        <v>230</v>
      </c>
      <c r="L1836" s="1" t="s">
        <v>162</v>
      </c>
      <c r="M1836">
        <v>30</v>
      </c>
      <c r="N1836">
        <v>0</v>
      </c>
      <c r="O1836">
        <v>0</v>
      </c>
      <c r="P1836">
        <v>0</v>
      </c>
      <c r="R1836" s="1" t="s">
        <v>948</v>
      </c>
      <c r="S1836" s="1" t="s">
        <v>914</v>
      </c>
      <c r="U1836" t="str">
        <f>Receive[[#This Row],[服装]]&amp;Receive[[#This Row],[名前]]&amp;Receive[[#This Row],[レアリティ]]</f>
        <v>ユニフォーム木葉秋紀ICONIC</v>
      </c>
    </row>
    <row r="1837" spans="1:21" x14ac:dyDescent="0.25">
      <c r="A1837">
        <f>VLOOKUP(Receive[[#This Row],[No用]],SetNo[[No.用]:[vlookup 用]],2,FALSE)</f>
        <v>313</v>
      </c>
      <c r="B1837">
        <f>IF(ROW()=2,1,IF(A1836&lt;&gt;Receive[[#This Row],[No]],1,B1836+1))</f>
        <v>4</v>
      </c>
      <c r="C1837" t="s">
        <v>108</v>
      </c>
      <c r="D1837" t="s">
        <v>123</v>
      </c>
      <c r="E1837" t="s">
        <v>90</v>
      </c>
      <c r="F1837" t="s">
        <v>78</v>
      </c>
      <c r="G1837" t="s">
        <v>128</v>
      </c>
      <c r="H1837" t="s">
        <v>71</v>
      </c>
      <c r="I1837">
        <v>1</v>
      </c>
      <c r="J1837" t="s">
        <v>228</v>
      </c>
      <c r="K1837" s="1" t="s">
        <v>120</v>
      </c>
      <c r="L1837" s="1" t="s">
        <v>173</v>
      </c>
      <c r="M1837">
        <v>33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ユニフォーム木葉秋紀ICONIC</v>
      </c>
    </row>
    <row r="1838" spans="1:21" x14ac:dyDescent="0.25">
      <c r="A1838">
        <f>VLOOKUP(Receive[[#This Row],[No用]],SetNo[[No.用]:[vlookup 用]],2,FALSE)</f>
        <v>313</v>
      </c>
      <c r="B1838">
        <f>IF(ROW()=2,1,IF(A1837&lt;&gt;Receive[[#This Row],[No]],1,B1837+1))</f>
        <v>5</v>
      </c>
      <c r="C1838" t="s">
        <v>108</v>
      </c>
      <c r="D1838" t="s">
        <v>123</v>
      </c>
      <c r="E1838" t="s">
        <v>90</v>
      </c>
      <c r="F1838" t="s">
        <v>78</v>
      </c>
      <c r="G1838" t="s">
        <v>128</v>
      </c>
      <c r="H1838" t="s">
        <v>71</v>
      </c>
      <c r="I1838">
        <v>1</v>
      </c>
      <c r="J1838" t="s">
        <v>228</v>
      </c>
      <c r="K1838" s="1" t="s">
        <v>164</v>
      </c>
      <c r="L1838" s="1" t="s">
        <v>162</v>
      </c>
      <c r="M1838">
        <v>30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ユニフォーム木葉秋紀ICONIC</v>
      </c>
    </row>
    <row r="1839" spans="1:21" x14ac:dyDescent="0.25">
      <c r="A1839">
        <f>VLOOKUP(Receive[[#This Row],[No用]],SetNo[[No.用]:[vlookup 用]],2,FALSE)</f>
        <v>313</v>
      </c>
      <c r="B1839">
        <f>IF(ROW()=2,1,IF(A1838&lt;&gt;Receive[[#This Row],[No]],1,B1838+1))</f>
        <v>6</v>
      </c>
      <c r="C1839" t="s">
        <v>108</v>
      </c>
      <c r="D1839" t="s">
        <v>123</v>
      </c>
      <c r="E1839" t="s">
        <v>90</v>
      </c>
      <c r="F1839" t="s">
        <v>78</v>
      </c>
      <c r="G1839" t="s">
        <v>128</v>
      </c>
      <c r="H1839" t="s">
        <v>71</v>
      </c>
      <c r="I1839">
        <v>0</v>
      </c>
      <c r="J1839" t="s">
        <v>228</v>
      </c>
      <c r="K1839" s="1" t="s">
        <v>165</v>
      </c>
      <c r="L1839" s="1" t="s">
        <v>162</v>
      </c>
      <c r="M1839">
        <v>13</v>
      </c>
      <c r="N1839">
        <v>0</v>
      </c>
      <c r="O1839">
        <v>0</v>
      </c>
      <c r="P1839">
        <v>0</v>
      </c>
      <c r="U1839" t="str">
        <f>Receive[[#This Row],[服装]]&amp;Receive[[#This Row],[名前]]&amp;Receive[[#This Row],[レアリティ]]</f>
        <v>ユニフォーム木葉秋紀ICONIC</v>
      </c>
    </row>
    <row r="1840" spans="1:21" x14ac:dyDescent="0.25">
      <c r="A1840">
        <f>VLOOKUP(Receive[[#This Row],[No用]],SetNo[[No.用]:[vlookup 用]],2,FALSE)</f>
        <v>314</v>
      </c>
      <c r="B1840">
        <f>IF(ROW()=2,1,IF(A1839&lt;&gt;Receive[[#This Row],[No]],1,B1839+1))</f>
        <v>1</v>
      </c>
      <c r="C1840" s="1" t="s">
        <v>364</v>
      </c>
      <c r="D1840" t="s">
        <v>123</v>
      </c>
      <c r="E1840" s="1" t="s">
        <v>77</v>
      </c>
      <c r="F1840" t="s">
        <v>78</v>
      </c>
      <c r="G1840" t="s">
        <v>128</v>
      </c>
      <c r="H1840" t="s">
        <v>71</v>
      </c>
      <c r="I1840">
        <v>1</v>
      </c>
      <c r="J1840" t="s">
        <v>228</v>
      </c>
      <c r="K1840" s="1" t="s">
        <v>119</v>
      </c>
      <c r="L1840" s="1" t="s">
        <v>173</v>
      </c>
      <c r="M1840">
        <v>33</v>
      </c>
      <c r="N1840">
        <v>0</v>
      </c>
      <c r="O1840">
        <v>0</v>
      </c>
      <c r="P1840">
        <v>0</v>
      </c>
      <c r="U1840" t="str">
        <f>Receive[[#This Row],[服装]]&amp;Receive[[#This Row],[名前]]&amp;Receive[[#This Row],[レアリティ]]</f>
        <v>探偵木葉秋紀ICONIC</v>
      </c>
    </row>
    <row r="1841" spans="1:21" x14ac:dyDescent="0.25">
      <c r="A1841">
        <f>VLOOKUP(Receive[[#This Row],[No用]],SetNo[[No.用]:[vlookup 用]],2,FALSE)</f>
        <v>314</v>
      </c>
      <c r="B1841">
        <f>IF(ROW()=2,1,IF(A1840&lt;&gt;Receive[[#This Row],[No]],1,B1840+1))</f>
        <v>2</v>
      </c>
      <c r="C1841" s="1" t="s">
        <v>364</v>
      </c>
      <c r="D1841" t="s">
        <v>123</v>
      </c>
      <c r="E1841" s="1" t="s">
        <v>77</v>
      </c>
      <c r="F1841" t="s">
        <v>78</v>
      </c>
      <c r="G1841" t="s">
        <v>128</v>
      </c>
      <c r="H1841" t="s">
        <v>71</v>
      </c>
      <c r="I1841">
        <v>1</v>
      </c>
      <c r="J1841" t="s">
        <v>228</v>
      </c>
      <c r="K1841" s="1" t="s">
        <v>163</v>
      </c>
      <c r="L1841" s="1" t="s">
        <v>162</v>
      </c>
      <c r="M1841">
        <v>30</v>
      </c>
      <c r="N1841">
        <v>0</v>
      </c>
      <c r="O1841">
        <v>0</v>
      </c>
      <c r="P1841">
        <v>0</v>
      </c>
      <c r="R1841" s="1" t="s">
        <v>948</v>
      </c>
      <c r="S1841" s="1" t="s">
        <v>913</v>
      </c>
      <c r="U1841" t="str">
        <f>Receive[[#This Row],[服装]]&amp;Receive[[#This Row],[名前]]&amp;Receive[[#This Row],[レアリティ]]</f>
        <v>探偵木葉秋紀ICONIC</v>
      </c>
    </row>
    <row r="1842" spans="1:21" x14ac:dyDescent="0.25">
      <c r="A1842">
        <f>VLOOKUP(Receive[[#This Row],[No用]],SetNo[[No.用]:[vlookup 用]],2,FALSE)</f>
        <v>314</v>
      </c>
      <c r="B1842">
        <f>IF(ROW()=2,1,IF(A1841&lt;&gt;Receive[[#This Row],[No]],1,B1841+1))</f>
        <v>3</v>
      </c>
      <c r="C1842" s="1" t="s">
        <v>364</v>
      </c>
      <c r="D1842" t="s">
        <v>123</v>
      </c>
      <c r="E1842" s="1" t="s">
        <v>77</v>
      </c>
      <c r="F1842" t="s">
        <v>78</v>
      </c>
      <c r="G1842" t="s">
        <v>128</v>
      </c>
      <c r="H1842" t="s">
        <v>71</v>
      </c>
      <c r="I1842">
        <v>1</v>
      </c>
      <c r="J1842" t="s">
        <v>228</v>
      </c>
      <c r="K1842" s="1" t="s">
        <v>230</v>
      </c>
      <c r="L1842" s="1" t="s">
        <v>162</v>
      </c>
      <c r="M1842">
        <v>30</v>
      </c>
      <c r="N1842">
        <v>0</v>
      </c>
      <c r="O1842">
        <v>0</v>
      </c>
      <c r="P1842">
        <v>0</v>
      </c>
      <c r="R1842" s="1" t="s">
        <v>948</v>
      </c>
      <c r="S1842" s="1" t="s">
        <v>914</v>
      </c>
      <c r="U1842" t="str">
        <f>Receive[[#This Row],[服装]]&amp;Receive[[#This Row],[名前]]&amp;Receive[[#This Row],[レアリティ]]</f>
        <v>探偵木葉秋紀ICONIC</v>
      </c>
    </row>
    <row r="1843" spans="1:21" x14ac:dyDescent="0.25">
      <c r="A1843">
        <f>VLOOKUP(Receive[[#This Row],[No用]],SetNo[[No.用]:[vlookup 用]],2,FALSE)</f>
        <v>314</v>
      </c>
      <c r="B1843">
        <f>IF(ROW()=2,1,IF(A1842&lt;&gt;Receive[[#This Row],[No]],1,B1842+1))</f>
        <v>4</v>
      </c>
      <c r="C1843" s="1" t="s">
        <v>364</v>
      </c>
      <c r="D1843" t="s">
        <v>123</v>
      </c>
      <c r="E1843" s="1" t="s">
        <v>77</v>
      </c>
      <c r="F1843" t="s">
        <v>78</v>
      </c>
      <c r="G1843" t="s">
        <v>128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173</v>
      </c>
      <c r="M1843">
        <v>33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探偵木葉秋紀ICONIC</v>
      </c>
    </row>
    <row r="1844" spans="1:21" x14ac:dyDescent="0.25">
      <c r="A1844">
        <f>VLOOKUP(Receive[[#This Row],[No用]],SetNo[[No.用]:[vlookup 用]],2,FALSE)</f>
        <v>314</v>
      </c>
      <c r="B1844">
        <f>IF(ROW()=2,1,IF(A1843&lt;&gt;Receive[[#This Row],[No]],1,B1843+1))</f>
        <v>5</v>
      </c>
      <c r="C1844" s="1" t="s">
        <v>364</v>
      </c>
      <c r="D1844" t="s">
        <v>123</v>
      </c>
      <c r="E1844" s="1" t="s">
        <v>77</v>
      </c>
      <c r="F1844" t="s">
        <v>78</v>
      </c>
      <c r="G1844" t="s">
        <v>128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30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探偵木葉秋紀ICONIC</v>
      </c>
    </row>
    <row r="1845" spans="1:21" x14ac:dyDescent="0.25">
      <c r="A1845">
        <f>VLOOKUP(Receive[[#This Row],[No用]],SetNo[[No.用]:[vlookup 用]],2,FALSE)</f>
        <v>314</v>
      </c>
      <c r="B1845">
        <f>IF(ROW()=2,1,IF(A1844&lt;&gt;Receive[[#This Row],[No]],1,B1844+1))</f>
        <v>6</v>
      </c>
      <c r="C1845" s="1" t="s">
        <v>364</v>
      </c>
      <c r="D1845" t="s">
        <v>123</v>
      </c>
      <c r="E1845" s="1" t="s">
        <v>77</v>
      </c>
      <c r="F1845" t="s">
        <v>78</v>
      </c>
      <c r="G1845" t="s">
        <v>128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13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探偵木葉秋紀ICONIC</v>
      </c>
    </row>
    <row r="1846" spans="1:21" x14ac:dyDescent="0.25">
      <c r="A1846">
        <f>VLOOKUP(Receive[[#This Row],[No用]],SetNo[[No.用]:[vlookup 用]],2,FALSE)</f>
        <v>314</v>
      </c>
      <c r="B1846">
        <f>IF(ROW()=2,1,IF(A1845&lt;&gt;Receive[[#This Row],[No]],1,B1845+1))</f>
        <v>7</v>
      </c>
      <c r="C1846" s="1" t="s">
        <v>364</v>
      </c>
      <c r="D1846" t="s">
        <v>123</v>
      </c>
      <c r="E1846" s="1" t="s">
        <v>77</v>
      </c>
      <c r="F1846" t="s">
        <v>78</v>
      </c>
      <c r="G1846" t="s">
        <v>128</v>
      </c>
      <c r="H1846" t="s">
        <v>71</v>
      </c>
      <c r="I1846">
        <v>1</v>
      </c>
      <c r="J1846" t="s">
        <v>228</v>
      </c>
      <c r="K1846" s="1" t="s">
        <v>183</v>
      </c>
      <c r="L1846" s="1" t="s">
        <v>224</v>
      </c>
      <c r="M1846">
        <v>49</v>
      </c>
      <c r="N1846">
        <v>0</v>
      </c>
      <c r="O1846">
        <v>59</v>
      </c>
      <c r="P1846">
        <v>0</v>
      </c>
      <c r="U1846" t="str">
        <f>Receive[[#This Row],[服装]]&amp;Receive[[#This Row],[名前]]&amp;Receive[[#This Row],[レアリティ]]</f>
        <v>探偵木葉秋紀ICONIC</v>
      </c>
    </row>
    <row r="1847" spans="1:21" x14ac:dyDescent="0.25">
      <c r="A1847">
        <f>VLOOKUP(Receive[[#This Row],[No用]],SetNo[[No.用]:[vlookup 用]],2,FALSE)</f>
        <v>315</v>
      </c>
      <c r="B1847">
        <f>IF(ROW()=2,1,IF(A1846&lt;&gt;Receive[[#This Row],[No]],1,B1846+1))</f>
        <v>1</v>
      </c>
      <c r="C1847" s="1" t="s">
        <v>678</v>
      </c>
      <c r="D1847" s="1" t="s">
        <v>123</v>
      </c>
      <c r="E1847" s="1" t="s">
        <v>73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119</v>
      </c>
      <c r="L1847" s="1" t="s">
        <v>173</v>
      </c>
      <c r="M1847">
        <v>33</v>
      </c>
      <c r="N1847">
        <v>0</v>
      </c>
      <c r="O1847">
        <v>0</v>
      </c>
      <c r="P1847">
        <v>0</v>
      </c>
      <c r="U1847" t="str">
        <f>Receive[[#This Row],[服装]]&amp;Receive[[#This Row],[名前]]&amp;Receive[[#This Row],[レアリティ]]</f>
        <v>梅雨木葉秋紀ICONIC</v>
      </c>
    </row>
    <row r="1848" spans="1:21" x14ac:dyDescent="0.25">
      <c r="A1848">
        <f>VLOOKUP(Receive[[#This Row],[No用]],SetNo[[No.用]:[vlookup 用]],2,FALSE)</f>
        <v>315</v>
      </c>
      <c r="B1848">
        <f>IF(ROW()=2,1,IF(A1847&lt;&gt;Receive[[#This Row],[No]],1,B1847+1))</f>
        <v>2</v>
      </c>
      <c r="C1848" s="1" t="s">
        <v>678</v>
      </c>
      <c r="D1848" s="1" t="s">
        <v>123</v>
      </c>
      <c r="E1848" s="1" t="s">
        <v>73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194</v>
      </c>
      <c r="L1848" s="1" t="s">
        <v>178</v>
      </c>
      <c r="M1848">
        <v>35</v>
      </c>
      <c r="N1848">
        <v>0</v>
      </c>
      <c r="O1848">
        <v>0</v>
      </c>
      <c r="P1848">
        <v>0</v>
      </c>
      <c r="U1848" t="str">
        <f>Receive[[#This Row],[服装]]&amp;Receive[[#This Row],[名前]]&amp;Receive[[#This Row],[レアリティ]]</f>
        <v>梅雨木葉秋紀ICONIC</v>
      </c>
    </row>
    <row r="1849" spans="1:21" x14ac:dyDescent="0.25">
      <c r="A1849">
        <f>VLOOKUP(Receive[[#This Row],[No用]],SetNo[[No.用]:[vlookup 用]],2,FALSE)</f>
        <v>315</v>
      </c>
      <c r="B1849">
        <f>IF(ROW()=2,1,IF(A1848&lt;&gt;Receive[[#This Row],[No]],1,B1848+1))</f>
        <v>3</v>
      </c>
      <c r="C1849" s="1" t="s">
        <v>678</v>
      </c>
      <c r="D1849" s="1" t="s">
        <v>123</v>
      </c>
      <c r="E1849" s="1" t="s">
        <v>73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163</v>
      </c>
      <c r="L1849" s="1" t="s">
        <v>162</v>
      </c>
      <c r="M1849">
        <v>30</v>
      </c>
      <c r="N1849">
        <v>0</v>
      </c>
      <c r="O1849">
        <v>0</v>
      </c>
      <c r="P1849">
        <v>0</v>
      </c>
      <c r="R1849" s="1" t="s">
        <v>948</v>
      </c>
      <c r="S1849" s="1" t="s">
        <v>913</v>
      </c>
      <c r="U1849" t="str">
        <f>Receive[[#This Row],[服装]]&amp;Receive[[#This Row],[名前]]&amp;Receive[[#This Row],[レアリティ]]</f>
        <v>梅雨木葉秋紀ICONIC</v>
      </c>
    </row>
    <row r="1850" spans="1:21" x14ac:dyDescent="0.25">
      <c r="A1850">
        <f>VLOOKUP(Receive[[#This Row],[No用]],SetNo[[No.用]:[vlookup 用]],2,FALSE)</f>
        <v>315</v>
      </c>
      <c r="B1850">
        <f>IF(ROW()=2,1,IF(A1849&lt;&gt;Receive[[#This Row],[No]],1,B1849+1))</f>
        <v>4</v>
      </c>
      <c r="C1850" s="1" t="s">
        <v>678</v>
      </c>
      <c r="D1850" s="1" t="s">
        <v>123</v>
      </c>
      <c r="E1850" s="1" t="s">
        <v>73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230</v>
      </c>
      <c r="L1850" s="1" t="s">
        <v>162</v>
      </c>
      <c r="M1850">
        <v>30</v>
      </c>
      <c r="N1850">
        <v>0</v>
      </c>
      <c r="O1850">
        <v>0</v>
      </c>
      <c r="P1850">
        <v>0</v>
      </c>
      <c r="R1850" s="1" t="s">
        <v>948</v>
      </c>
      <c r="S1850" s="1" t="s">
        <v>914</v>
      </c>
      <c r="U1850" t="str">
        <f>Receive[[#This Row],[服装]]&amp;Receive[[#This Row],[名前]]&amp;Receive[[#This Row],[レアリティ]]</f>
        <v>梅雨木葉秋紀ICONIC</v>
      </c>
    </row>
    <row r="1851" spans="1:21" x14ac:dyDescent="0.25">
      <c r="A1851">
        <f>VLOOKUP(Receive[[#This Row],[No用]],SetNo[[No.用]:[vlookup 用]],2,FALSE)</f>
        <v>315</v>
      </c>
      <c r="B1851">
        <f>IF(ROW()=2,1,IF(A1850&lt;&gt;Receive[[#This Row],[No]],1,B1850+1))</f>
        <v>5</v>
      </c>
      <c r="C1851" s="1" t="s">
        <v>678</v>
      </c>
      <c r="D1851" s="1" t="s">
        <v>123</v>
      </c>
      <c r="E1851" s="1" t="s">
        <v>73</v>
      </c>
      <c r="F1851" s="1" t="s">
        <v>78</v>
      </c>
      <c r="G1851" s="1" t="s">
        <v>128</v>
      </c>
      <c r="H1851" s="1" t="s">
        <v>71</v>
      </c>
      <c r="I1851">
        <v>1</v>
      </c>
      <c r="J1851" t="s">
        <v>228</v>
      </c>
      <c r="K1851" s="1" t="s">
        <v>120</v>
      </c>
      <c r="L1851" s="1" t="s">
        <v>173</v>
      </c>
      <c r="M1851">
        <v>33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梅雨木葉秋紀ICONIC</v>
      </c>
    </row>
    <row r="1852" spans="1:21" x14ac:dyDescent="0.25">
      <c r="A1852">
        <f>VLOOKUP(Receive[[#This Row],[No用]],SetNo[[No.用]:[vlookup 用]],2,FALSE)</f>
        <v>315</v>
      </c>
      <c r="B1852">
        <f>IF(ROW()=2,1,IF(A1851&lt;&gt;Receive[[#This Row],[No]],1,B1851+1))</f>
        <v>6</v>
      </c>
      <c r="C1852" s="1" t="s">
        <v>678</v>
      </c>
      <c r="D1852" s="1" t="s">
        <v>123</v>
      </c>
      <c r="E1852" s="1" t="s">
        <v>73</v>
      </c>
      <c r="F1852" s="1" t="s">
        <v>78</v>
      </c>
      <c r="G1852" s="1" t="s">
        <v>128</v>
      </c>
      <c r="H1852" s="1" t="s">
        <v>71</v>
      </c>
      <c r="I1852">
        <v>1</v>
      </c>
      <c r="J1852" t="s">
        <v>228</v>
      </c>
      <c r="K1852" s="1" t="s">
        <v>164</v>
      </c>
      <c r="L1852" s="1" t="s">
        <v>162</v>
      </c>
      <c r="M1852">
        <v>30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梅雨木葉秋紀ICONIC</v>
      </c>
    </row>
    <row r="1853" spans="1:21" x14ac:dyDescent="0.25">
      <c r="A1853">
        <f>VLOOKUP(Receive[[#This Row],[No用]],SetNo[[No.用]:[vlookup 用]],2,FALSE)</f>
        <v>315</v>
      </c>
      <c r="B1853">
        <f>IF(ROW()=2,1,IF(A1852&lt;&gt;Receive[[#This Row],[No]],1,B1852+1))</f>
        <v>7</v>
      </c>
      <c r="C1853" s="1" t="s">
        <v>678</v>
      </c>
      <c r="D1853" s="1" t="s">
        <v>123</v>
      </c>
      <c r="E1853" s="1" t="s">
        <v>73</v>
      </c>
      <c r="F1853" s="1" t="s">
        <v>78</v>
      </c>
      <c r="G1853" s="1" t="s">
        <v>128</v>
      </c>
      <c r="H1853" s="1" t="s">
        <v>71</v>
      </c>
      <c r="I1853">
        <v>0</v>
      </c>
      <c r="J1853" t="s">
        <v>228</v>
      </c>
      <c r="K1853" s="1" t="s">
        <v>165</v>
      </c>
      <c r="L1853" s="1" t="s">
        <v>162</v>
      </c>
      <c r="M1853">
        <v>13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梅雨木葉秋紀ICONIC</v>
      </c>
    </row>
    <row r="1854" spans="1:21" x14ac:dyDescent="0.25">
      <c r="A1854">
        <f>VLOOKUP(Receive[[#This Row],[No用]],SetNo[[No.用]:[vlookup 用]],2,FALSE)</f>
        <v>315</v>
      </c>
      <c r="B1854">
        <f>IF(ROW()=2,1,IF(A1853&lt;&gt;Receive[[#This Row],[No]],1,B1853+1))</f>
        <v>8</v>
      </c>
      <c r="C1854" s="1" t="s">
        <v>678</v>
      </c>
      <c r="D1854" s="1" t="s">
        <v>123</v>
      </c>
      <c r="E1854" s="1" t="s">
        <v>73</v>
      </c>
      <c r="F1854" s="1" t="s">
        <v>78</v>
      </c>
      <c r="G1854" s="1" t="s">
        <v>128</v>
      </c>
      <c r="H1854" s="1" t="s">
        <v>71</v>
      </c>
      <c r="I1854">
        <v>1</v>
      </c>
      <c r="J1854" t="s">
        <v>228</v>
      </c>
      <c r="K1854" s="1" t="s">
        <v>183</v>
      </c>
      <c r="L1854" s="1" t="s">
        <v>224</v>
      </c>
      <c r="M1854">
        <v>49</v>
      </c>
      <c r="N1854">
        <v>0</v>
      </c>
      <c r="O1854">
        <v>59</v>
      </c>
      <c r="P1854">
        <v>0</v>
      </c>
      <c r="U1854" t="str">
        <f>Receive[[#This Row],[服装]]&amp;Receive[[#This Row],[名前]]&amp;Receive[[#This Row],[レアリティ]]</f>
        <v>梅雨木葉秋紀ICONIC</v>
      </c>
    </row>
    <row r="1855" spans="1:21" x14ac:dyDescent="0.25">
      <c r="A1855">
        <f>VLOOKUP(Receive[[#This Row],[No用]],SetNo[[No.用]:[vlookup 用]],2,FALSE)</f>
        <v>316</v>
      </c>
      <c r="B1855">
        <f>IF(ROW()=2,1,IF(A1854&lt;&gt;Receive[[#This Row],[No]],1,B1854+1))</f>
        <v>1</v>
      </c>
      <c r="C1855" s="1" t="s">
        <v>832</v>
      </c>
      <c r="D1855" s="1" t="s">
        <v>123</v>
      </c>
      <c r="E1855" s="1" t="s">
        <v>90</v>
      </c>
      <c r="F1855" s="1" t="s">
        <v>78</v>
      </c>
      <c r="G1855" s="1" t="s">
        <v>128</v>
      </c>
      <c r="H1855" s="1" t="s">
        <v>71</v>
      </c>
      <c r="I1855">
        <v>1</v>
      </c>
      <c r="J1855" t="s">
        <v>228</v>
      </c>
      <c r="K1855" s="1" t="s">
        <v>119</v>
      </c>
      <c r="L1855" s="1" t="s">
        <v>173</v>
      </c>
      <c r="M1855">
        <v>33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路地裏2木葉秋紀ICONIC</v>
      </c>
    </row>
    <row r="1856" spans="1:21" x14ac:dyDescent="0.25">
      <c r="A1856">
        <f>VLOOKUP(Receive[[#This Row],[No用]],SetNo[[No.用]:[vlookup 用]],2,FALSE)</f>
        <v>316</v>
      </c>
      <c r="B1856">
        <f>IF(ROW()=2,1,IF(A1855&lt;&gt;Receive[[#This Row],[No]],1,B1855+1))</f>
        <v>2</v>
      </c>
      <c r="C1856" s="1" t="s">
        <v>832</v>
      </c>
      <c r="D1856" s="1" t="s">
        <v>123</v>
      </c>
      <c r="E1856" s="1" t="s">
        <v>90</v>
      </c>
      <c r="F1856" s="1" t="s">
        <v>78</v>
      </c>
      <c r="G1856" s="1" t="s">
        <v>128</v>
      </c>
      <c r="H1856" s="1" t="s">
        <v>71</v>
      </c>
      <c r="I1856">
        <v>1</v>
      </c>
      <c r="J1856" t="s">
        <v>228</v>
      </c>
      <c r="K1856" s="1" t="s">
        <v>163</v>
      </c>
      <c r="L1856" s="1" t="s">
        <v>162</v>
      </c>
      <c r="M1856">
        <v>30</v>
      </c>
      <c r="N1856">
        <v>0</v>
      </c>
      <c r="O1856">
        <v>0</v>
      </c>
      <c r="P1856">
        <v>0</v>
      </c>
      <c r="R1856" s="1" t="s">
        <v>948</v>
      </c>
      <c r="S1856" s="1" t="s">
        <v>913</v>
      </c>
      <c r="U1856" t="str">
        <f>Receive[[#This Row],[服装]]&amp;Receive[[#This Row],[名前]]&amp;Receive[[#This Row],[レアリティ]]</f>
        <v>路地裏2木葉秋紀ICONIC</v>
      </c>
    </row>
    <row r="1857" spans="1:21" x14ac:dyDescent="0.25">
      <c r="A1857">
        <f>VLOOKUP(Receive[[#This Row],[No用]],SetNo[[No.用]:[vlookup 用]],2,FALSE)</f>
        <v>316</v>
      </c>
      <c r="B1857">
        <f>IF(ROW()=2,1,IF(A1856&lt;&gt;Receive[[#This Row],[No]],1,B1856+1))</f>
        <v>3</v>
      </c>
      <c r="C1857" s="1" t="s">
        <v>832</v>
      </c>
      <c r="D1857" s="1" t="s">
        <v>123</v>
      </c>
      <c r="E1857" s="1" t="s">
        <v>90</v>
      </c>
      <c r="F1857" s="1" t="s">
        <v>78</v>
      </c>
      <c r="G1857" s="1" t="s">
        <v>128</v>
      </c>
      <c r="H1857" s="1" t="s">
        <v>71</v>
      </c>
      <c r="I1857">
        <v>1</v>
      </c>
      <c r="J1857" t="s">
        <v>228</v>
      </c>
      <c r="K1857" s="1" t="s">
        <v>230</v>
      </c>
      <c r="L1857" s="1" t="s">
        <v>162</v>
      </c>
      <c r="M1857">
        <v>30</v>
      </c>
      <c r="N1857">
        <v>0</v>
      </c>
      <c r="O1857">
        <v>0</v>
      </c>
      <c r="P1857">
        <v>0</v>
      </c>
      <c r="R1857" s="1" t="s">
        <v>948</v>
      </c>
      <c r="S1857" s="1" t="s">
        <v>914</v>
      </c>
      <c r="U1857" t="str">
        <f>Receive[[#This Row],[服装]]&amp;Receive[[#This Row],[名前]]&amp;Receive[[#This Row],[レアリティ]]</f>
        <v>路地裏2木葉秋紀ICONIC</v>
      </c>
    </row>
    <row r="1858" spans="1:21" x14ac:dyDescent="0.25">
      <c r="A1858">
        <f>VLOOKUP(Receive[[#This Row],[No用]],SetNo[[No.用]:[vlookup 用]],2,FALSE)</f>
        <v>316</v>
      </c>
      <c r="B1858">
        <f>IF(ROW()=2,1,IF(A1857&lt;&gt;Receive[[#This Row],[No]],1,B1857+1))</f>
        <v>4</v>
      </c>
      <c r="C1858" s="1" t="s">
        <v>832</v>
      </c>
      <c r="D1858" s="1" t="s">
        <v>123</v>
      </c>
      <c r="E1858" s="1" t="s">
        <v>90</v>
      </c>
      <c r="F1858" s="1" t="s">
        <v>78</v>
      </c>
      <c r="G1858" s="1" t="s">
        <v>128</v>
      </c>
      <c r="H1858" s="1" t="s">
        <v>71</v>
      </c>
      <c r="I1858">
        <v>1</v>
      </c>
      <c r="J1858" t="s">
        <v>228</v>
      </c>
      <c r="K1858" s="1" t="s">
        <v>120</v>
      </c>
      <c r="L1858" s="1" t="s">
        <v>173</v>
      </c>
      <c r="M1858">
        <v>33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路地裏2木葉秋紀ICONIC</v>
      </c>
    </row>
    <row r="1859" spans="1:21" x14ac:dyDescent="0.25">
      <c r="A1859">
        <f>VLOOKUP(Receive[[#This Row],[No用]],SetNo[[No.用]:[vlookup 用]],2,FALSE)</f>
        <v>316</v>
      </c>
      <c r="B1859">
        <f>IF(ROW()=2,1,IF(A1858&lt;&gt;Receive[[#This Row],[No]],1,B1858+1))</f>
        <v>5</v>
      </c>
      <c r="C1859" s="1" t="s">
        <v>832</v>
      </c>
      <c r="D1859" s="1" t="s">
        <v>123</v>
      </c>
      <c r="E1859" s="1" t="s">
        <v>90</v>
      </c>
      <c r="F1859" s="1" t="s">
        <v>78</v>
      </c>
      <c r="G1859" s="1" t="s">
        <v>128</v>
      </c>
      <c r="H1859" s="1" t="s">
        <v>71</v>
      </c>
      <c r="I1859">
        <v>1</v>
      </c>
      <c r="J1859" t="s">
        <v>228</v>
      </c>
      <c r="K1859" s="1" t="s">
        <v>164</v>
      </c>
      <c r="L1859" s="1" t="s">
        <v>162</v>
      </c>
      <c r="M1859">
        <v>30</v>
      </c>
      <c r="N1859">
        <v>0</v>
      </c>
      <c r="O1859">
        <v>0</v>
      </c>
      <c r="P1859">
        <v>0</v>
      </c>
      <c r="U1859" t="str">
        <f>Receive[[#This Row],[服装]]&amp;Receive[[#This Row],[名前]]&amp;Receive[[#This Row],[レアリティ]]</f>
        <v>路地裏2木葉秋紀ICONIC</v>
      </c>
    </row>
    <row r="1860" spans="1:21" x14ac:dyDescent="0.25">
      <c r="A1860">
        <f>VLOOKUP(Receive[[#This Row],[No用]],SetNo[[No.用]:[vlookup 用]],2,FALSE)</f>
        <v>316</v>
      </c>
      <c r="B1860">
        <f>IF(ROW()=2,1,IF(A1859&lt;&gt;Receive[[#This Row],[No]],1,B1859+1))</f>
        <v>6</v>
      </c>
      <c r="C1860" s="1" t="s">
        <v>832</v>
      </c>
      <c r="D1860" s="1" t="s">
        <v>123</v>
      </c>
      <c r="E1860" s="1" t="s">
        <v>90</v>
      </c>
      <c r="F1860" s="1" t="s">
        <v>78</v>
      </c>
      <c r="G1860" s="1" t="s">
        <v>128</v>
      </c>
      <c r="H1860" s="1" t="s">
        <v>71</v>
      </c>
      <c r="I1860">
        <v>0</v>
      </c>
      <c r="J1860" t="s">
        <v>228</v>
      </c>
      <c r="K1860" s="1" t="s">
        <v>165</v>
      </c>
      <c r="L1860" s="1" t="s">
        <v>162</v>
      </c>
      <c r="M1860">
        <v>13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路地裏2木葉秋紀ICONIC</v>
      </c>
    </row>
    <row r="1861" spans="1:21" x14ac:dyDescent="0.25">
      <c r="A1861">
        <f>VLOOKUP(Receive[[#This Row],[No用]],SetNo[[No.用]:[vlookup 用]],2,FALSE)</f>
        <v>316</v>
      </c>
      <c r="B1861">
        <f>IF(ROW()=2,1,IF(A1860&lt;&gt;Receive[[#This Row],[No]],1,B1860+1))</f>
        <v>7</v>
      </c>
      <c r="C1861" s="1" t="s">
        <v>832</v>
      </c>
      <c r="D1861" s="1" t="s">
        <v>123</v>
      </c>
      <c r="E1861" s="1" t="s">
        <v>90</v>
      </c>
      <c r="F1861" s="1" t="s">
        <v>78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183</v>
      </c>
      <c r="L1861" s="1" t="s">
        <v>224</v>
      </c>
      <c r="M1861">
        <v>49</v>
      </c>
      <c r="N1861">
        <v>0</v>
      </c>
      <c r="O1861">
        <v>59</v>
      </c>
      <c r="P1861">
        <v>0</v>
      </c>
      <c r="U1861" t="str">
        <f>Receive[[#This Row],[服装]]&amp;Receive[[#This Row],[名前]]&amp;Receive[[#This Row],[レアリティ]]</f>
        <v>路地裏2木葉秋紀ICONIC</v>
      </c>
    </row>
    <row r="1862" spans="1:21" x14ac:dyDescent="0.25">
      <c r="A1862">
        <f>VLOOKUP(Receive[[#This Row],[No用]],SetNo[[No.用]:[vlookup 用]],2,FALSE)</f>
        <v>317</v>
      </c>
      <c r="B1862">
        <f>IF(ROW()=2,1,IF(A1861&lt;&gt;Receive[[#This Row],[No]],1,B1861+1))</f>
        <v>1</v>
      </c>
      <c r="C1862" s="1" t="s">
        <v>983</v>
      </c>
      <c r="D1862" s="1" t="s">
        <v>123</v>
      </c>
      <c r="E1862" s="1" t="s">
        <v>77</v>
      </c>
      <c r="F1862" s="1" t="s">
        <v>78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119</v>
      </c>
      <c r="L1862" s="1" t="s">
        <v>173</v>
      </c>
      <c r="M1862">
        <v>34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水着2木葉秋紀ICONIC</v>
      </c>
    </row>
    <row r="1863" spans="1:21" x14ac:dyDescent="0.25">
      <c r="A1863">
        <f>VLOOKUP(Receive[[#This Row],[No用]],SetNo[[No.用]:[vlookup 用]],2,FALSE)</f>
        <v>317</v>
      </c>
      <c r="B1863">
        <f>IF(ROW()=2,1,IF(A1862&lt;&gt;Receive[[#This Row],[No]],1,B1862+1))</f>
        <v>2</v>
      </c>
      <c r="C1863" s="1" t="s">
        <v>983</v>
      </c>
      <c r="D1863" s="1" t="s">
        <v>123</v>
      </c>
      <c r="E1863" s="1" t="s">
        <v>77</v>
      </c>
      <c r="F1863" s="1" t="s">
        <v>78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163</v>
      </c>
      <c r="L1863" s="1" t="s">
        <v>178</v>
      </c>
      <c r="M1863">
        <v>31</v>
      </c>
      <c r="N1863">
        <v>0</v>
      </c>
      <c r="O1863">
        <v>0</v>
      </c>
      <c r="P1863">
        <v>0</v>
      </c>
      <c r="R1863" s="1" t="s">
        <v>948</v>
      </c>
      <c r="S1863" s="1" t="s">
        <v>902</v>
      </c>
      <c r="T1863" s="1"/>
      <c r="U1863" t="str">
        <f>Receive[[#This Row],[服装]]&amp;Receive[[#This Row],[名前]]&amp;Receive[[#This Row],[レアリティ]]</f>
        <v>水着2木葉秋紀ICONIC</v>
      </c>
    </row>
    <row r="1864" spans="1:21" x14ac:dyDescent="0.25">
      <c r="A1864">
        <f>VLOOKUP(Receive[[#This Row],[No用]],SetNo[[No.用]:[vlookup 用]],2,FALSE)</f>
        <v>317</v>
      </c>
      <c r="B1864">
        <f>IF(ROW()=2,1,IF(A1863&lt;&gt;Receive[[#This Row],[No]],1,B1863+1))</f>
        <v>3</v>
      </c>
      <c r="C1864" s="1" t="s">
        <v>983</v>
      </c>
      <c r="D1864" s="1" t="s">
        <v>123</v>
      </c>
      <c r="E1864" s="1" t="s">
        <v>77</v>
      </c>
      <c r="F1864" s="1" t="s">
        <v>78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230</v>
      </c>
      <c r="L1864" s="1" t="s">
        <v>178</v>
      </c>
      <c r="M1864">
        <v>31</v>
      </c>
      <c r="N1864">
        <v>0</v>
      </c>
      <c r="O1864">
        <v>0</v>
      </c>
      <c r="P1864">
        <v>0</v>
      </c>
      <c r="R1864" s="1" t="s">
        <v>948</v>
      </c>
      <c r="S1864" s="1" t="s">
        <v>903</v>
      </c>
      <c r="T1864" s="1"/>
      <c r="U1864" t="str">
        <f>Receive[[#This Row],[服装]]&amp;Receive[[#This Row],[名前]]&amp;Receive[[#This Row],[レアリティ]]</f>
        <v>水着2木葉秋紀ICONIC</v>
      </c>
    </row>
    <row r="1865" spans="1:21" x14ac:dyDescent="0.25">
      <c r="A1865">
        <f>VLOOKUP(Receive[[#This Row],[No用]],SetNo[[No.用]:[vlookup 用]],2,FALSE)</f>
        <v>317</v>
      </c>
      <c r="B1865">
        <f>IF(ROW()=2,1,IF(A1864&lt;&gt;Receive[[#This Row],[No]],1,B1864+1))</f>
        <v>4</v>
      </c>
      <c r="C1865" s="1" t="s">
        <v>983</v>
      </c>
      <c r="D1865" s="1" t="s">
        <v>123</v>
      </c>
      <c r="E1865" s="1" t="s">
        <v>77</v>
      </c>
      <c r="F1865" s="1" t="s">
        <v>78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120</v>
      </c>
      <c r="L1865" s="1" t="s">
        <v>173</v>
      </c>
      <c r="M1865">
        <v>34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水着2木葉秋紀ICONIC</v>
      </c>
    </row>
    <row r="1866" spans="1:21" x14ac:dyDescent="0.25">
      <c r="A1866">
        <f>VLOOKUP(Receive[[#This Row],[No用]],SetNo[[No.用]:[vlookup 用]],2,FALSE)</f>
        <v>317</v>
      </c>
      <c r="B1866">
        <f>IF(ROW()=2,1,IF(A1865&lt;&gt;Receive[[#This Row],[No]],1,B1865+1))</f>
        <v>5</v>
      </c>
      <c r="C1866" s="1" t="s">
        <v>983</v>
      </c>
      <c r="D1866" s="1" t="s">
        <v>123</v>
      </c>
      <c r="E1866" s="1" t="s">
        <v>77</v>
      </c>
      <c r="F1866" s="1" t="s">
        <v>78</v>
      </c>
      <c r="G1866" s="1" t="s">
        <v>128</v>
      </c>
      <c r="H1866" s="1" t="s">
        <v>71</v>
      </c>
      <c r="I1866">
        <v>1</v>
      </c>
      <c r="J1866" t="s">
        <v>228</v>
      </c>
      <c r="K1866" s="1" t="s">
        <v>164</v>
      </c>
      <c r="L1866" s="1" t="s">
        <v>162</v>
      </c>
      <c r="M1866">
        <v>31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水着2木葉秋紀ICONIC</v>
      </c>
    </row>
    <row r="1867" spans="1:21" x14ac:dyDescent="0.25">
      <c r="A1867">
        <f>VLOOKUP(Receive[[#This Row],[No用]],SetNo[[No.用]:[vlookup 用]],2,FALSE)</f>
        <v>317</v>
      </c>
      <c r="B1867">
        <f>IF(ROW()=2,1,IF(A1866&lt;&gt;Receive[[#This Row],[No]],1,B1866+1))</f>
        <v>6</v>
      </c>
      <c r="C1867" s="1" t="s">
        <v>983</v>
      </c>
      <c r="D1867" s="1" t="s">
        <v>123</v>
      </c>
      <c r="E1867" s="1" t="s">
        <v>77</v>
      </c>
      <c r="F1867" s="1" t="s">
        <v>78</v>
      </c>
      <c r="G1867" s="1" t="s">
        <v>128</v>
      </c>
      <c r="H1867" s="1" t="s">
        <v>71</v>
      </c>
      <c r="I1867">
        <v>0</v>
      </c>
      <c r="J1867" t="s">
        <v>228</v>
      </c>
      <c r="K1867" s="1" t="s">
        <v>165</v>
      </c>
      <c r="L1867" s="1" t="s">
        <v>162</v>
      </c>
      <c r="M1867">
        <v>13</v>
      </c>
      <c r="N1867">
        <v>0</v>
      </c>
      <c r="O1867">
        <v>0</v>
      </c>
      <c r="P1867">
        <v>0</v>
      </c>
      <c r="U1867" t="str">
        <f>Receive[[#This Row],[服装]]&amp;Receive[[#This Row],[名前]]&amp;Receive[[#This Row],[レアリティ]]</f>
        <v>水着2木葉秋紀ICONIC</v>
      </c>
    </row>
    <row r="1868" spans="1:21" x14ac:dyDescent="0.25">
      <c r="A1868">
        <f>VLOOKUP(Receive[[#This Row],[No用]],SetNo[[No.用]:[vlookup 用]],2,FALSE)</f>
        <v>317</v>
      </c>
      <c r="B1868">
        <f>IF(ROW()=2,1,IF(A1867&lt;&gt;Receive[[#This Row],[No]],1,B1867+1))</f>
        <v>7</v>
      </c>
      <c r="C1868" s="1" t="s">
        <v>983</v>
      </c>
      <c r="D1868" s="1" t="s">
        <v>123</v>
      </c>
      <c r="E1868" s="1" t="s">
        <v>77</v>
      </c>
      <c r="F1868" s="1" t="s">
        <v>78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183</v>
      </c>
      <c r="L1868" s="1" t="s">
        <v>224</v>
      </c>
      <c r="M1868">
        <v>50</v>
      </c>
      <c r="N1868">
        <v>0</v>
      </c>
      <c r="O1868">
        <v>60</v>
      </c>
      <c r="P1868">
        <v>0</v>
      </c>
      <c r="U1868" t="str">
        <f>Receive[[#This Row],[服装]]&amp;Receive[[#This Row],[名前]]&amp;Receive[[#This Row],[レアリティ]]</f>
        <v>水着2木葉秋紀ICONIC</v>
      </c>
    </row>
    <row r="1869" spans="1:21" x14ac:dyDescent="0.25">
      <c r="A1869">
        <f>VLOOKUP(Receive[[#This Row],[No用]],SetNo[[No.用]:[vlookup 用]],2,FALSE)</f>
        <v>317</v>
      </c>
      <c r="B1869">
        <f>IF(ROW()=2,1,IF(A1868&lt;&gt;Receive[[#This Row],[No]],1,B1868+1))</f>
        <v>8</v>
      </c>
      <c r="C1869" s="1" t="s">
        <v>983</v>
      </c>
      <c r="D1869" s="1" t="s">
        <v>123</v>
      </c>
      <c r="E1869" s="1" t="s">
        <v>77</v>
      </c>
      <c r="F1869" s="1" t="s">
        <v>78</v>
      </c>
      <c r="G1869" s="1" t="s">
        <v>128</v>
      </c>
      <c r="H1869" s="1" t="s">
        <v>71</v>
      </c>
      <c r="I1869">
        <v>1</v>
      </c>
      <c r="J1869" t="s">
        <v>228</v>
      </c>
      <c r="K1869" s="1" t="s">
        <v>164</v>
      </c>
      <c r="L1869" s="1" t="s">
        <v>224</v>
      </c>
      <c r="M1869">
        <v>50</v>
      </c>
      <c r="N1869">
        <v>0</v>
      </c>
      <c r="O1869">
        <v>60</v>
      </c>
      <c r="P1869">
        <v>0</v>
      </c>
      <c r="U1869" t="str">
        <f>Receive[[#This Row],[服装]]&amp;Receive[[#This Row],[名前]]&amp;Receive[[#This Row],[レアリティ]]</f>
        <v>水着2木葉秋紀ICONIC</v>
      </c>
    </row>
    <row r="1870" spans="1:21" x14ac:dyDescent="0.25">
      <c r="A1870">
        <f>VLOOKUP(Receive[[#This Row],[No用]],SetNo[[No.用]:[vlookup 用]],2,FALSE)</f>
        <v>318</v>
      </c>
      <c r="B1870">
        <f>IF(ROW()=2,1,IF(A1869&lt;&gt;Receive[[#This Row],[No]],1,B1869+1))</f>
        <v>1</v>
      </c>
      <c r="C1870" t="s">
        <v>108</v>
      </c>
      <c r="D1870" t="s">
        <v>124</v>
      </c>
      <c r="E1870" t="s">
        <v>90</v>
      </c>
      <c r="F1870" t="s">
        <v>78</v>
      </c>
      <c r="G1870" t="s">
        <v>128</v>
      </c>
      <c r="H1870" t="s">
        <v>71</v>
      </c>
      <c r="I1870">
        <v>1</v>
      </c>
      <c r="J1870" t="s">
        <v>228</v>
      </c>
      <c r="K1870" s="1" t="s">
        <v>119</v>
      </c>
      <c r="L1870" s="1" t="s">
        <v>551</v>
      </c>
      <c r="M1870">
        <v>28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ユニフォーム猿杙大和ICONIC</v>
      </c>
    </row>
    <row r="1871" spans="1:21" x14ac:dyDescent="0.25">
      <c r="A1871">
        <f>VLOOKUP(Receive[[#This Row],[No用]],SetNo[[No.用]:[vlookup 用]],2,FALSE)</f>
        <v>318</v>
      </c>
      <c r="B1871">
        <f>IF(ROW()=2,1,IF(A1870&lt;&gt;Receive[[#This Row],[No]],1,B1870+1))</f>
        <v>2</v>
      </c>
      <c r="C1871" t="s">
        <v>108</v>
      </c>
      <c r="D1871" t="s">
        <v>124</v>
      </c>
      <c r="E1871" t="s">
        <v>90</v>
      </c>
      <c r="F1871" t="s">
        <v>78</v>
      </c>
      <c r="G1871" t="s">
        <v>128</v>
      </c>
      <c r="H1871" t="s">
        <v>71</v>
      </c>
      <c r="I1871">
        <v>1</v>
      </c>
      <c r="J1871" t="s">
        <v>228</v>
      </c>
      <c r="K1871" s="1" t="s">
        <v>163</v>
      </c>
      <c r="L1871" s="1" t="s">
        <v>162</v>
      </c>
      <c r="M1871">
        <v>25</v>
      </c>
      <c r="N1871">
        <v>0</v>
      </c>
      <c r="O1871">
        <v>0</v>
      </c>
      <c r="P1871">
        <v>0</v>
      </c>
      <c r="R1871" s="1" t="s">
        <v>948</v>
      </c>
      <c r="S1871" s="1" t="s">
        <v>913</v>
      </c>
      <c r="U1871" t="str">
        <f>Receive[[#This Row],[服装]]&amp;Receive[[#This Row],[名前]]&amp;Receive[[#This Row],[レアリティ]]</f>
        <v>ユニフォーム猿杙大和ICONIC</v>
      </c>
    </row>
    <row r="1872" spans="1:21" x14ac:dyDescent="0.25">
      <c r="A1872">
        <f>VLOOKUP(Receive[[#This Row],[No用]],SetNo[[No.用]:[vlookup 用]],2,FALSE)</f>
        <v>318</v>
      </c>
      <c r="B1872">
        <f>IF(ROW()=2,1,IF(A1871&lt;&gt;Receive[[#This Row],[No]],1,B1871+1))</f>
        <v>3</v>
      </c>
      <c r="C1872" t="s">
        <v>108</v>
      </c>
      <c r="D1872" t="s">
        <v>124</v>
      </c>
      <c r="E1872" t="s">
        <v>90</v>
      </c>
      <c r="F1872" t="s">
        <v>78</v>
      </c>
      <c r="G1872" t="s">
        <v>128</v>
      </c>
      <c r="H1872" t="s">
        <v>71</v>
      </c>
      <c r="I1872">
        <v>1</v>
      </c>
      <c r="J1872" t="s">
        <v>228</v>
      </c>
      <c r="K1872" s="1" t="s">
        <v>120</v>
      </c>
      <c r="L1872" s="1" t="s">
        <v>551</v>
      </c>
      <c r="M1872">
        <v>28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ユニフォーム猿杙大和ICONIC</v>
      </c>
    </row>
    <row r="1873" spans="1:21" x14ac:dyDescent="0.25">
      <c r="A1873">
        <f>VLOOKUP(Receive[[#This Row],[No用]],SetNo[[No.用]:[vlookup 用]],2,FALSE)</f>
        <v>318</v>
      </c>
      <c r="B1873">
        <f>IF(ROW()=2,1,IF(A1872&lt;&gt;Receive[[#This Row],[No]],1,B1872+1))</f>
        <v>4</v>
      </c>
      <c r="C1873" t="s">
        <v>108</v>
      </c>
      <c r="D1873" t="s">
        <v>124</v>
      </c>
      <c r="E1873" t="s">
        <v>90</v>
      </c>
      <c r="F1873" t="s">
        <v>78</v>
      </c>
      <c r="G1873" t="s">
        <v>128</v>
      </c>
      <c r="H1873" t="s">
        <v>71</v>
      </c>
      <c r="I1873">
        <v>1</v>
      </c>
      <c r="J1873" t="s">
        <v>228</v>
      </c>
      <c r="K1873" s="1" t="s">
        <v>164</v>
      </c>
      <c r="L1873" s="1" t="s">
        <v>162</v>
      </c>
      <c r="M1873">
        <v>25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ユニフォーム猿杙大和ICONIC</v>
      </c>
    </row>
    <row r="1874" spans="1:21" x14ac:dyDescent="0.25">
      <c r="A1874">
        <f>VLOOKUP(Receive[[#This Row],[No用]],SetNo[[No.用]:[vlookup 用]],2,FALSE)</f>
        <v>318</v>
      </c>
      <c r="B1874">
        <f>IF(ROW()=2,1,IF(A1873&lt;&gt;Receive[[#This Row],[No]],1,B1873+1))</f>
        <v>5</v>
      </c>
      <c r="C1874" t="s">
        <v>108</v>
      </c>
      <c r="D1874" t="s">
        <v>124</v>
      </c>
      <c r="E1874" t="s">
        <v>90</v>
      </c>
      <c r="F1874" t="s">
        <v>78</v>
      </c>
      <c r="G1874" t="s">
        <v>128</v>
      </c>
      <c r="H1874" t="s">
        <v>71</v>
      </c>
      <c r="I1874">
        <v>0</v>
      </c>
      <c r="J1874" t="s">
        <v>228</v>
      </c>
      <c r="K1874" s="1" t="s">
        <v>165</v>
      </c>
      <c r="L1874" s="1" t="s">
        <v>162</v>
      </c>
      <c r="M1874">
        <v>12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ユニフォーム猿杙大和ICONIC</v>
      </c>
    </row>
    <row r="1875" spans="1:21" x14ac:dyDescent="0.25">
      <c r="A1875">
        <f>VLOOKUP(Receive[[#This Row],[No用]],SetNo[[No.用]:[vlookup 用]],2,FALSE)</f>
        <v>319</v>
      </c>
      <c r="B1875">
        <f>IF(ROW()=2,1,IF(A1874&lt;&gt;Receive[[#This Row],[No]],1,B1874+1))</f>
        <v>1</v>
      </c>
      <c r="C1875" s="1" t="s">
        <v>1070</v>
      </c>
      <c r="D1875" s="1" t="s">
        <v>124</v>
      </c>
      <c r="E1875" s="1" t="s">
        <v>77</v>
      </c>
      <c r="F1875" s="1" t="s">
        <v>78</v>
      </c>
      <c r="G1875" s="1" t="s">
        <v>128</v>
      </c>
      <c r="H1875" s="1" t="s">
        <v>71</v>
      </c>
      <c r="I1875">
        <v>1</v>
      </c>
      <c r="J1875" t="s">
        <v>228</v>
      </c>
      <c r="K1875" s="1" t="s">
        <v>119</v>
      </c>
      <c r="L1875" s="1" t="s">
        <v>178</v>
      </c>
      <c r="M1875">
        <v>28</v>
      </c>
      <c r="N1875">
        <v>0</v>
      </c>
      <c r="O1875">
        <v>0</v>
      </c>
      <c r="P1875">
        <v>0</v>
      </c>
      <c r="U1875" t="str">
        <f>Receive[[#This Row],[服装]]&amp;Receive[[#This Row],[名前]]&amp;Receive[[#This Row],[レアリティ]]</f>
        <v>ハロウィン猿杙大和ICONIC</v>
      </c>
    </row>
    <row r="1876" spans="1:21" x14ac:dyDescent="0.25">
      <c r="A1876">
        <f>VLOOKUP(Receive[[#This Row],[No用]],SetNo[[No.用]:[vlookup 用]],2,FALSE)</f>
        <v>319</v>
      </c>
      <c r="B1876">
        <f>IF(ROW()=2,1,IF(A1875&lt;&gt;Receive[[#This Row],[No]],1,B1875+1))</f>
        <v>2</v>
      </c>
      <c r="C1876" s="1" t="s">
        <v>1070</v>
      </c>
      <c r="D1876" s="1" t="s">
        <v>124</v>
      </c>
      <c r="E1876" s="1" t="s">
        <v>77</v>
      </c>
      <c r="F1876" s="1" t="s">
        <v>78</v>
      </c>
      <c r="G1876" s="1" t="s">
        <v>128</v>
      </c>
      <c r="H1876" s="1" t="s">
        <v>71</v>
      </c>
      <c r="I1876">
        <v>1</v>
      </c>
      <c r="J1876" t="s">
        <v>228</v>
      </c>
      <c r="K1876" s="1" t="s">
        <v>163</v>
      </c>
      <c r="L1876" s="1" t="s">
        <v>162</v>
      </c>
      <c r="M1876">
        <v>25</v>
      </c>
      <c r="N1876">
        <v>0</v>
      </c>
      <c r="O1876">
        <v>0</v>
      </c>
      <c r="P1876">
        <v>0</v>
      </c>
      <c r="R1876" s="1" t="s">
        <v>948</v>
      </c>
      <c r="S1876" s="1" t="s">
        <v>913</v>
      </c>
      <c r="T1876" s="1"/>
      <c r="U1876" t="str">
        <f>Receive[[#This Row],[服装]]&amp;Receive[[#This Row],[名前]]&amp;Receive[[#This Row],[レアリティ]]</f>
        <v>ハロウィン猿杙大和ICONIC</v>
      </c>
    </row>
    <row r="1877" spans="1:21" x14ac:dyDescent="0.25">
      <c r="A1877">
        <f>VLOOKUP(Receive[[#This Row],[No用]],SetNo[[No.用]:[vlookup 用]],2,FALSE)</f>
        <v>319</v>
      </c>
      <c r="B1877">
        <f>IF(ROW()=2,1,IF(A1876&lt;&gt;Receive[[#This Row],[No]],1,B1876+1))</f>
        <v>3</v>
      </c>
      <c r="C1877" s="1" t="s">
        <v>1070</v>
      </c>
      <c r="D1877" s="1" t="s">
        <v>124</v>
      </c>
      <c r="E1877" s="1" t="s">
        <v>77</v>
      </c>
      <c r="F1877" s="1" t="s">
        <v>78</v>
      </c>
      <c r="G1877" s="1" t="s">
        <v>128</v>
      </c>
      <c r="H1877" s="1" t="s">
        <v>71</v>
      </c>
      <c r="I1877">
        <v>1</v>
      </c>
      <c r="J1877" t="s">
        <v>228</v>
      </c>
      <c r="K1877" s="1" t="s">
        <v>230</v>
      </c>
      <c r="L1877" s="1" t="s">
        <v>162</v>
      </c>
      <c r="M1877">
        <v>25</v>
      </c>
      <c r="N1877">
        <v>0</v>
      </c>
      <c r="O1877">
        <v>0</v>
      </c>
      <c r="P1877">
        <v>0</v>
      </c>
      <c r="R1877" s="1" t="s">
        <v>948</v>
      </c>
      <c r="S1877" s="1" t="s">
        <v>914</v>
      </c>
      <c r="T1877" s="1"/>
      <c r="U1877" t="str">
        <f>Receive[[#This Row],[服装]]&amp;Receive[[#This Row],[名前]]&amp;Receive[[#This Row],[レアリティ]]</f>
        <v>ハロウィン猿杙大和ICONIC</v>
      </c>
    </row>
    <row r="1878" spans="1:21" x14ac:dyDescent="0.25">
      <c r="A1878">
        <f>VLOOKUP(Receive[[#This Row],[No用]],SetNo[[No.用]:[vlookup 用]],2,FALSE)</f>
        <v>319</v>
      </c>
      <c r="B1878">
        <f>IF(ROW()=2,1,IF(A1877&lt;&gt;Receive[[#This Row],[No]],1,B1877+1))</f>
        <v>4</v>
      </c>
      <c r="C1878" s="1" t="s">
        <v>1070</v>
      </c>
      <c r="D1878" s="1" t="s">
        <v>124</v>
      </c>
      <c r="E1878" s="1" t="s">
        <v>77</v>
      </c>
      <c r="F1878" s="1" t="s">
        <v>78</v>
      </c>
      <c r="G1878" s="1" t="s">
        <v>128</v>
      </c>
      <c r="H1878" s="1" t="s">
        <v>71</v>
      </c>
      <c r="I1878">
        <v>1</v>
      </c>
      <c r="J1878" t="s">
        <v>228</v>
      </c>
      <c r="K1878" s="1" t="s">
        <v>120</v>
      </c>
      <c r="L1878" s="1" t="s">
        <v>178</v>
      </c>
      <c r="M1878">
        <v>28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ハロウィン猿杙大和ICONIC</v>
      </c>
    </row>
    <row r="1879" spans="1:21" x14ac:dyDescent="0.25">
      <c r="A1879">
        <f>VLOOKUP(Receive[[#This Row],[No用]],SetNo[[No.用]:[vlookup 用]],2,FALSE)</f>
        <v>319</v>
      </c>
      <c r="B1879">
        <f>IF(ROW()=2,1,IF(A1878&lt;&gt;Receive[[#This Row],[No]],1,B1878+1))</f>
        <v>5</v>
      </c>
      <c r="C1879" s="1" t="s">
        <v>1070</v>
      </c>
      <c r="D1879" s="1" t="s">
        <v>124</v>
      </c>
      <c r="E1879" s="1" t="s">
        <v>77</v>
      </c>
      <c r="F1879" s="1" t="s">
        <v>78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164</v>
      </c>
      <c r="L1879" s="1" t="s">
        <v>162</v>
      </c>
      <c r="M1879">
        <v>25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ハロウィン猿杙大和ICONIC</v>
      </c>
    </row>
    <row r="1880" spans="1:21" x14ac:dyDescent="0.25">
      <c r="A1880">
        <f>VLOOKUP(Receive[[#This Row],[No用]],SetNo[[No.用]:[vlookup 用]],2,FALSE)</f>
        <v>319</v>
      </c>
      <c r="B1880">
        <f>IF(ROW()=2,1,IF(A1879&lt;&gt;Receive[[#This Row],[No]],1,B1879+1))</f>
        <v>6</v>
      </c>
      <c r="C1880" s="1" t="s">
        <v>1070</v>
      </c>
      <c r="D1880" s="1" t="s">
        <v>124</v>
      </c>
      <c r="E1880" s="1" t="s">
        <v>77</v>
      </c>
      <c r="F1880" s="1" t="s">
        <v>78</v>
      </c>
      <c r="G1880" s="1" t="s">
        <v>128</v>
      </c>
      <c r="H1880" s="1" t="s">
        <v>71</v>
      </c>
      <c r="I1880">
        <v>0</v>
      </c>
      <c r="J1880" t="s">
        <v>228</v>
      </c>
      <c r="K1880" s="1" t="s">
        <v>165</v>
      </c>
      <c r="L1880" s="1" t="s">
        <v>162</v>
      </c>
      <c r="M1880">
        <v>12</v>
      </c>
      <c r="N1880">
        <v>0</v>
      </c>
      <c r="O1880">
        <v>0</v>
      </c>
      <c r="P1880">
        <v>0</v>
      </c>
      <c r="U1880" t="str">
        <f>Receive[[#This Row],[服装]]&amp;Receive[[#This Row],[名前]]&amp;Receive[[#This Row],[レアリティ]]</f>
        <v>ハロウィン猿杙大和ICONIC</v>
      </c>
    </row>
    <row r="1881" spans="1:21" x14ac:dyDescent="0.25">
      <c r="A1881">
        <f>VLOOKUP(Receive[[#This Row],[No用]],SetNo[[No.用]:[vlookup 用]],2,FALSE)</f>
        <v>320</v>
      </c>
      <c r="B1881">
        <f>IF(ROW()=2,1,IF(A1880&lt;&gt;Receive[[#This Row],[No]],1,B1880+1))</f>
        <v>1</v>
      </c>
      <c r="C1881" t="s">
        <v>108</v>
      </c>
      <c r="D1881" t="s">
        <v>125</v>
      </c>
      <c r="E1881" t="s">
        <v>90</v>
      </c>
      <c r="F1881" t="s">
        <v>80</v>
      </c>
      <c r="G1881" t="s">
        <v>128</v>
      </c>
      <c r="H1881" t="s">
        <v>71</v>
      </c>
      <c r="I1881">
        <v>1</v>
      </c>
      <c r="J1881" t="s">
        <v>228</v>
      </c>
      <c r="K1881" s="1" t="s">
        <v>119</v>
      </c>
      <c r="L1881" s="1" t="s">
        <v>173</v>
      </c>
      <c r="M1881">
        <v>35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ユニフォーム小見春樹ICONIC</v>
      </c>
    </row>
    <row r="1882" spans="1:21" x14ac:dyDescent="0.25">
      <c r="A1882">
        <f>VLOOKUP(Receive[[#This Row],[No用]],SetNo[[No.用]:[vlookup 用]],2,FALSE)</f>
        <v>320</v>
      </c>
      <c r="B1882">
        <f>IF(ROW()=2,1,IF(A1881&lt;&gt;Receive[[#This Row],[No]],1,B1881+1))</f>
        <v>2</v>
      </c>
      <c r="C1882" t="s">
        <v>108</v>
      </c>
      <c r="D1882" t="s">
        <v>125</v>
      </c>
      <c r="E1882" t="s">
        <v>90</v>
      </c>
      <c r="F1882" t="s">
        <v>80</v>
      </c>
      <c r="G1882" t="s">
        <v>128</v>
      </c>
      <c r="H1882" t="s">
        <v>71</v>
      </c>
      <c r="I1882">
        <v>1</v>
      </c>
      <c r="J1882" t="s">
        <v>228</v>
      </c>
      <c r="K1882" s="1" t="s">
        <v>194</v>
      </c>
      <c r="L1882" s="1" t="s">
        <v>178</v>
      </c>
      <c r="M1882">
        <v>41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ユニフォーム小見春樹ICONIC</v>
      </c>
    </row>
    <row r="1883" spans="1:21" x14ac:dyDescent="0.25">
      <c r="A1883">
        <f>VLOOKUP(Receive[[#This Row],[No用]],SetNo[[No.用]:[vlookup 用]],2,FALSE)</f>
        <v>320</v>
      </c>
      <c r="B1883">
        <f>IF(ROW()=2,1,IF(A1882&lt;&gt;Receive[[#This Row],[No]],1,B1882+1))</f>
        <v>3</v>
      </c>
      <c r="C1883" t="s">
        <v>108</v>
      </c>
      <c r="D1883" t="s">
        <v>125</v>
      </c>
      <c r="E1883" t="s">
        <v>90</v>
      </c>
      <c r="F1883" t="s">
        <v>80</v>
      </c>
      <c r="G1883" t="s">
        <v>128</v>
      </c>
      <c r="H1883" t="s">
        <v>71</v>
      </c>
      <c r="I1883">
        <v>1</v>
      </c>
      <c r="J1883" t="s">
        <v>228</v>
      </c>
      <c r="K1883" s="1" t="s">
        <v>163</v>
      </c>
      <c r="L1883" s="1" t="s">
        <v>162</v>
      </c>
      <c r="M1883">
        <v>32</v>
      </c>
      <c r="N1883">
        <v>0</v>
      </c>
      <c r="O1883">
        <v>0</v>
      </c>
      <c r="P1883">
        <v>0</v>
      </c>
      <c r="R1883" s="1" t="s">
        <v>948</v>
      </c>
      <c r="S1883" s="1" t="s">
        <v>913</v>
      </c>
      <c r="U1883" t="str">
        <f>Receive[[#This Row],[服装]]&amp;Receive[[#This Row],[名前]]&amp;Receive[[#This Row],[レアリティ]]</f>
        <v>ユニフォーム小見春樹ICONIC</v>
      </c>
    </row>
    <row r="1884" spans="1:21" x14ac:dyDescent="0.25">
      <c r="A1884">
        <f>VLOOKUP(Receive[[#This Row],[No用]],SetNo[[No.用]:[vlookup 用]],2,FALSE)</f>
        <v>320</v>
      </c>
      <c r="B1884">
        <f>IF(ROW()=2,1,IF(A1883&lt;&gt;Receive[[#This Row],[No]],1,B1883+1))</f>
        <v>4</v>
      </c>
      <c r="C1884" t="s">
        <v>108</v>
      </c>
      <c r="D1884" t="s">
        <v>125</v>
      </c>
      <c r="E1884" t="s">
        <v>90</v>
      </c>
      <c r="F1884" t="s">
        <v>80</v>
      </c>
      <c r="G1884" t="s">
        <v>128</v>
      </c>
      <c r="H1884" t="s">
        <v>71</v>
      </c>
      <c r="I1884">
        <v>1</v>
      </c>
      <c r="J1884" t="s">
        <v>228</v>
      </c>
      <c r="K1884" s="1" t="s">
        <v>230</v>
      </c>
      <c r="L1884" s="1" t="s">
        <v>162</v>
      </c>
      <c r="M1884">
        <v>32</v>
      </c>
      <c r="N1884">
        <v>0</v>
      </c>
      <c r="O1884">
        <v>0</v>
      </c>
      <c r="P1884">
        <v>0</v>
      </c>
      <c r="R1884" s="1" t="s">
        <v>948</v>
      </c>
      <c r="S1884" s="1" t="s">
        <v>914</v>
      </c>
      <c r="U1884" t="str">
        <f>Receive[[#This Row],[服装]]&amp;Receive[[#This Row],[名前]]&amp;Receive[[#This Row],[レアリティ]]</f>
        <v>ユニフォーム小見春樹ICONIC</v>
      </c>
    </row>
    <row r="1885" spans="1:21" x14ac:dyDescent="0.25">
      <c r="A1885">
        <f>VLOOKUP(Receive[[#This Row],[No用]],SetNo[[No.用]:[vlookup 用]],2,FALSE)</f>
        <v>320</v>
      </c>
      <c r="B1885">
        <f>IF(ROW()=2,1,IF(A1884&lt;&gt;Receive[[#This Row],[No]],1,B1884+1))</f>
        <v>5</v>
      </c>
      <c r="C1885" t="s">
        <v>108</v>
      </c>
      <c r="D1885" t="s">
        <v>125</v>
      </c>
      <c r="E1885" t="s">
        <v>90</v>
      </c>
      <c r="F1885" t="s">
        <v>80</v>
      </c>
      <c r="G1885" t="s">
        <v>128</v>
      </c>
      <c r="H1885" t="s">
        <v>71</v>
      </c>
      <c r="I1885">
        <v>1</v>
      </c>
      <c r="J1885" t="s">
        <v>228</v>
      </c>
      <c r="K1885" s="1" t="s">
        <v>120</v>
      </c>
      <c r="L1885" s="1" t="s">
        <v>173</v>
      </c>
      <c r="M1885">
        <v>35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ユニフォーム小見春樹ICONIC</v>
      </c>
    </row>
    <row r="1886" spans="1:21" x14ac:dyDescent="0.25">
      <c r="A1886">
        <f>VLOOKUP(Receive[[#This Row],[No用]],SetNo[[No.用]:[vlookup 用]],2,FALSE)</f>
        <v>320</v>
      </c>
      <c r="B1886">
        <f>IF(ROW()=2,1,IF(A1885&lt;&gt;Receive[[#This Row],[No]],1,B1885+1))</f>
        <v>6</v>
      </c>
      <c r="C1886" t="s">
        <v>108</v>
      </c>
      <c r="D1886" t="s">
        <v>125</v>
      </c>
      <c r="E1886" t="s">
        <v>90</v>
      </c>
      <c r="F1886" t="s">
        <v>80</v>
      </c>
      <c r="G1886" t="s">
        <v>128</v>
      </c>
      <c r="H1886" t="s">
        <v>71</v>
      </c>
      <c r="I1886">
        <v>1</v>
      </c>
      <c r="J1886" t="s">
        <v>228</v>
      </c>
      <c r="K1886" s="1" t="s">
        <v>164</v>
      </c>
      <c r="L1886" s="1" t="s">
        <v>162</v>
      </c>
      <c r="M1886">
        <v>32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ユニフォーム小見春樹ICONIC</v>
      </c>
    </row>
    <row r="1887" spans="1:21" x14ac:dyDescent="0.25">
      <c r="A1887">
        <f>VLOOKUP(Receive[[#This Row],[No用]],SetNo[[No.用]:[vlookup 用]],2,FALSE)</f>
        <v>320</v>
      </c>
      <c r="B1887">
        <f>IF(ROW()=2,1,IF(A1886&lt;&gt;Receive[[#This Row],[No]],1,B1886+1))</f>
        <v>7</v>
      </c>
      <c r="C1887" t="s">
        <v>108</v>
      </c>
      <c r="D1887" t="s">
        <v>125</v>
      </c>
      <c r="E1887" t="s">
        <v>90</v>
      </c>
      <c r="F1887" t="s">
        <v>80</v>
      </c>
      <c r="G1887" t="s">
        <v>128</v>
      </c>
      <c r="H1887" t="s">
        <v>71</v>
      </c>
      <c r="I1887">
        <v>0</v>
      </c>
      <c r="J1887" t="s">
        <v>228</v>
      </c>
      <c r="K1887" s="1" t="s">
        <v>165</v>
      </c>
      <c r="L1887" s="1" t="s">
        <v>162</v>
      </c>
      <c r="M1887">
        <v>32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ユニフォーム小見春樹ICONIC</v>
      </c>
    </row>
    <row r="1888" spans="1:21" x14ac:dyDescent="0.25">
      <c r="A1888">
        <f>VLOOKUP(Receive[[#This Row],[No用]],SetNo[[No.用]:[vlookup 用]],2,FALSE)</f>
        <v>320</v>
      </c>
      <c r="B1888">
        <f>IF(ROW()=2,1,IF(A1887&lt;&gt;Receive[[#This Row],[No]],1,B1887+1))</f>
        <v>8</v>
      </c>
      <c r="C1888" t="s">
        <v>108</v>
      </c>
      <c r="D1888" t="s">
        <v>125</v>
      </c>
      <c r="E1888" t="s">
        <v>90</v>
      </c>
      <c r="F1888" t="s">
        <v>80</v>
      </c>
      <c r="G1888" t="s">
        <v>128</v>
      </c>
      <c r="H1888" t="s">
        <v>71</v>
      </c>
      <c r="I1888">
        <v>1</v>
      </c>
      <c r="J1888" t="s">
        <v>228</v>
      </c>
      <c r="K1888" s="1" t="s">
        <v>183</v>
      </c>
      <c r="L1888" s="1" t="s">
        <v>224</v>
      </c>
      <c r="M1888">
        <v>45</v>
      </c>
      <c r="N1888">
        <v>0</v>
      </c>
      <c r="O1888">
        <v>55</v>
      </c>
      <c r="P1888">
        <v>0</v>
      </c>
      <c r="U1888" t="str">
        <f>Receive[[#This Row],[服装]]&amp;Receive[[#This Row],[名前]]&amp;Receive[[#This Row],[レアリティ]]</f>
        <v>ユニフォーム小見春樹ICONIC</v>
      </c>
    </row>
    <row r="1889" spans="1:21" x14ac:dyDescent="0.25">
      <c r="A1889">
        <f>VLOOKUP(Receive[[#This Row],[No用]],SetNo[[No.用]:[vlookup 用]],2,FALSE)</f>
        <v>321</v>
      </c>
      <c r="B1889">
        <f>IF(ROW()=2,1,IF(A1888&lt;&gt;Receive[[#This Row],[No]],1,B1888+1))</f>
        <v>1</v>
      </c>
      <c r="C1889" s="1" t="s">
        <v>833</v>
      </c>
      <c r="D1889" s="1" t="s">
        <v>125</v>
      </c>
      <c r="E1889" s="1" t="s">
        <v>77</v>
      </c>
      <c r="F1889" s="1" t="s">
        <v>80</v>
      </c>
      <c r="G1889" s="1" t="s">
        <v>128</v>
      </c>
      <c r="H1889" s="1" t="s">
        <v>71</v>
      </c>
      <c r="I1889">
        <v>1</v>
      </c>
      <c r="J1889" t="s">
        <v>228</v>
      </c>
      <c r="K1889" s="1" t="s">
        <v>119</v>
      </c>
      <c r="L1889" s="1" t="s">
        <v>173</v>
      </c>
      <c r="M1889">
        <v>35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路地裏2小見春樹ICONIC</v>
      </c>
    </row>
    <row r="1890" spans="1:21" x14ac:dyDescent="0.25">
      <c r="A1890">
        <f>VLOOKUP(Receive[[#This Row],[No用]],SetNo[[No.用]:[vlookup 用]],2,FALSE)</f>
        <v>321</v>
      </c>
      <c r="B1890">
        <f>IF(ROW()=2,1,IF(A1889&lt;&gt;Receive[[#This Row],[No]],1,B1889+1))</f>
        <v>2</v>
      </c>
      <c r="C1890" s="1" t="s">
        <v>833</v>
      </c>
      <c r="D1890" s="1" t="s">
        <v>125</v>
      </c>
      <c r="E1890" s="1" t="s">
        <v>77</v>
      </c>
      <c r="F1890" s="1" t="s">
        <v>80</v>
      </c>
      <c r="G1890" s="1" t="s">
        <v>128</v>
      </c>
      <c r="H1890" s="1" t="s">
        <v>71</v>
      </c>
      <c r="I1890">
        <v>1</v>
      </c>
      <c r="J1890" t="s">
        <v>228</v>
      </c>
      <c r="K1890" s="1" t="s">
        <v>194</v>
      </c>
      <c r="L1890" s="1" t="s">
        <v>178</v>
      </c>
      <c r="M1890">
        <v>41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路地裏2小見春樹ICONIC</v>
      </c>
    </row>
    <row r="1891" spans="1:21" x14ac:dyDescent="0.25">
      <c r="A1891">
        <f>VLOOKUP(Receive[[#This Row],[No用]],SetNo[[No.用]:[vlookup 用]],2,FALSE)</f>
        <v>321</v>
      </c>
      <c r="B1891">
        <f>IF(ROW()=2,1,IF(A1890&lt;&gt;Receive[[#This Row],[No]],1,B1890+1))</f>
        <v>3</v>
      </c>
      <c r="C1891" s="1" t="s">
        <v>833</v>
      </c>
      <c r="D1891" s="1" t="s">
        <v>125</v>
      </c>
      <c r="E1891" s="1" t="s">
        <v>77</v>
      </c>
      <c r="F1891" s="1" t="s">
        <v>80</v>
      </c>
      <c r="G1891" s="1" t="s">
        <v>128</v>
      </c>
      <c r="H1891" s="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32</v>
      </c>
      <c r="N1891">
        <v>0</v>
      </c>
      <c r="O1891">
        <v>0</v>
      </c>
      <c r="P1891">
        <v>0</v>
      </c>
      <c r="R1891" s="1" t="s">
        <v>948</v>
      </c>
      <c r="S1891" s="1" t="s">
        <v>913</v>
      </c>
      <c r="U1891" t="str">
        <f>Receive[[#This Row],[服装]]&amp;Receive[[#This Row],[名前]]&amp;Receive[[#This Row],[レアリティ]]</f>
        <v>路地裏2小見春樹ICONIC</v>
      </c>
    </row>
    <row r="1892" spans="1:21" x14ac:dyDescent="0.25">
      <c r="A1892">
        <f>VLOOKUP(Receive[[#This Row],[No用]],SetNo[[No.用]:[vlookup 用]],2,FALSE)</f>
        <v>321</v>
      </c>
      <c r="B1892">
        <f>IF(ROW()=2,1,IF(A1891&lt;&gt;Receive[[#This Row],[No]],1,B1891+1))</f>
        <v>4</v>
      </c>
      <c r="C1892" s="1" t="s">
        <v>833</v>
      </c>
      <c r="D1892" s="1" t="s">
        <v>125</v>
      </c>
      <c r="E1892" s="1" t="s">
        <v>77</v>
      </c>
      <c r="F1892" s="1" t="s">
        <v>80</v>
      </c>
      <c r="G1892" s="1" t="s">
        <v>128</v>
      </c>
      <c r="H1892" s="1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32</v>
      </c>
      <c r="N1892">
        <v>0</v>
      </c>
      <c r="O1892">
        <v>0</v>
      </c>
      <c r="P1892">
        <v>0</v>
      </c>
      <c r="R1892" s="1" t="s">
        <v>948</v>
      </c>
      <c r="S1892" s="1" t="s">
        <v>914</v>
      </c>
      <c r="U1892" t="str">
        <f>Receive[[#This Row],[服装]]&amp;Receive[[#This Row],[名前]]&amp;Receive[[#This Row],[レアリティ]]</f>
        <v>路地裏2小見春樹ICONIC</v>
      </c>
    </row>
    <row r="1893" spans="1:21" x14ac:dyDescent="0.25">
      <c r="A1893">
        <f>VLOOKUP(Receive[[#This Row],[No用]],SetNo[[No.用]:[vlookup 用]],2,FALSE)</f>
        <v>321</v>
      </c>
      <c r="B1893">
        <f>IF(ROW()=2,1,IF(A1892&lt;&gt;Receive[[#This Row],[No]],1,B1892+1))</f>
        <v>5</v>
      </c>
      <c r="C1893" s="1" t="s">
        <v>833</v>
      </c>
      <c r="D1893" s="1" t="s">
        <v>125</v>
      </c>
      <c r="E1893" s="1" t="s">
        <v>77</v>
      </c>
      <c r="F1893" s="1" t="s">
        <v>80</v>
      </c>
      <c r="G1893" s="1" t="s">
        <v>128</v>
      </c>
      <c r="H1893" s="1" t="s">
        <v>71</v>
      </c>
      <c r="I1893">
        <v>1</v>
      </c>
      <c r="J1893" t="s">
        <v>228</v>
      </c>
      <c r="K1893" s="1" t="s">
        <v>120</v>
      </c>
      <c r="L1893" s="1" t="s">
        <v>173</v>
      </c>
      <c r="M1893">
        <v>35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路地裏2小見春樹ICONIC</v>
      </c>
    </row>
    <row r="1894" spans="1:21" x14ac:dyDescent="0.25">
      <c r="A1894">
        <f>VLOOKUP(Receive[[#This Row],[No用]],SetNo[[No.用]:[vlookup 用]],2,FALSE)</f>
        <v>321</v>
      </c>
      <c r="B1894">
        <f>IF(ROW()=2,1,IF(A1893&lt;&gt;Receive[[#This Row],[No]],1,B1893+1))</f>
        <v>6</v>
      </c>
      <c r="C1894" s="1" t="s">
        <v>833</v>
      </c>
      <c r="D1894" s="1" t="s">
        <v>125</v>
      </c>
      <c r="E1894" s="1" t="s">
        <v>77</v>
      </c>
      <c r="F1894" s="1" t="s">
        <v>80</v>
      </c>
      <c r="G1894" s="1" t="s">
        <v>128</v>
      </c>
      <c r="H1894" s="1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32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路地裏2小見春樹ICONIC</v>
      </c>
    </row>
    <row r="1895" spans="1:21" x14ac:dyDescent="0.25">
      <c r="A1895">
        <f>VLOOKUP(Receive[[#This Row],[No用]],SetNo[[No.用]:[vlookup 用]],2,FALSE)</f>
        <v>321</v>
      </c>
      <c r="B1895">
        <f>IF(ROW()=2,1,IF(A1894&lt;&gt;Receive[[#This Row],[No]],1,B1894+1))</f>
        <v>7</v>
      </c>
      <c r="C1895" s="1" t="s">
        <v>833</v>
      </c>
      <c r="D1895" s="1" t="s">
        <v>125</v>
      </c>
      <c r="E1895" s="1" t="s">
        <v>77</v>
      </c>
      <c r="F1895" s="1" t="s">
        <v>80</v>
      </c>
      <c r="G1895" s="1" t="s">
        <v>128</v>
      </c>
      <c r="H1895" s="1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32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路地裏2小見春樹ICONIC</v>
      </c>
    </row>
    <row r="1896" spans="1:21" x14ac:dyDescent="0.25">
      <c r="A1896">
        <f>VLOOKUP(Receive[[#This Row],[No用]],SetNo[[No.用]:[vlookup 用]],2,FALSE)</f>
        <v>321</v>
      </c>
      <c r="B1896">
        <f>IF(ROW()=2,1,IF(A1895&lt;&gt;Receive[[#This Row],[No]],1,B1895+1))</f>
        <v>8</v>
      </c>
      <c r="C1896" s="1" t="s">
        <v>833</v>
      </c>
      <c r="D1896" s="1" t="s">
        <v>125</v>
      </c>
      <c r="E1896" s="1" t="s">
        <v>77</v>
      </c>
      <c r="F1896" s="1" t="s">
        <v>80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183</v>
      </c>
      <c r="L1896" s="1" t="s">
        <v>224</v>
      </c>
      <c r="M1896">
        <v>45</v>
      </c>
      <c r="N1896">
        <v>0</v>
      </c>
      <c r="O1896">
        <v>55</v>
      </c>
      <c r="P1896">
        <v>0</v>
      </c>
      <c r="U1896" t="str">
        <f>Receive[[#This Row],[服装]]&amp;Receive[[#This Row],[名前]]&amp;Receive[[#This Row],[レアリティ]]</f>
        <v>路地裏2小見春樹ICONIC</v>
      </c>
    </row>
    <row r="1897" spans="1:21" x14ac:dyDescent="0.25">
      <c r="A1897">
        <f>VLOOKUP(Receive[[#This Row],[No用]],SetNo[[No.用]:[vlookup 用]],2,FALSE)</f>
        <v>321</v>
      </c>
      <c r="B1897">
        <f>IF(ROW()=2,1,IF(A1896&lt;&gt;Receive[[#This Row],[No]],1,B1896+1))</f>
        <v>9</v>
      </c>
      <c r="C1897" s="1" t="s">
        <v>833</v>
      </c>
      <c r="D1897" s="1" t="s">
        <v>125</v>
      </c>
      <c r="E1897" s="1" t="s">
        <v>77</v>
      </c>
      <c r="F1897" s="1" t="s">
        <v>80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120</v>
      </c>
      <c r="L1897" s="1" t="s">
        <v>224</v>
      </c>
      <c r="M1897">
        <v>45</v>
      </c>
      <c r="N1897">
        <v>0</v>
      </c>
      <c r="O1897">
        <v>55</v>
      </c>
      <c r="P1897">
        <v>0</v>
      </c>
      <c r="U1897" t="str">
        <f>Receive[[#This Row],[服装]]&amp;Receive[[#This Row],[名前]]&amp;Receive[[#This Row],[レアリティ]]</f>
        <v>路地裏2小見春樹ICONIC</v>
      </c>
    </row>
    <row r="1898" spans="1:21" x14ac:dyDescent="0.25">
      <c r="A1898">
        <f>VLOOKUP(Receive[[#This Row],[No用]],SetNo[[No.用]:[vlookup 用]],2,FALSE)</f>
        <v>322</v>
      </c>
      <c r="B1898">
        <f>IF(ROW()=2,1,IF(A1897&lt;&gt;Receive[[#This Row],[No]],1,B1897+1))</f>
        <v>1</v>
      </c>
      <c r="C1898" t="s">
        <v>108</v>
      </c>
      <c r="D1898" t="s">
        <v>126</v>
      </c>
      <c r="E1898" t="s">
        <v>90</v>
      </c>
      <c r="F1898" t="s">
        <v>82</v>
      </c>
      <c r="G1898" t="s">
        <v>128</v>
      </c>
      <c r="H1898" t="s">
        <v>71</v>
      </c>
      <c r="I1898">
        <v>1</v>
      </c>
      <c r="J1898" t="s">
        <v>228</v>
      </c>
      <c r="K1898" s="1" t="s">
        <v>119</v>
      </c>
      <c r="L1898" s="1" t="s">
        <v>162</v>
      </c>
      <c r="M1898">
        <v>25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ユニフォーム尾長渉ICONIC</v>
      </c>
    </row>
    <row r="1899" spans="1:21" x14ac:dyDescent="0.25">
      <c r="A1899">
        <f>VLOOKUP(Receive[[#This Row],[No用]],SetNo[[No.用]:[vlookup 用]],2,FALSE)</f>
        <v>322</v>
      </c>
      <c r="B1899">
        <f>IF(ROW()=2,1,IF(A1898&lt;&gt;Receive[[#This Row],[No]],1,B1898+1))</f>
        <v>2</v>
      </c>
      <c r="C1899" t="s">
        <v>108</v>
      </c>
      <c r="D1899" t="s">
        <v>126</v>
      </c>
      <c r="E1899" t="s">
        <v>90</v>
      </c>
      <c r="F1899" t="s">
        <v>82</v>
      </c>
      <c r="G1899" t="s">
        <v>128</v>
      </c>
      <c r="H1899" t="s">
        <v>71</v>
      </c>
      <c r="I1899">
        <v>1</v>
      </c>
      <c r="J1899" t="s">
        <v>228</v>
      </c>
      <c r="K1899" s="1" t="s">
        <v>163</v>
      </c>
      <c r="L1899" s="1" t="s">
        <v>162</v>
      </c>
      <c r="M1899">
        <v>25</v>
      </c>
      <c r="N1899">
        <v>0</v>
      </c>
      <c r="O1899">
        <v>0</v>
      </c>
      <c r="P1899">
        <v>0</v>
      </c>
      <c r="R1899" s="1" t="s">
        <v>948</v>
      </c>
      <c r="S1899" s="1" t="s">
        <v>913</v>
      </c>
      <c r="U1899" t="str">
        <f>Receive[[#This Row],[服装]]&amp;Receive[[#This Row],[名前]]&amp;Receive[[#This Row],[レアリティ]]</f>
        <v>ユニフォーム尾長渉ICONIC</v>
      </c>
    </row>
    <row r="1900" spans="1:21" x14ac:dyDescent="0.25">
      <c r="A1900">
        <f>VLOOKUP(Receive[[#This Row],[No用]],SetNo[[No.用]:[vlookup 用]],2,FALSE)</f>
        <v>322</v>
      </c>
      <c r="B1900">
        <f>IF(ROW()=2,1,IF(A1899&lt;&gt;Receive[[#This Row],[No]],1,B1899+1))</f>
        <v>3</v>
      </c>
      <c r="C1900" t="s">
        <v>108</v>
      </c>
      <c r="D1900" t="s">
        <v>126</v>
      </c>
      <c r="E1900" t="s">
        <v>90</v>
      </c>
      <c r="F1900" t="s">
        <v>82</v>
      </c>
      <c r="G1900" t="s">
        <v>128</v>
      </c>
      <c r="H1900" t="s">
        <v>71</v>
      </c>
      <c r="I1900">
        <v>1</v>
      </c>
      <c r="J1900" t="s">
        <v>228</v>
      </c>
      <c r="K1900" s="1" t="s">
        <v>120</v>
      </c>
      <c r="L1900" s="1" t="s">
        <v>162</v>
      </c>
      <c r="M1900">
        <v>25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ユニフォーム尾長渉ICONIC</v>
      </c>
    </row>
    <row r="1901" spans="1:21" x14ac:dyDescent="0.25">
      <c r="A1901">
        <f>VLOOKUP(Receive[[#This Row],[No用]],SetNo[[No.用]:[vlookup 用]],2,FALSE)</f>
        <v>322</v>
      </c>
      <c r="B1901">
        <f>IF(ROW()=2,1,IF(A1900&lt;&gt;Receive[[#This Row],[No]],1,B1900+1))</f>
        <v>4</v>
      </c>
      <c r="C1901" t="s">
        <v>108</v>
      </c>
      <c r="D1901" t="s">
        <v>126</v>
      </c>
      <c r="E1901" t="s">
        <v>90</v>
      </c>
      <c r="F1901" t="s">
        <v>82</v>
      </c>
      <c r="G1901" t="s">
        <v>128</v>
      </c>
      <c r="H1901" t="s">
        <v>71</v>
      </c>
      <c r="I1901">
        <v>1</v>
      </c>
      <c r="J1901" t="s">
        <v>228</v>
      </c>
      <c r="K1901" s="1" t="s">
        <v>164</v>
      </c>
      <c r="L1901" s="1" t="s">
        <v>162</v>
      </c>
      <c r="M1901">
        <v>25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ユニフォーム尾長渉ICONIC</v>
      </c>
    </row>
    <row r="1902" spans="1:21" x14ac:dyDescent="0.25">
      <c r="A1902">
        <f>VLOOKUP(Receive[[#This Row],[No用]],SetNo[[No.用]:[vlookup 用]],2,FALSE)</f>
        <v>322</v>
      </c>
      <c r="B1902">
        <f>IF(ROW()=2,1,IF(A1901&lt;&gt;Receive[[#This Row],[No]],1,B1901+1))</f>
        <v>5</v>
      </c>
      <c r="C1902" t="s">
        <v>108</v>
      </c>
      <c r="D1902" t="s">
        <v>126</v>
      </c>
      <c r="E1902" t="s">
        <v>90</v>
      </c>
      <c r="F1902" t="s">
        <v>82</v>
      </c>
      <c r="G1902" t="s">
        <v>128</v>
      </c>
      <c r="H1902" t="s">
        <v>71</v>
      </c>
      <c r="I1902">
        <v>0</v>
      </c>
      <c r="J1902" t="s">
        <v>228</v>
      </c>
      <c r="K1902" s="1" t="s">
        <v>165</v>
      </c>
      <c r="L1902" s="1" t="s">
        <v>162</v>
      </c>
      <c r="M1902">
        <v>12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ユニフォーム尾長渉ICONIC</v>
      </c>
    </row>
    <row r="1903" spans="1:21" x14ac:dyDescent="0.25">
      <c r="A1903">
        <f>VLOOKUP(Receive[[#This Row],[No用]],SetNo[[No.用]:[vlookup 用]],2,FALSE)</f>
        <v>323</v>
      </c>
      <c r="B1903">
        <f>IF(ROW()=2,1,IF(A1902&lt;&gt;Receive[[#This Row],[No]],1,B1902+1))</f>
        <v>1</v>
      </c>
      <c r="C1903" t="s">
        <v>108</v>
      </c>
      <c r="D1903" t="s">
        <v>127</v>
      </c>
      <c r="E1903" t="s">
        <v>90</v>
      </c>
      <c r="F1903" t="s">
        <v>82</v>
      </c>
      <c r="G1903" t="s">
        <v>128</v>
      </c>
      <c r="H1903" t="s">
        <v>71</v>
      </c>
      <c r="I1903">
        <v>1</v>
      </c>
      <c r="J1903" t="s">
        <v>16</v>
      </c>
      <c r="K1903" s="1" t="s">
        <v>119</v>
      </c>
      <c r="L1903" s="1" t="s">
        <v>162</v>
      </c>
      <c r="M1903">
        <v>26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ユニフォーム鷲尾辰生ICONIC</v>
      </c>
    </row>
    <row r="1904" spans="1:21" x14ac:dyDescent="0.25">
      <c r="A1904">
        <f>VLOOKUP(Receive[[#This Row],[No用]],SetNo[[No.用]:[vlookup 用]],2,FALSE)</f>
        <v>323</v>
      </c>
      <c r="B1904">
        <f>IF(ROW()=2,1,IF(A1903&lt;&gt;Receive[[#This Row],[No]],1,B1903+1))</f>
        <v>2</v>
      </c>
      <c r="C1904" t="s">
        <v>108</v>
      </c>
      <c r="D1904" t="s">
        <v>127</v>
      </c>
      <c r="E1904" t="s">
        <v>90</v>
      </c>
      <c r="F1904" t="s">
        <v>82</v>
      </c>
      <c r="G1904" t="s">
        <v>128</v>
      </c>
      <c r="H1904" t="s">
        <v>71</v>
      </c>
      <c r="I1904">
        <v>1</v>
      </c>
      <c r="J1904" t="s">
        <v>228</v>
      </c>
      <c r="K1904" s="1" t="s">
        <v>163</v>
      </c>
      <c r="L1904" s="1" t="s">
        <v>162</v>
      </c>
      <c r="M1904">
        <v>26</v>
      </c>
      <c r="N1904">
        <v>0</v>
      </c>
      <c r="O1904">
        <v>0</v>
      </c>
      <c r="P1904">
        <v>0</v>
      </c>
      <c r="R1904" s="1" t="s">
        <v>948</v>
      </c>
      <c r="S1904" s="1" t="s">
        <v>913</v>
      </c>
      <c r="U1904" t="str">
        <f>Receive[[#This Row],[服装]]&amp;Receive[[#This Row],[名前]]&amp;Receive[[#This Row],[レアリティ]]</f>
        <v>ユニフォーム鷲尾辰生ICONIC</v>
      </c>
    </row>
    <row r="1905" spans="1:21" x14ac:dyDescent="0.25">
      <c r="A1905">
        <f>VLOOKUP(Receive[[#This Row],[No用]],SetNo[[No.用]:[vlookup 用]],2,FALSE)</f>
        <v>323</v>
      </c>
      <c r="B1905">
        <f>IF(ROW()=2,1,IF(A1904&lt;&gt;Receive[[#This Row],[No]],1,B1904+1))</f>
        <v>3</v>
      </c>
      <c r="C1905" t="s">
        <v>108</v>
      </c>
      <c r="D1905" t="s">
        <v>127</v>
      </c>
      <c r="E1905" t="s">
        <v>90</v>
      </c>
      <c r="F1905" t="s">
        <v>82</v>
      </c>
      <c r="G1905" t="s">
        <v>128</v>
      </c>
      <c r="H1905" t="s">
        <v>71</v>
      </c>
      <c r="I1905">
        <v>1</v>
      </c>
      <c r="J1905" t="s">
        <v>228</v>
      </c>
      <c r="K1905" s="1" t="s">
        <v>120</v>
      </c>
      <c r="L1905" s="1" t="s">
        <v>162</v>
      </c>
      <c r="M1905">
        <v>26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ユニフォーム鷲尾辰生ICONIC</v>
      </c>
    </row>
    <row r="1906" spans="1:21" x14ac:dyDescent="0.25">
      <c r="A1906">
        <f>VLOOKUP(Receive[[#This Row],[No用]],SetNo[[No.用]:[vlookup 用]],2,FALSE)</f>
        <v>323</v>
      </c>
      <c r="B1906">
        <f>IF(ROW()=2,1,IF(A1905&lt;&gt;Receive[[#This Row],[No]],1,B1905+1))</f>
        <v>4</v>
      </c>
      <c r="C1906" t="s">
        <v>108</v>
      </c>
      <c r="D1906" t="s">
        <v>127</v>
      </c>
      <c r="E1906" t="s">
        <v>90</v>
      </c>
      <c r="F1906" t="s">
        <v>82</v>
      </c>
      <c r="G1906" t="s">
        <v>128</v>
      </c>
      <c r="H1906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26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ユニフォーム鷲尾辰生ICONIC</v>
      </c>
    </row>
    <row r="1907" spans="1:21" x14ac:dyDescent="0.25">
      <c r="A1907">
        <f>VLOOKUP(Receive[[#This Row],[No用]],SetNo[[No.用]:[vlookup 用]],2,FALSE)</f>
        <v>323</v>
      </c>
      <c r="B1907">
        <f>IF(ROW()=2,1,IF(A1906&lt;&gt;Receive[[#This Row],[No]],1,B1906+1))</f>
        <v>5</v>
      </c>
      <c r="C1907" t="s">
        <v>108</v>
      </c>
      <c r="D1907" t="s">
        <v>127</v>
      </c>
      <c r="E1907" t="s">
        <v>90</v>
      </c>
      <c r="F1907" t="s">
        <v>82</v>
      </c>
      <c r="G1907" t="s">
        <v>128</v>
      </c>
      <c r="H1907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13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ユニフォーム鷲尾辰生ICONIC</v>
      </c>
    </row>
    <row r="1908" spans="1:21" x14ac:dyDescent="0.25">
      <c r="A1908">
        <f>VLOOKUP(Receive[[#This Row],[No用]],SetNo[[No.用]:[vlookup 用]],2,FALSE)</f>
        <v>324</v>
      </c>
      <c r="B1908">
        <f>IF(ROW()=2,1,IF(A1907&lt;&gt;Receive[[#This Row],[No]],1,B1907+1))</f>
        <v>1</v>
      </c>
      <c r="C1908" s="1" t="s">
        <v>1070</v>
      </c>
      <c r="D1908" s="1" t="s">
        <v>127</v>
      </c>
      <c r="E1908" s="1" t="s">
        <v>77</v>
      </c>
      <c r="F1908" s="1" t="s">
        <v>82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119</v>
      </c>
      <c r="L1908" s="1" t="s">
        <v>162</v>
      </c>
      <c r="M1908">
        <v>26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ハロウィン鷲尾辰生ICONIC</v>
      </c>
    </row>
    <row r="1909" spans="1:21" x14ac:dyDescent="0.25">
      <c r="A1909">
        <f>VLOOKUP(Receive[[#This Row],[No用]],SetNo[[No.用]:[vlookup 用]],2,FALSE)</f>
        <v>324</v>
      </c>
      <c r="B1909">
        <f>IF(ROW()=2,1,IF(A1908&lt;&gt;Receive[[#This Row],[No]],1,B1908+1))</f>
        <v>2</v>
      </c>
      <c r="C1909" s="1" t="s">
        <v>1070</v>
      </c>
      <c r="D1909" s="1" t="s">
        <v>127</v>
      </c>
      <c r="E1909" s="1" t="s">
        <v>77</v>
      </c>
      <c r="F1909" s="1" t="s">
        <v>82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26</v>
      </c>
      <c r="N1909">
        <v>0</v>
      </c>
      <c r="O1909">
        <v>0</v>
      </c>
      <c r="P1909">
        <v>0</v>
      </c>
      <c r="R1909" s="1" t="s">
        <v>948</v>
      </c>
      <c r="S1909" s="1" t="s">
        <v>913</v>
      </c>
      <c r="U1909" t="str">
        <f>Receive[[#This Row],[服装]]&amp;Receive[[#This Row],[名前]]&amp;Receive[[#This Row],[レアリティ]]</f>
        <v>ハロウィン鷲尾辰生ICONIC</v>
      </c>
    </row>
    <row r="1910" spans="1:21" x14ac:dyDescent="0.25">
      <c r="A1910">
        <f>VLOOKUP(Receive[[#This Row],[No用]],SetNo[[No.用]:[vlookup 用]],2,FALSE)</f>
        <v>324</v>
      </c>
      <c r="B1910">
        <f>IF(ROW()=2,1,IF(A1909&lt;&gt;Receive[[#This Row],[No]],1,B1909+1))</f>
        <v>3</v>
      </c>
      <c r="C1910" s="1" t="s">
        <v>1070</v>
      </c>
      <c r="D1910" s="1" t="s">
        <v>127</v>
      </c>
      <c r="E1910" s="1" t="s">
        <v>77</v>
      </c>
      <c r="F1910" s="1" t="s">
        <v>82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120</v>
      </c>
      <c r="L1910" s="1" t="s">
        <v>162</v>
      </c>
      <c r="M1910">
        <v>26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ハロウィン鷲尾辰生ICONIC</v>
      </c>
    </row>
    <row r="1911" spans="1:21" x14ac:dyDescent="0.25">
      <c r="A1911">
        <f>VLOOKUP(Receive[[#This Row],[No用]],SetNo[[No.用]:[vlookup 用]],2,FALSE)</f>
        <v>324</v>
      </c>
      <c r="B1911">
        <f>IF(ROW()=2,1,IF(A1910&lt;&gt;Receive[[#This Row],[No]],1,B1910+1))</f>
        <v>4</v>
      </c>
      <c r="C1911" s="1" t="s">
        <v>1070</v>
      </c>
      <c r="D1911" s="1" t="s">
        <v>127</v>
      </c>
      <c r="E1911" s="1" t="s">
        <v>77</v>
      </c>
      <c r="F1911" s="1" t="s">
        <v>82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164</v>
      </c>
      <c r="L1911" s="1" t="s">
        <v>162</v>
      </c>
      <c r="M1911">
        <v>26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ハロウィン鷲尾辰生ICONIC</v>
      </c>
    </row>
    <row r="1912" spans="1:21" x14ac:dyDescent="0.25">
      <c r="A1912">
        <f>VLOOKUP(Receive[[#This Row],[No用]],SetNo[[No.用]:[vlookup 用]],2,FALSE)</f>
        <v>324</v>
      </c>
      <c r="B1912">
        <f>IF(ROW()=2,1,IF(A1911&lt;&gt;Receive[[#This Row],[No]],1,B1911+1))</f>
        <v>5</v>
      </c>
      <c r="C1912" s="1" t="s">
        <v>1070</v>
      </c>
      <c r="D1912" s="1" t="s">
        <v>127</v>
      </c>
      <c r="E1912" s="1" t="s">
        <v>77</v>
      </c>
      <c r="F1912" s="1" t="s">
        <v>82</v>
      </c>
      <c r="G1912" s="1" t="s">
        <v>128</v>
      </c>
      <c r="H1912" s="1" t="s">
        <v>71</v>
      </c>
      <c r="I1912">
        <v>0</v>
      </c>
      <c r="J1912" t="s">
        <v>228</v>
      </c>
      <c r="K1912" s="1" t="s">
        <v>165</v>
      </c>
      <c r="L1912" s="1" t="s">
        <v>162</v>
      </c>
      <c r="M1912">
        <v>13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ハロウィン鷲尾辰生ICONIC</v>
      </c>
    </row>
    <row r="1913" spans="1:21" x14ac:dyDescent="0.25">
      <c r="A1913">
        <f>VLOOKUP(Receive[[#This Row],[No用]],SetNo[[No.用]:[vlookup 用]],2,FALSE)</f>
        <v>325</v>
      </c>
      <c r="B1913">
        <f>IF(ROW()=2,1,IF(A1907&lt;&gt;Receive[[#This Row],[No]],1,B1907+1))</f>
        <v>1</v>
      </c>
      <c r="C1913" t="s">
        <v>108</v>
      </c>
      <c r="D1913" t="s">
        <v>129</v>
      </c>
      <c r="E1913" t="s">
        <v>73</v>
      </c>
      <c r="F1913" t="s">
        <v>74</v>
      </c>
      <c r="G1913" t="s">
        <v>128</v>
      </c>
      <c r="H1913" t="s">
        <v>71</v>
      </c>
      <c r="I1913">
        <v>1</v>
      </c>
      <c r="J1913" t="s">
        <v>228</v>
      </c>
      <c r="K1913" s="1" t="s">
        <v>119</v>
      </c>
      <c r="L1913" s="1" t="s">
        <v>178</v>
      </c>
      <c r="M1913">
        <v>34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ユニフォーム赤葦京治ICONIC</v>
      </c>
    </row>
    <row r="1914" spans="1:21" x14ac:dyDescent="0.25">
      <c r="A1914">
        <f>VLOOKUP(Receive[[#This Row],[No用]],SetNo[[No.用]:[vlookup 用]],2,FALSE)</f>
        <v>325</v>
      </c>
      <c r="B1914">
        <f>IF(ROW()=2,1,IF(A1913&lt;&gt;Receive[[#This Row],[No]],1,B1913+1))</f>
        <v>2</v>
      </c>
      <c r="C1914" t="s">
        <v>108</v>
      </c>
      <c r="D1914" t="s">
        <v>129</v>
      </c>
      <c r="E1914" t="s">
        <v>73</v>
      </c>
      <c r="F1914" t="s">
        <v>74</v>
      </c>
      <c r="G1914" t="s">
        <v>128</v>
      </c>
      <c r="H1914" t="s">
        <v>71</v>
      </c>
      <c r="I1914">
        <v>1</v>
      </c>
      <c r="J1914" t="s">
        <v>228</v>
      </c>
      <c r="K1914" s="1" t="s">
        <v>163</v>
      </c>
      <c r="L1914" s="1" t="s">
        <v>162</v>
      </c>
      <c r="M1914">
        <v>31</v>
      </c>
      <c r="N1914">
        <v>0</v>
      </c>
      <c r="O1914">
        <v>0</v>
      </c>
      <c r="P1914">
        <v>0</v>
      </c>
      <c r="R1914" s="1" t="s">
        <v>948</v>
      </c>
      <c r="S1914" s="1" t="s">
        <v>913</v>
      </c>
      <c r="U1914" t="str">
        <f>Receive[[#This Row],[服装]]&amp;Receive[[#This Row],[名前]]&amp;Receive[[#This Row],[レアリティ]]</f>
        <v>ユニフォーム赤葦京治ICONIC</v>
      </c>
    </row>
    <row r="1915" spans="1:21" x14ac:dyDescent="0.25">
      <c r="A1915">
        <f>VLOOKUP(Receive[[#This Row],[No用]],SetNo[[No.用]:[vlookup 用]],2,FALSE)</f>
        <v>325</v>
      </c>
      <c r="B1915">
        <f>IF(ROW()=2,1,IF(A1914&lt;&gt;Receive[[#This Row],[No]],1,B1914+1))</f>
        <v>3</v>
      </c>
      <c r="C1915" t="s">
        <v>108</v>
      </c>
      <c r="D1915" t="s">
        <v>129</v>
      </c>
      <c r="E1915" t="s">
        <v>73</v>
      </c>
      <c r="F1915" t="s">
        <v>74</v>
      </c>
      <c r="G1915" t="s">
        <v>128</v>
      </c>
      <c r="H1915" t="s">
        <v>71</v>
      </c>
      <c r="I1915">
        <v>1</v>
      </c>
      <c r="J1915" t="s">
        <v>228</v>
      </c>
      <c r="K1915" s="1" t="s">
        <v>230</v>
      </c>
      <c r="L1915" s="1" t="s">
        <v>162</v>
      </c>
      <c r="M1915">
        <v>31</v>
      </c>
      <c r="N1915">
        <v>0</v>
      </c>
      <c r="O1915">
        <v>0</v>
      </c>
      <c r="P1915">
        <v>0</v>
      </c>
      <c r="R1915" s="1" t="s">
        <v>948</v>
      </c>
      <c r="S1915" s="1" t="s">
        <v>914</v>
      </c>
      <c r="U1915" t="str">
        <f>Receive[[#This Row],[服装]]&amp;Receive[[#This Row],[名前]]&amp;Receive[[#This Row],[レアリティ]]</f>
        <v>ユニフォーム赤葦京治ICONIC</v>
      </c>
    </row>
    <row r="1916" spans="1:21" x14ac:dyDescent="0.25">
      <c r="A1916">
        <f>VLOOKUP(Receive[[#This Row],[No用]],SetNo[[No.用]:[vlookup 用]],2,FALSE)</f>
        <v>325</v>
      </c>
      <c r="B1916">
        <f>IF(ROW()=2,1,IF(A1915&lt;&gt;Receive[[#This Row],[No]],1,B1915+1))</f>
        <v>4</v>
      </c>
      <c r="C1916" t="s">
        <v>108</v>
      </c>
      <c r="D1916" t="s">
        <v>129</v>
      </c>
      <c r="E1916" t="s">
        <v>73</v>
      </c>
      <c r="F1916" t="s">
        <v>74</v>
      </c>
      <c r="G1916" t="s">
        <v>128</v>
      </c>
      <c r="H1916" t="s">
        <v>71</v>
      </c>
      <c r="I1916">
        <v>1</v>
      </c>
      <c r="J1916" t="s">
        <v>228</v>
      </c>
      <c r="K1916" s="1" t="s">
        <v>120</v>
      </c>
      <c r="L1916" s="1" t="s">
        <v>178</v>
      </c>
      <c r="M1916">
        <v>34</v>
      </c>
      <c r="N1916">
        <v>0</v>
      </c>
      <c r="O1916">
        <v>0</v>
      </c>
      <c r="P1916">
        <v>0</v>
      </c>
      <c r="U1916" t="str">
        <f>Receive[[#This Row],[服装]]&amp;Receive[[#This Row],[名前]]&amp;Receive[[#This Row],[レアリティ]]</f>
        <v>ユニフォーム赤葦京治ICONIC</v>
      </c>
    </row>
    <row r="1917" spans="1:21" x14ac:dyDescent="0.25">
      <c r="A1917">
        <f>VLOOKUP(Receive[[#This Row],[No用]],SetNo[[No.用]:[vlookup 用]],2,FALSE)</f>
        <v>325</v>
      </c>
      <c r="B1917">
        <f>IF(ROW()=2,1,IF(A1916&lt;&gt;Receive[[#This Row],[No]],1,B1916+1))</f>
        <v>5</v>
      </c>
      <c r="C1917" t="s">
        <v>108</v>
      </c>
      <c r="D1917" t="s">
        <v>129</v>
      </c>
      <c r="E1917" t="s">
        <v>73</v>
      </c>
      <c r="F1917" t="s">
        <v>74</v>
      </c>
      <c r="G1917" t="s">
        <v>128</v>
      </c>
      <c r="H1917" t="s">
        <v>71</v>
      </c>
      <c r="I1917">
        <v>1</v>
      </c>
      <c r="J1917" t="s">
        <v>228</v>
      </c>
      <c r="K1917" s="1" t="s">
        <v>164</v>
      </c>
      <c r="L1917" s="1" t="s">
        <v>162</v>
      </c>
      <c r="M1917">
        <v>31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ユニフォーム赤葦京治ICONIC</v>
      </c>
    </row>
    <row r="1918" spans="1:21" x14ac:dyDescent="0.25">
      <c r="A1918">
        <f>VLOOKUP(Receive[[#This Row],[No用]],SetNo[[No.用]:[vlookup 用]],2,FALSE)</f>
        <v>325</v>
      </c>
      <c r="B1918">
        <f>IF(ROW()=2,1,IF(A1917&lt;&gt;Receive[[#This Row],[No]],1,B1917+1))</f>
        <v>6</v>
      </c>
      <c r="C1918" t="s">
        <v>108</v>
      </c>
      <c r="D1918" t="s">
        <v>129</v>
      </c>
      <c r="E1918" t="s">
        <v>73</v>
      </c>
      <c r="F1918" t="s">
        <v>74</v>
      </c>
      <c r="G1918" t="s">
        <v>128</v>
      </c>
      <c r="H1918" t="s">
        <v>71</v>
      </c>
      <c r="I1918">
        <v>0</v>
      </c>
      <c r="J1918" t="s">
        <v>228</v>
      </c>
      <c r="K1918" s="1" t="s">
        <v>165</v>
      </c>
      <c r="L1918" s="1" t="s">
        <v>162</v>
      </c>
      <c r="M1918">
        <v>13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ユニフォーム赤葦京治ICONIC</v>
      </c>
    </row>
    <row r="1919" spans="1:21" x14ac:dyDescent="0.25">
      <c r="A1919">
        <f>VLOOKUP(Receive[[#This Row],[No用]],SetNo[[No.用]:[vlookup 用]],2,FALSE)</f>
        <v>326</v>
      </c>
      <c r="B1919">
        <f>IF(ROW()=2,1,IF(A1918&lt;&gt;Receive[[#This Row],[No]],1,B1918+1))</f>
        <v>1</v>
      </c>
      <c r="C1919" t="s">
        <v>150</v>
      </c>
      <c r="D1919" t="s">
        <v>129</v>
      </c>
      <c r="E1919" t="s">
        <v>90</v>
      </c>
      <c r="F1919" t="s">
        <v>74</v>
      </c>
      <c r="G1919" t="s">
        <v>128</v>
      </c>
      <c r="H1919" t="s">
        <v>71</v>
      </c>
      <c r="I1919">
        <v>1</v>
      </c>
      <c r="J1919" t="s">
        <v>228</v>
      </c>
      <c r="K1919" s="1" t="s">
        <v>119</v>
      </c>
      <c r="L1919" s="1" t="s">
        <v>178</v>
      </c>
      <c r="M1919">
        <v>34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夏祭り赤葦京治ICONIC</v>
      </c>
    </row>
    <row r="1920" spans="1:21" x14ac:dyDescent="0.25">
      <c r="A1920">
        <f>VLOOKUP(Receive[[#This Row],[No用]],SetNo[[No.用]:[vlookup 用]],2,FALSE)</f>
        <v>326</v>
      </c>
      <c r="B1920">
        <f>IF(ROW()=2,1,IF(A1919&lt;&gt;Receive[[#This Row],[No]],1,B1919+1))</f>
        <v>2</v>
      </c>
      <c r="C1920" t="s">
        <v>150</v>
      </c>
      <c r="D1920" t="s">
        <v>129</v>
      </c>
      <c r="E1920" t="s">
        <v>90</v>
      </c>
      <c r="F1920" t="s">
        <v>74</v>
      </c>
      <c r="G1920" t="s">
        <v>128</v>
      </c>
      <c r="H1920" t="s">
        <v>71</v>
      </c>
      <c r="I1920">
        <v>1</v>
      </c>
      <c r="J1920" t="s">
        <v>228</v>
      </c>
      <c r="K1920" s="1" t="s">
        <v>163</v>
      </c>
      <c r="L1920" s="1" t="s">
        <v>162</v>
      </c>
      <c r="M1920">
        <v>31</v>
      </c>
      <c r="N1920">
        <v>0</v>
      </c>
      <c r="O1920">
        <v>0</v>
      </c>
      <c r="P1920">
        <v>0</v>
      </c>
      <c r="R1920" s="1" t="s">
        <v>948</v>
      </c>
      <c r="S1920" s="1" t="s">
        <v>913</v>
      </c>
      <c r="U1920" t="str">
        <f>Receive[[#This Row],[服装]]&amp;Receive[[#This Row],[名前]]&amp;Receive[[#This Row],[レアリティ]]</f>
        <v>夏祭り赤葦京治ICONIC</v>
      </c>
    </row>
    <row r="1921" spans="1:21" x14ac:dyDescent="0.25">
      <c r="A1921">
        <f>VLOOKUP(Receive[[#This Row],[No用]],SetNo[[No.用]:[vlookup 用]],2,FALSE)</f>
        <v>326</v>
      </c>
      <c r="B1921">
        <f>IF(ROW()=2,1,IF(A1920&lt;&gt;Receive[[#This Row],[No]],1,B1920+1))</f>
        <v>3</v>
      </c>
      <c r="C1921" t="s">
        <v>150</v>
      </c>
      <c r="D1921" t="s">
        <v>129</v>
      </c>
      <c r="E1921" t="s">
        <v>90</v>
      </c>
      <c r="F1921" t="s">
        <v>74</v>
      </c>
      <c r="G1921" t="s">
        <v>128</v>
      </c>
      <c r="H1921" t="s">
        <v>71</v>
      </c>
      <c r="I1921">
        <v>1</v>
      </c>
      <c r="J1921" t="s">
        <v>228</v>
      </c>
      <c r="K1921" s="1" t="s">
        <v>230</v>
      </c>
      <c r="L1921" s="1" t="s">
        <v>162</v>
      </c>
      <c r="M1921">
        <v>31</v>
      </c>
      <c r="N1921">
        <v>0</v>
      </c>
      <c r="O1921">
        <v>0</v>
      </c>
      <c r="P1921">
        <v>0</v>
      </c>
      <c r="R1921" s="1" t="s">
        <v>948</v>
      </c>
      <c r="S1921" s="1" t="s">
        <v>914</v>
      </c>
      <c r="U1921" t="str">
        <f>Receive[[#This Row],[服装]]&amp;Receive[[#This Row],[名前]]&amp;Receive[[#This Row],[レアリティ]]</f>
        <v>夏祭り赤葦京治ICONIC</v>
      </c>
    </row>
    <row r="1922" spans="1:21" x14ac:dyDescent="0.25">
      <c r="A1922">
        <f>VLOOKUP(Receive[[#This Row],[No用]],SetNo[[No.用]:[vlookup 用]],2,FALSE)</f>
        <v>326</v>
      </c>
      <c r="B1922">
        <f>IF(ROW()=2,1,IF(A1921&lt;&gt;Receive[[#This Row],[No]],1,B1921+1))</f>
        <v>4</v>
      </c>
      <c r="C1922" t="s">
        <v>150</v>
      </c>
      <c r="D1922" t="s">
        <v>129</v>
      </c>
      <c r="E1922" t="s">
        <v>90</v>
      </c>
      <c r="F1922" t="s">
        <v>74</v>
      </c>
      <c r="G1922" t="s">
        <v>128</v>
      </c>
      <c r="H1922" t="s">
        <v>71</v>
      </c>
      <c r="I1922">
        <v>1</v>
      </c>
      <c r="J1922" t="s">
        <v>228</v>
      </c>
      <c r="K1922" s="1" t="s">
        <v>120</v>
      </c>
      <c r="L1922" s="1" t="s">
        <v>178</v>
      </c>
      <c r="M1922">
        <v>34</v>
      </c>
      <c r="N1922">
        <v>0</v>
      </c>
      <c r="O1922">
        <v>0</v>
      </c>
      <c r="P1922">
        <v>0</v>
      </c>
      <c r="U1922" t="str">
        <f>Receive[[#This Row],[服装]]&amp;Receive[[#This Row],[名前]]&amp;Receive[[#This Row],[レアリティ]]</f>
        <v>夏祭り赤葦京治ICONIC</v>
      </c>
    </row>
    <row r="1923" spans="1:21" x14ac:dyDescent="0.25">
      <c r="A1923">
        <f>VLOOKUP(Receive[[#This Row],[No用]],SetNo[[No.用]:[vlookup 用]],2,FALSE)</f>
        <v>326</v>
      </c>
      <c r="B1923">
        <f>IF(ROW()=2,1,IF(A1922&lt;&gt;Receive[[#This Row],[No]],1,B1922+1))</f>
        <v>5</v>
      </c>
      <c r="C1923" t="s">
        <v>150</v>
      </c>
      <c r="D1923" t="s">
        <v>129</v>
      </c>
      <c r="E1923" t="s">
        <v>90</v>
      </c>
      <c r="F1923" t="s">
        <v>74</v>
      </c>
      <c r="G1923" t="s">
        <v>128</v>
      </c>
      <c r="H1923" t="s">
        <v>71</v>
      </c>
      <c r="I1923">
        <v>1</v>
      </c>
      <c r="J1923" t="s">
        <v>228</v>
      </c>
      <c r="K1923" s="1" t="s">
        <v>164</v>
      </c>
      <c r="L1923" s="1" t="s">
        <v>162</v>
      </c>
      <c r="M1923">
        <v>31</v>
      </c>
      <c r="N1923">
        <v>0</v>
      </c>
      <c r="O1923">
        <v>0</v>
      </c>
      <c r="P1923">
        <v>0</v>
      </c>
      <c r="U1923" t="str">
        <f>Receive[[#This Row],[服装]]&amp;Receive[[#This Row],[名前]]&amp;Receive[[#This Row],[レアリティ]]</f>
        <v>夏祭り赤葦京治ICONIC</v>
      </c>
    </row>
    <row r="1924" spans="1:21" x14ac:dyDescent="0.25">
      <c r="A1924">
        <f>VLOOKUP(Receive[[#This Row],[No用]],SetNo[[No.用]:[vlookup 用]],2,FALSE)</f>
        <v>326</v>
      </c>
      <c r="B1924">
        <f>IF(ROW()=2,1,IF(A1923&lt;&gt;Receive[[#This Row],[No]],1,B1923+1))</f>
        <v>6</v>
      </c>
      <c r="C1924" t="s">
        <v>150</v>
      </c>
      <c r="D1924" t="s">
        <v>129</v>
      </c>
      <c r="E1924" t="s">
        <v>90</v>
      </c>
      <c r="F1924" t="s">
        <v>74</v>
      </c>
      <c r="G1924" t="s">
        <v>128</v>
      </c>
      <c r="H1924" t="s">
        <v>71</v>
      </c>
      <c r="I1924">
        <v>0</v>
      </c>
      <c r="J1924" t="s">
        <v>228</v>
      </c>
      <c r="K1924" s="1" t="s">
        <v>165</v>
      </c>
      <c r="L1924" s="1" t="s">
        <v>162</v>
      </c>
      <c r="M1924">
        <v>13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夏祭り赤葦京治ICONIC</v>
      </c>
    </row>
    <row r="1925" spans="1:21" x14ac:dyDescent="0.25">
      <c r="A1925">
        <f>VLOOKUP(Receive[[#This Row],[No用]],SetNo[[No.用]:[vlookup 用]],2,FALSE)</f>
        <v>327</v>
      </c>
      <c r="B1925">
        <f>IF(ROW()=2,1,IF(A1924&lt;&gt;Receive[[#This Row],[No]],1,B1924+1))</f>
        <v>1</v>
      </c>
      <c r="C1925" s="1" t="s">
        <v>149</v>
      </c>
      <c r="D1925" s="1" t="s">
        <v>129</v>
      </c>
      <c r="E1925" s="1" t="s">
        <v>77</v>
      </c>
      <c r="F1925" s="1" t="s">
        <v>74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119</v>
      </c>
      <c r="L1925" s="1" t="s">
        <v>178</v>
      </c>
      <c r="M1925">
        <v>34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制服赤葦京治ICONIC</v>
      </c>
    </row>
    <row r="1926" spans="1:21" x14ac:dyDescent="0.25">
      <c r="A1926">
        <f>VLOOKUP(Receive[[#This Row],[No用]],SetNo[[No.用]:[vlookup 用]],2,FALSE)</f>
        <v>327</v>
      </c>
      <c r="B1926">
        <f>IF(ROW()=2,1,IF(A1925&lt;&gt;Receive[[#This Row],[No]],1,B1925+1))</f>
        <v>2</v>
      </c>
      <c r="C1926" s="1" t="s">
        <v>149</v>
      </c>
      <c r="D1926" s="1" t="s">
        <v>129</v>
      </c>
      <c r="E1926" s="1" t="s">
        <v>77</v>
      </c>
      <c r="F1926" s="1" t="s">
        <v>74</v>
      </c>
      <c r="G1926" s="1" t="s">
        <v>128</v>
      </c>
      <c r="H1926" s="1" t="s">
        <v>71</v>
      </c>
      <c r="I1926">
        <v>1</v>
      </c>
      <c r="J1926" t="s">
        <v>228</v>
      </c>
      <c r="K1926" s="1" t="s">
        <v>163</v>
      </c>
      <c r="L1926" s="1" t="s">
        <v>162</v>
      </c>
      <c r="M1926">
        <v>31</v>
      </c>
      <c r="N1926">
        <v>0</v>
      </c>
      <c r="O1926">
        <v>0</v>
      </c>
      <c r="P1926">
        <v>0</v>
      </c>
      <c r="R1926" s="1" t="s">
        <v>948</v>
      </c>
      <c r="S1926" s="1" t="s">
        <v>913</v>
      </c>
      <c r="U1926" t="str">
        <f>Receive[[#This Row],[服装]]&amp;Receive[[#This Row],[名前]]&amp;Receive[[#This Row],[レアリティ]]</f>
        <v>制服赤葦京治ICONIC</v>
      </c>
    </row>
    <row r="1927" spans="1:21" x14ac:dyDescent="0.25">
      <c r="A1927">
        <f>VLOOKUP(Receive[[#This Row],[No用]],SetNo[[No.用]:[vlookup 用]],2,FALSE)</f>
        <v>327</v>
      </c>
      <c r="B1927">
        <f>IF(ROW()=2,1,IF(A1926&lt;&gt;Receive[[#This Row],[No]],1,B1926+1))</f>
        <v>3</v>
      </c>
      <c r="C1927" s="1" t="s">
        <v>149</v>
      </c>
      <c r="D1927" s="1" t="s">
        <v>129</v>
      </c>
      <c r="E1927" s="1" t="s">
        <v>77</v>
      </c>
      <c r="F1927" s="1" t="s">
        <v>74</v>
      </c>
      <c r="G1927" s="1" t="s">
        <v>128</v>
      </c>
      <c r="H1927" s="1" t="s">
        <v>71</v>
      </c>
      <c r="I1927">
        <v>1</v>
      </c>
      <c r="J1927" t="s">
        <v>228</v>
      </c>
      <c r="K1927" s="1" t="s">
        <v>230</v>
      </c>
      <c r="L1927" s="1" t="s">
        <v>162</v>
      </c>
      <c r="M1927">
        <v>31</v>
      </c>
      <c r="N1927">
        <v>0</v>
      </c>
      <c r="O1927">
        <v>0</v>
      </c>
      <c r="P1927">
        <v>0</v>
      </c>
      <c r="R1927" s="1" t="s">
        <v>948</v>
      </c>
      <c r="S1927" s="1" t="s">
        <v>914</v>
      </c>
      <c r="U1927" t="str">
        <f>Receive[[#This Row],[服装]]&amp;Receive[[#This Row],[名前]]&amp;Receive[[#This Row],[レアリティ]]</f>
        <v>制服赤葦京治ICONIC</v>
      </c>
    </row>
    <row r="1928" spans="1:21" x14ac:dyDescent="0.25">
      <c r="A1928">
        <f>VLOOKUP(Receive[[#This Row],[No用]],SetNo[[No.用]:[vlookup 用]],2,FALSE)</f>
        <v>327</v>
      </c>
      <c r="B1928">
        <f>IF(ROW()=2,1,IF(A1927&lt;&gt;Receive[[#This Row],[No]],1,B1927+1))</f>
        <v>4</v>
      </c>
      <c r="C1928" s="1" t="s">
        <v>149</v>
      </c>
      <c r="D1928" s="1" t="s">
        <v>129</v>
      </c>
      <c r="E1928" s="1" t="s">
        <v>77</v>
      </c>
      <c r="F1928" s="1" t="s">
        <v>74</v>
      </c>
      <c r="G1928" s="1" t="s">
        <v>128</v>
      </c>
      <c r="H1928" s="1" t="s">
        <v>71</v>
      </c>
      <c r="I1928">
        <v>1</v>
      </c>
      <c r="J1928" t="s">
        <v>228</v>
      </c>
      <c r="K1928" s="1" t="s">
        <v>120</v>
      </c>
      <c r="L1928" s="1" t="s">
        <v>178</v>
      </c>
      <c r="M1928">
        <v>34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制服赤葦京治ICONIC</v>
      </c>
    </row>
    <row r="1929" spans="1:21" x14ac:dyDescent="0.25">
      <c r="A1929">
        <f>VLOOKUP(Receive[[#This Row],[No用]],SetNo[[No.用]:[vlookup 用]],2,FALSE)</f>
        <v>327</v>
      </c>
      <c r="B1929">
        <f>IF(ROW()=2,1,IF(A1928&lt;&gt;Receive[[#This Row],[No]],1,B1928+1))</f>
        <v>5</v>
      </c>
      <c r="C1929" s="1" t="s">
        <v>149</v>
      </c>
      <c r="D1929" s="1" t="s">
        <v>129</v>
      </c>
      <c r="E1929" s="1" t="s">
        <v>77</v>
      </c>
      <c r="F1929" s="1" t="s">
        <v>74</v>
      </c>
      <c r="G1929" s="1" t="s">
        <v>128</v>
      </c>
      <c r="H1929" s="1" t="s">
        <v>71</v>
      </c>
      <c r="I1929">
        <v>1</v>
      </c>
      <c r="J1929" t="s">
        <v>228</v>
      </c>
      <c r="K1929" s="1" t="s">
        <v>164</v>
      </c>
      <c r="L1929" s="1" t="s">
        <v>162</v>
      </c>
      <c r="M1929">
        <v>31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制服赤葦京治ICONIC</v>
      </c>
    </row>
    <row r="1930" spans="1:21" x14ac:dyDescent="0.25">
      <c r="A1930">
        <f>VLOOKUP(Receive[[#This Row],[No用]],SetNo[[No.用]:[vlookup 用]],2,FALSE)</f>
        <v>327</v>
      </c>
      <c r="B1930">
        <f>IF(ROW()=2,1,IF(A1929&lt;&gt;Receive[[#This Row],[No]],1,B1929+1))</f>
        <v>6</v>
      </c>
      <c r="C1930" s="1" t="s">
        <v>149</v>
      </c>
      <c r="D1930" s="1" t="s">
        <v>129</v>
      </c>
      <c r="E1930" s="1" t="s">
        <v>77</v>
      </c>
      <c r="F1930" s="1" t="s">
        <v>74</v>
      </c>
      <c r="G1930" s="1" t="s">
        <v>128</v>
      </c>
      <c r="H1930" s="1" t="s">
        <v>71</v>
      </c>
      <c r="I1930">
        <v>0</v>
      </c>
      <c r="J1930" t="s">
        <v>228</v>
      </c>
      <c r="K1930" s="1" t="s">
        <v>165</v>
      </c>
      <c r="L1930" s="1" t="s">
        <v>162</v>
      </c>
      <c r="M1930">
        <v>13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制服赤葦京治ICONIC</v>
      </c>
    </row>
    <row r="1931" spans="1:21" x14ac:dyDescent="0.25">
      <c r="A1931">
        <f>VLOOKUP(Receive[[#This Row],[No用]],SetNo[[No.用]:[vlookup 用]],2,FALSE)</f>
        <v>328</v>
      </c>
      <c r="B1931">
        <f>IF(ROW()=2,1,IF(A1930&lt;&gt;Receive[[#This Row],[No]],1,B1930+1))</f>
        <v>1</v>
      </c>
      <c r="C1931" s="1" t="s">
        <v>672</v>
      </c>
      <c r="D1931" s="1" t="s">
        <v>129</v>
      </c>
      <c r="E1931" s="1" t="s">
        <v>73</v>
      </c>
      <c r="F1931" s="1" t="s">
        <v>74</v>
      </c>
      <c r="G1931" s="1" t="s">
        <v>128</v>
      </c>
      <c r="H1931" s="1" t="s">
        <v>71</v>
      </c>
      <c r="I1931">
        <v>1</v>
      </c>
      <c r="J1931" t="s">
        <v>228</v>
      </c>
      <c r="K1931" s="1" t="s">
        <v>119</v>
      </c>
      <c r="L1931" s="1" t="s">
        <v>178</v>
      </c>
      <c r="M1931">
        <v>34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バーガー赤葦京治ICONIC</v>
      </c>
    </row>
    <row r="1932" spans="1:21" x14ac:dyDescent="0.25">
      <c r="A1932">
        <f>VLOOKUP(Receive[[#This Row],[No用]],SetNo[[No.用]:[vlookup 用]],2,FALSE)</f>
        <v>328</v>
      </c>
      <c r="B1932">
        <f>IF(ROW()=2,1,IF(A1931&lt;&gt;Receive[[#This Row],[No]],1,B1931+1))</f>
        <v>2</v>
      </c>
      <c r="C1932" s="1" t="s">
        <v>672</v>
      </c>
      <c r="D1932" s="1" t="s">
        <v>129</v>
      </c>
      <c r="E1932" s="1" t="s">
        <v>73</v>
      </c>
      <c r="F1932" s="1" t="s">
        <v>74</v>
      </c>
      <c r="G1932" s="1" t="s">
        <v>128</v>
      </c>
      <c r="H1932" s="1" t="s">
        <v>71</v>
      </c>
      <c r="I1932">
        <v>1</v>
      </c>
      <c r="J1932" t="s">
        <v>228</v>
      </c>
      <c r="K1932" s="1" t="s">
        <v>163</v>
      </c>
      <c r="L1932" s="1" t="s">
        <v>162</v>
      </c>
      <c r="M1932">
        <v>31</v>
      </c>
      <c r="N1932">
        <v>0</v>
      </c>
      <c r="O1932">
        <v>0</v>
      </c>
      <c r="P1932">
        <v>0</v>
      </c>
      <c r="R1932" s="1" t="s">
        <v>948</v>
      </c>
      <c r="S1932" s="1" t="s">
        <v>913</v>
      </c>
      <c r="U1932" t="str">
        <f>Receive[[#This Row],[服装]]&amp;Receive[[#This Row],[名前]]&amp;Receive[[#This Row],[レアリティ]]</f>
        <v>バーガー赤葦京治ICONIC</v>
      </c>
    </row>
    <row r="1933" spans="1:21" x14ac:dyDescent="0.25">
      <c r="A1933">
        <f>VLOOKUP(Receive[[#This Row],[No用]],SetNo[[No.用]:[vlookup 用]],2,FALSE)</f>
        <v>328</v>
      </c>
      <c r="B1933">
        <f>IF(ROW()=2,1,IF(A1932&lt;&gt;Receive[[#This Row],[No]],1,B1932+1))</f>
        <v>3</v>
      </c>
      <c r="C1933" s="1" t="s">
        <v>672</v>
      </c>
      <c r="D1933" s="1" t="s">
        <v>129</v>
      </c>
      <c r="E1933" s="1" t="s">
        <v>73</v>
      </c>
      <c r="F1933" s="1" t="s">
        <v>74</v>
      </c>
      <c r="G1933" s="1" t="s">
        <v>128</v>
      </c>
      <c r="H1933" s="1" t="s">
        <v>71</v>
      </c>
      <c r="I1933">
        <v>1</v>
      </c>
      <c r="J1933" t="s">
        <v>228</v>
      </c>
      <c r="K1933" s="1" t="s">
        <v>230</v>
      </c>
      <c r="L1933" s="1" t="s">
        <v>162</v>
      </c>
      <c r="M1933">
        <v>31</v>
      </c>
      <c r="N1933">
        <v>0</v>
      </c>
      <c r="O1933">
        <v>0</v>
      </c>
      <c r="P1933">
        <v>0</v>
      </c>
      <c r="R1933" s="1" t="s">
        <v>948</v>
      </c>
      <c r="S1933" s="1" t="s">
        <v>914</v>
      </c>
      <c r="U1933" t="str">
        <f>Receive[[#This Row],[服装]]&amp;Receive[[#This Row],[名前]]&amp;Receive[[#This Row],[レアリティ]]</f>
        <v>バーガー赤葦京治ICONIC</v>
      </c>
    </row>
    <row r="1934" spans="1:21" x14ac:dyDescent="0.25">
      <c r="A1934">
        <f>VLOOKUP(Receive[[#This Row],[No用]],SetNo[[No.用]:[vlookup 用]],2,FALSE)</f>
        <v>328</v>
      </c>
      <c r="B1934">
        <f>IF(ROW()=2,1,IF(A1933&lt;&gt;Receive[[#This Row],[No]],1,B1933+1))</f>
        <v>4</v>
      </c>
      <c r="C1934" s="1" t="s">
        <v>672</v>
      </c>
      <c r="D1934" s="1" t="s">
        <v>129</v>
      </c>
      <c r="E1934" s="1" t="s">
        <v>73</v>
      </c>
      <c r="F1934" s="1" t="s">
        <v>74</v>
      </c>
      <c r="G1934" s="1" t="s">
        <v>128</v>
      </c>
      <c r="H1934" s="1" t="s">
        <v>71</v>
      </c>
      <c r="I1934">
        <v>1</v>
      </c>
      <c r="J1934" t="s">
        <v>228</v>
      </c>
      <c r="K1934" s="1" t="s">
        <v>120</v>
      </c>
      <c r="L1934" s="1" t="s">
        <v>178</v>
      </c>
      <c r="M1934">
        <v>34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バーガー赤葦京治ICONIC</v>
      </c>
    </row>
    <row r="1935" spans="1:21" x14ac:dyDescent="0.25">
      <c r="A1935">
        <f>VLOOKUP(Receive[[#This Row],[No用]],SetNo[[No.用]:[vlookup 用]],2,FALSE)</f>
        <v>328</v>
      </c>
      <c r="B1935">
        <f>IF(ROW()=2,1,IF(A1934&lt;&gt;Receive[[#This Row],[No]],1,B1934+1))</f>
        <v>5</v>
      </c>
      <c r="C1935" s="1" t="s">
        <v>672</v>
      </c>
      <c r="D1935" s="1" t="s">
        <v>129</v>
      </c>
      <c r="E1935" s="1" t="s">
        <v>73</v>
      </c>
      <c r="F1935" s="1" t="s">
        <v>74</v>
      </c>
      <c r="G1935" s="1" t="s">
        <v>128</v>
      </c>
      <c r="H1935" s="1" t="s">
        <v>71</v>
      </c>
      <c r="I1935">
        <v>1</v>
      </c>
      <c r="J1935" t="s">
        <v>228</v>
      </c>
      <c r="K1935" s="1" t="s">
        <v>164</v>
      </c>
      <c r="L1935" s="1" t="s">
        <v>162</v>
      </c>
      <c r="M1935">
        <v>31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バーガー赤葦京治ICONIC</v>
      </c>
    </row>
    <row r="1936" spans="1:21" x14ac:dyDescent="0.25">
      <c r="A1936">
        <f>VLOOKUP(Receive[[#This Row],[No用]],SetNo[[No.用]:[vlookup 用]],2,FALSE)</f>
        <v>328</v>
      </c>
      <c r="B1936">
        <f>IF(ROW()=2,1,IF(A1935&lt;&gt;Receive[[#This Row],[No]],1,B1935+1))</f>
        <v>6</v>
      </c>
      <c r="C1936" s="1" t="s">
        <v>672</v>
      </c>
      <c r="D1936" s="1" t="s">
        <v>129</v>
      </c>
      <c r="E1936" s="1" t="s">
        <v>73</v>
      </c>
      <c r="F1936" s="1" t="s">
        <v>74</v>
      </c>
      <c r="G1936" s="1" t="s">
        <v>128</v>
      </c>
      <c r="H1936" s="1" t="s">
        <v>71</v>
      </c>
      <c r="I1936">
        <v>0</v>
      </c>
      <c r="J1936" t="s">
        <v>228</v>
      </c>
      <c r="K1936" s="1" t="s">
        <v>165</v>
      </c>
      <c r="L1936" s="1" t="s">
        <v>162</v>
      </c>
      <c r="M1936">
        <v>13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バーガー赤葦京治ICONIC</v>
      </c>
    </row>
    <row r="1937" spans="1:21" x14ac:dyDescent="0.25">
      <c r="A1937">
        <f>VLOOKUP(Receive[[#This Row],[No用]],SetNo[[No.用]:[vlookup 用]],2,FALSE)</f>
        <v>329</v>
      </c>
      <c r="B1937">
        <f>IF(ROW()=2,1,IF(A1936&lt;&gt;Receive[[#This Row],[No]],1,B1936+1))</f>
        <v>1</v>
      </c>
      <c r="C1937" s="1" t="s">
        <v>742</v>
      </c>
      <c r="D1937" s="1" t="s">
        <v>129</v>
      </c>
      <c r="E1937" s="1" t="s">
        <v>90</v>
      </c>
      <c r="F1937" s="1" t="s">
        <v>74</v>
      </c>
      <c r="G1937" s="1" t="s">
        <v>128</v>
      </c>
      <c r="H1937" s="1" t="s">
        <v>71</v>
      </c>
      <c r="I1937">
        <v>1</v>
      </c>
      <c r="J1937" t="s">
        <v>228</v>
      </c>
      <c r="K1937" s="1" t="s">
        <v>119</v>
      </c>
      <c r="L1937" s="1" t="s">
        <v>173</v>
      </c>
      <c r="M1937">
        <v>37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仮装赤葦京治ICONIC</v>
      </c>
    </row>
    <row r="1938" spans="1:21" x14ac:dyDescent="0.25">
      <c r="A1938">
        <f>VLOOKUP(Receive[[#This Row],[No用]],SetNo[[No.用]:[vlookup 用]],2,FALSE)</f>
        <v>329</v>
      </c>
      <c r="B1938">
        <f>IF(ROW()=2,1,IF(A1937&lt;&gt;Receive[[#This Row],[No]],1,B1937+1))</f>
        <v>2</v>
      </c>
      <c r="C1938" s="1" t="s">
        <v>742</v>
      </c>
      <c r="D1938" s="1" t="s">
        <v>129</v>
      </c>
      <c r="E1938" s="1" t="s">
        <v>90</v>
      </c>
      <c r="F1938" s="1" t="s">
        <v>74</v>
      </c>
      <c r="G1938" s="1" t="s">
        <v>128</v>
      </c>
      <c r="H1938" s="1" t="s">
        <v>71</v>
      </c>
      <c r="I1938">
        <v>1</v>
      </c>
      <c r="J1938" t="s">
        <v>228</v>
      </c>
      <c r="K1938" s="1" t="s">
        <v>163</v>
      </c>
      <c r="L1938" s="1" t="s">
        <v>162</v>
      </c>
      <c r="M1938">
        <v>31</v>
      </c>
      <c r="N1938">
        <v>0</v>
      </c>
      <c r="O1938">
        <v>0</v>
      </c>
      <c r="P1938">
        <v>0</v>
      </c>
      <c r="R1938" s="1" t="s">
        <v>948</v>
      </c>
      <c r="S1938" s="1" t="s">
        <v>913</v>
      </c>
      <c r="U1938" t="str">
        <f>Receive[[#This Row],[服装]]&amp;Receive[[#This Row],[名前]]&amp;Receive[[#This Row],[レアリティ]]</f>
        <v>仮装赤葦京治ICONIC</v>
      </c>
    </row>
    <row r="1939" spans="1:21" x14ac:dyDescent="0.25">
      <c r="A1939">
        <f>VLOOKUP(Receive[[#This Row],[No用]],SetNo[[No.用]:[vlookup 用]],2,FALSE)</f>
        <v>329</v>
      </c>
      <c r="B1939">
        <f>IF(ROW()=2,1,IF(A1938&lt;&gt;Receive[[#This Row],[No]],1,B1938+1))</f>
        <v>3</v>
      </c>
      <c r="C1939" s="1" t="s">
        <v>742</v>
      </c>
      <c r="D1939" s="1" t="s">
        <v>129</v>
      </c>
      <c r="E1939" s="1" t="s">
        <v>90</v>
      </c>
      <c r="F1939" s="1" t="s">
        <v>74</v>
      </c>
      <c r="G1939" s="1" t="s">
        <v>128</v>
      </c>
      <c r="H1939" s="1" t="s">
        <v>71</v>
      </c>
      <c r="I1939">
        <v>1</v>
      </c>
      <c r="J1939" t="s">
        <v>228</v>
      </c>
      <c r="K1939" s="1" t="s">
        <v>230</v>
      </c>
      <c r="L1939" s="1" t="s">
        <v>162</v>
      </c>
      <c r="M1939">
        <v>31</v>
      </c>
      <c r="N1939">
        <v>0</v>
      </c>
      <c r="O1939">
        <v>0</v>
      </c>
      <c r="P1939">
        <v>0</v>
      </c>
      <c r="R1939" s="1" t="s">
        <v>948</v>
      </c>
      <c r="S1939" s="1" t="s">
        <v>914</v>
      </c>
      <c r="U1939" t="str">
        <f>Receive[[#This Row],[服装]]&amp;Receive[[#This Row],[名前]]&amp;Receive[[#This Row],[レアリティ]]</f>
        <v>仮装赤葦京治ICONIC</v>
      </c>
    </row>
    <row r="1940" spans="1:21" x14ac:dyDescent="0.25">
      <c r="A1940">
        <f>VLOOKUP(Receive[[#This Row],[No用]],SetNo[[No.用]:[vlookup 用]],2,FALSE)</f>
        <v>329</v>
      </c>
      <c r="B1940">
        <f>IF(ROW()=2,1,IF(A1939&lt;&gt;Receive[[#This Row],[No]],1,B1939+1))</f>
        <v>4</v>
      </c>
      <c r="C1940" s="1" t="s">
        <v>742</v>
      </c>
      <c r="D1940" s="1" t="s">
        <v>129</v>
      </c>
      <c r="E1940" s="1" t="s">
        <v>90</v>
      </c>
      <c r="F1940" s="1" t="s">
        <v>74</v>
      </c>
      <c r="G1940" s="1" t="s">
        <v>128</v>
      </c>
      <c r="H1940" s="1" t="s">
        <v>71</v>
      </c>
      <c r="I1940">
        <v>1</v>
      </c>
      <c r="J1940" t="s">
        <v>228</v>
      </c>
      <c r="K1940" s="1" t="s">
        <v>120</v>
      </c>
      <c r="L1940" s="1" t="s">
        <v>173</v>
      </c>
      <c r="M1940">
        <v>37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仮装赤葦京治ICONIC</v>
      </c>
    </row>
    <row r="1941" spans="1:21" x14ac:dyDescent="0.25">
      <c r="A1941">
        <f>VLOOKUP(Receive[[#This Row],[No用]],SetNo[[No.用]:[vlookup 用]],2,FALSE)</f>
        <v>329</v>
      </c>
      <c r="B1941">
        <f>IF(ROW()=2,1,IF(A1940&lt;&gt;Receive[[#This Row],[No]],1,B1940+1))</f>
        <v>5</v>
      </c>
      <c r="C1941" s="1" t="s">
        <v>742</v>
      </c>
      <c r="D1941" s="1" t="s">
        <v>129</v>
      </c>
      <c r="E1941" s="1" t="s">
        <v>90</v>
      </c>
      <c r="F1941" s="1" t="s">
        <v>74</v>
      </c>
      <c r="G1941" s="1" t="s">
        <v>128</v>
      </c>
      <c r="H1941" s="1" t="s">
        <v>71</v>
      </c>
      <c r="I1941">
        <v>1</v>
      </c>
      <c r="J1941" t="s">
        <v>228</v>
      </c>
      <c r="K1941" s="1" t="s">
        <v>164</v>
      </c>
      <c r="L1941" s="1" t="s">
        <v>162</v>
      </c>
      <c r="M1941">
        <v>31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仮装赤葦京治ICONIC</v>
      </c>
    </row>
    <row r="1942" spans="1:21" x14ac:dyDescent="0.25">
      <c r="A1942">
        <f>VLOOKUP(Receive[[#This Row],[No用]],SetNo[[No.用]:[vlookup 用]],2,FALSE)</f>
        <v>329</v>
      </c>
      <c r="B1942">
        <f>IF(ROW()=2,1,IF(A1941&lt;&gt;Receive[[#This Row],[No]],1,B1941+1))</f>
        <v>6</v>
      </c>
      <c r="C1942" s="1" t="s">
        <v>742</v>
      </c>
      <c r="D1942" s="1" t="s">
        <v>129</v>
      </c>
      <c r="E1942" s="1" t="s">
        <v>90</v>
      </c>
      <c r="F1942" s="1" t="s">
        <v>74</v>
      </c>
      <c r="G1942" s="1" t="s">
        <v>128</v>
      </c>
      <c r="H1942" s="1" t="s">
        <v>71</v>
      </c>
      <c r="I1942">
        <v>0</v>
      </c>
      <c r="J1942" t="s">
        <v>228</v>
      </c>
      <c r="K1942" s="1" t="s">
        <v>165</v>
      </c>
      <c r="L1942" s="1" t="s">
        <v>162</v>
      </c>
      <c r="M1942">
        <v>13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仮装赤葦京治ICONIC</v>
      </c>
    </row>
    <row r="1943" spans="1:21" x14ac:dyDescent="0.25">
      <c r="A1943">
        <f>VLOOKUP(Receive[[#This Row],[No用]],SetNo[[No.用]:[vlookup 用]],2,FALSE)</f>
        <v>330</v>
      </c>
      <c r="B1943">
        <f>IF(ROW()=2,1,IF(A1942&lt;&gt;Receive[[#This Row],[No]],1,B1942+1))</f>
        <v>1</v>
      </c>
      <c r="C1943" s="1" t="s">
        <v>923</v>
      </c>
      <c r="D1943" s="1" t="s">
        <v>129</v>
      </c>
      <c r="E1943" s="1" t="s">
        <v>77</v>
      </c>
      <c r="F1943" s="1" t="s">
        <v>74</v>
      </c>
      <c r="G1943" s="1" t="s">
        <v>128</v>
      </c>
      <c r="H1943" s="1" t="s">
        <v>71</v>
      </c>
      <c r="I1943">
        <v>1</v>
      </c>
      <c r="J1943" t="s">
        <v>228</v>
      </c>
      <c r="K1943" s="1" t="s">
        <v>119</v>
      </c>
      <c r="L1943" s="1" t="s">
        <v>173</v>
      </c>
      <c r="M1943">
        <v>38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妖赤葦京治ICONIC</v>
      </c>
    </row>
    <row r="1944" spans="1:21" x14ac:dyDescent="0.25">
      <c r="A1944">
        <f>VLOOKUP(Receive[[#This Row],[No用]],SetNo[[No.用]:[vlookup 用]],2,FALSE)</f>
        <v>330</v>
      </c>
      <c r="B1944">
        <f>IF(ROW()=2,1,IF(A1943&lt;&gt;Receive[[#This Row],[No]],1,B1943+1))</f>
        <v>2</v>
      </c>
      <c r="C1944" s="1" t="s">
        <v>923</v>
      </c>
      <c r="D1944" s="1" t="s">
        <v>129</v>
      </c>
      <c r="E1944" s="1" t="s">
        <v>77</v>
      </c>
      <c r="F1944" s="1" t="s">
        <v>74</v>
      </c>
      <c r="G1944" s="1" t="s">
        <v>128</v>
      </c>
      <c r="H1944" s="1" t="s">
        <v>71</v>
      </c>
      <c r="I1944">
        <v>1</v>
      </c>
      <c r="J1944" t="s">
        <v>228</v>
      </c>
      <c r="K1944" s="1" t="s">
        <v>163</v>
      </c>
      <c r="L1944" s="1" t="s">
        <v>178</v>
      </c>
      <c r="M1944">
        <v>34</v>
      </c>
      <c r="N1944">
        <v>0</v>
      </c>
      <c r="O1944">
        <v>0</v>
      </c>
      <c r="P1944">
        <v>0</v>
      </c>
      <c r="R1944" s="1" t="s">
        <v>948</v>
      </c>
      <c r="S1944" s="1" t="s">
        <v>902</v>
      </c>
      <c r="T1944" s="1"/>
      <c r="U1944" t="str">
        <f>Receive[[#This Row],[服装]]&amp;Receive[[#This Row],[名前]]&amp;Receive[[#This Row],[レアリティ]]</f>
        <v>妖赤葦京治ICONIC</v>
      </c>
    </row>
    <row r="1945" spans="1:21" x14ac:dyDescent="0.25">
      <c r="A1945">
        <f>VLOOKUP(Receive[[#This Row],[No用]],SetNo[[No.用]:[vlookup 用]],2,FALSE)</f>
        <v>330</v>
      </c>
      <c r="B1945">
        <f>IF(ROW()=2,1,IF(A1944&lt;&gt;Receive[[#This Row],[No]],1,B1944+1))</f>
        <v>3</v>
      </c>
      <c r="C1945" s="1" t="s">
        <v>923</v>
      </c>
      <c r="D1945" s="1" t="s">
        <v>129</v>
      </c>
      <c r="E1945" s="1" t="s">
        <v>77</v>
      </c>
      <c r="F1945" s="1" t="s">
        <v>74</v>
      </c>
      <c r="G1945" s="1" t="s">
        <v>128</v>
      </c>
      <c r="H1945" s="1" t="s">
        <v>71</v>
      </c>
      <c r="I1945">
        <v>1</v>
      </c>
      <c r="J1945" t="s">
        <v>228</v>
      </c>
      <c r="K1945" s="1" t="s">
        <v>230</v>
      </c>
      <c r="L1945" s="1" t="s">
        <v>162</v>
      </c>
      <c r="M1945">
        <v>31</v>
      </c>
      <c r="N1945">
        <v>0</v>
      </c>
      <c r="O1945">
        <v>0</v>
      </c>
      <c r="P1945">
        <v>0</v>
      </c>
      <c r="R1945" s="1" t="s">
        <v>948</v>
      </c>
      <c r="S1945" s="1" t="s">
        <v>914</v>
      </c>
      <c r="T1945" s="1"/>
      <c r="U1945" t="str">
        <f>Receive[[#This Row],[服装]]&amp;Receive[[#This Row],[名前]]&amp;Receive[[#This Row],[レアリティ]]</f>
        <v>妖赤葦京治ICONIC</v>
      </c>
    </row>
    <row r="1946" spans="1:21" x14ac:dyDescent="0.25">
      <c r="A1946">
        <f>VLOOKUP(Receive[[#This Row],[No用]],SetNo[[No.用]:[vlookup 用]],2,FALSE)</f>
        <v>330</v>
      </c>
      <c r="B1946">
        <f>IF(ROW()=2,1,IF(A1945&lt;&gt;Receive[[#This Row],[No]],1,B1945+1))</f>
        <v>4</v>
      </c>
      <c r="C1946" s="1" t="s">
        <v>923</v>
      </c>
      <c r="D1946" s="1" t="s">
        <v>129</v>
      </c>
      <c r="E1946" s="1" t="s">
        <v>77</v>
      </c>
      <c r="F1946" s="1" t="s">
        <v>74</v>
      </c>
      <c r="G1946" s="1" t="s">
        <v>128</v>
      </c>
      <c r="H1946" s="1" t="s">
        <v>71</v>
      </c>
      <c r="I1946">
        <v>1</v>
      </c>
      <c r="J1946" t="s">
        <v>228</v>
      </c>
      <c r="K1946" s="1" t="s">
        <v>120</v>
      </c>
      <c r="L1946" s="1" t="s">
        <v>173</v>
      </c>
      <c r="M1946">
        <v>38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妖赤葦京治ICONIC</v>
      </c>
    </row>
    <row r="1947" spans="1:21" x14ac:dyDescent="0.25">
      <c r="A1947">
        <f>VLOOKUP(Receive[[#This Row],[No用]],SetNo[[No.用]:[vlookup 用]],2,FALSE)</f>
        <v>330</v>
      </c>
      <c r="B1947">
        <f>IF(ROW()=2,1,IF(A1946&lt;&gt;Receive[[#This Row],[No]],1,B1946+1))</f>
        <v>5</v>
      </c>
      <c r="C1947" s="1" t="s">
        <v>923</v>
      </c>
      <c r="D1947" s="1" t="s">
        <v>129</v>
      </c>
      <c r="E1947" s="1" t="s">
        <v>77</v>
      </c>
      <c r="F1947" s="1" t="s">
        <v>74</v>
      </c>
      <c r="G1947" s="1" t="s">
        <v>128</v>
      </c>
      <c r="H1947" s="1" t="s">
        <v>71</v>
      </c>
      <c r="I1947">
        <v>1</v>
      </c>
      <c r="J1947" t="s">
        <v>228</v>
      </c>
      <c r="K1947" s="1" t="s">
        <v>164</v>
      </c>
      <c r="L1947" s="1" t="s">
        <v>162</v>
      </c>
      <c r="M1947">
        <v>31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妖赤葦京治ICONIC</v>
      </c>
    </row>
    <row r="1948" spans="1:21" x14ac:dyDescent="0.25">
      <c r="A1948">
        <f>VLOOKUP(Receive[[#This Row],[No用]],SetNo[[No.用]:[vlookup 用]],2,FALSE)</f>
        <v>330</v>
      </c>
      <c r="B1948">
        <f>IF(ROW()=2,1,IF(A1947&lt;&gt;Receive[[#This Row],[No]],1,B1947+1))</f>
        <v>6</v>
      </c>
      <c r="C1948" s="1" t="s">
        <v>923</v>
      </c>
      <c r="D1948" s="1" t="s">
        <v>129</v>
      </c>
      <c r="E1948" s="1" t="s">
        <v>77</v>
      </c>
      <c r="F1948" s="1" t="s">
        <v>74</v>
      </c>
      <c r="G1948" s="1" t="s">
        <v>128</v>
      </c>
      <c r="H1948" s="1" t="s">
        <v>71</v>
      </c>
      <c r="I1948">
        <v>0</v>
      </c>
      <c r="J1948" t="s">
        <v>228</v>
      </c>
      <c r="K1948" s="1" t="s">
        <v>165</v>
      </c>
      <c r="L1948" s="1" t="s">
        <v>162</v>
      </c>
      <c r="M1948">
        <v>13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妖赤葦京治ICONIC</v>
      </c>
    </row>
    <row r="1949" spans="1:21" x14ac:dyDescent="0.25">
      <c r="A1949">
        <f>VLOOKUP(Receive[[#This Row],[No用]],SetNo[[No.用]:[vlookup 用]],2,FALSE)</f>
        <v>330</v>
      </c>
      <c r="B1949">
        <f>IF(ROW()=2,1,IF(A1948&lt;&gt;Receive[[#This Row],[No]],1,B1948+1))</f>
        <v>7</v>
      </c>
      <c r="C1949" s="1" t="s">
        <v>923</v>
      </c>
      <c r="D1949" s="1" t="s">
        <v>129</v>
      </c>
      <c r="E1949" s="1" t="s">
        <v>77</v>
      </c>
      <c r="F1949" s="1" t="s">
        <v>74</v>
      </c>
      <c r="G1949" s="1" t="s">
        <v>128</v>
      </c>
      <c r="H1949" s="1" t="s">
        <v>71</v>
      </c>
      <c r="I1949">
        <v>1</v>
      </c>
      <c r="J1949" t="s">
        <v>228</v>
      </c>
      <c r="K1949" s="1" t="s">
        <v>120</v>
      </c>
      <c r="L1949" s="1" t="s">
        <v>224</v>
      </c>
      <c r="M1949">
        <v>50</v>
      </c>
      <c r="N1949">
        <v>0</v>
      </c>
      <c r="O1949">
        <v>60</v>
      </c>
      <c r="P1949">
        <v>0</v>
      </c>
      <c r="T1949" s="1" t="s">
        <v>1232</v>
      </c>
      <c r="U1949" t="str">
        <f>Receive[[#This Row],[服装]]&amp;Receive[[#This Row],[名前]]&amp;Receive[[#This Row],[レアリティ]]</f>
        <v>妖赤葦京治ICONIC</v>
      </c>
    </row>
    <row r="1950" spans="1:21" x14ac:dyDescent="0.25">
      <c r="A1950">
        <f>VLOOKUP(Receive[[#This Row],[No用]],SetNo[[No.用]:[vlookup 用]],2,FALSE)</f>
        <v>331</v>
      </c>
      <c r="B1950">
        <f>IF(ROW()=2,1,IF(A1949&lt;&gt;Receive[[#This Row],[No]],1,B1949+1))</f>
        <v>1</v>
      </c>
      <c r="C1950" s="1" t="s">
        <v>1052</v>
      </c>
      <c r="D1950" s="1" t="s">
        <v>129</v>
      </c>
      <c r="E1950" s="1" t="s">
        <v>73</v>
      </c>
      <c r="F1950" s="1" t="s">
        <v>74</v>
      </c>
      <c r="G1950" s="1" t="s">
        <v>128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173</v>
      </c>
      <c r="M1950">
        <v>37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焼き芋赤葦京治ICONIC</v>
      </c>
    </row>
    <row r="1951" spans="1:21" x14ac:dyDescent="0.25">
      <c r="A1951">
        <f>VLOOKUP(Receive[[#This Row],[No用]],SetNo[[No.用]:[vlookup 用]],2,FALSE)</f>
        <v>331</v>
      </c>
      <c r="B1951">
        <f>IF(ROW()=2,1,IF(A1950&lt;&gt;Receive[[#This Row],[No]],1,B1950+1))</f>
        <v>2</v>
      </c>
      <c r="C1951" s="1" t="s">
        <v>1052</v>
      </c>
      <c r="D1951" s="1" t="s">
        <v>129</v>
      </c>
      <c r="E1951" s="1" t="s">
        <v>73</v>
      </c>
      <c r="F1951" s="1" t="s">
        <v>74</v>
      </c>
      <c r="G1951" s="1" t="s">
        <v>128</v>
      </c>
      <c r="H1951" s="1" t="s">
        <v>71</v>
      </c>
      <c r="I1951">
        <v>1</v>
      </c>
      <c r="J1951" t="s">
        <v>228</v>
      </c>
      <c r="K1951" s="1" t="s">
        <v>163</v>
      </c>
      <c r="L1951" s="1" t="s">
        <v>162</v>
      </c>
      <c r="M1951">
        <v>31</v>
      </c>
      <c r="N1951">
        <v>0</v>
      </c>
      <c r="O1951">
        <v>0</v>
      </c>
      <c r="P1951">
        <v>0</v>
      </c>
      <c r="R1951" s="1" t="s">
        <v>948</v>
      </c>
      <c r="S1951" s="1" t="s">
        <v>913</v>
      </c>
      <c r="T1951" s="1"/>
      <c r="U1951" t="str">
        <f>Receive[[#This Row],[服装]]&amp;Receive[[#This Row],[名前]]&amp;Receive[[#This Row],[レアリティ]]</f>
        <v>焼き芋赤葦京治ICONIC</v>
      </c>
    </row>
    <row r="1952" spans="1:21" x14ac:dyDescent="0.25">
      <c r="A1952">
        <f>VLOOKUP(Receive[[#This Row],[No用]],SetNo[[No.用]:[vlookup 用]],2,FALSE)</f>
        <v>331</v>
      </c>
      <c r="B1952">
        <f>IF(ROW()=2,1,IF(A1951&lt;&gt;Receive[[#This Row],[No]],1,B1951+1))</f>
        <v>3</v>
      </c>
      <c r="C1952" s="1" t="s">
        <v>1052</v>
      </c>
      <c r="D1952" s="1" t="s">
        <v>129</v>
      </c>
      <c r="E1952" s="1" t="s">
        <v>73</v>
      </c>
      <c r="F1952" s="1" t="s">
        <v>74</v>
      </c>
      <c r="G1952" s="1" t="s">
        <v>128</v>
      </c>
      <c r="H1952" s="1" t="s">
        <v>71</v>
      </c>
      <c r="I1952">
        <v>1</v>
      </c>
      <c r="J1952" t="s">
        <v>228</v>
      </c>
      <c r="K1952" s="1" t="s">
        <v>230</v>
      </c>
      <c r="L1952" s="1" t="s">
        <v>162</v>
      </c>
      <c r="M1952">
        <v>31</v>
      </c>
      <c r="N1952">
        <v>0</v>
      </c>
      <c r="O1952">
        <v>0</v>
      </c>
      <c r="P1952">
        <v>0</v>
      </c>
      <c r="R1952" s="1" t="s">
        <v>948</v>
      </c>
      <c r="S1952" s="1" t="s">
        <v>914</v>
      </c>
      <c r="T1952" s="1"/>
      <c r="U1952" t="str">
        <f>Receive[[#This Row],[服装]]&amp;Receive[[#This Row],[名前]]&amp;Receive[[#This Row],[レアリティ]]</f>
        <v>焼き芋赤葦京治ICONIC</v>
      </c>
    </row>
    <row r="1953" spans="1:21" x14ac:dyDescent="0.25">
      <c r="A1953">
        <f>VLOOKUP(Receive[[#This Row],[No用]],SetNo[[No.用]:[vlookup 用]],2,FALSE)</f>
        <v>331</v>
      </c>
      <c r="B1953">
        <f>IF(ROW()=2,1,IF(A1952&lt;&gt;Receive[[#This Row],[No]],1,B1952+1))</f>
        <v>4</v>
      </c>
      <c r="C1953" s="1" t="s">
        <v>1052</v>
      </c>
      <c r="D1953" s="1" t="s">
        <v>129</v>
      </c>
      <c r="E1953" s="1" t="s">
        <v>73</v>
      </c>
      <c r="F1953" s="1" t="s">
        <v>74</v>
      </c>
      <c r="G1953" s="1" t="s">
        <v>128</v>
      </c>
      <c r="H1953" s="1" t="s">
        <v>71</v>
      </c>
      <c r="I1953">
        <v>1</v>
      </c>
      <c r="J1953" t="s">
        <v>228</v>
      </c>
      <c r="K1953" s="1" t="s">
        <v>120</v>
      </c>
      <c r="L1953" s="1" t="s">
        <v>173</v>
      </c>
      <c r="M1953">
        <v>37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焼き芋赤葦京治ICONIC</v>
      </c>
    </row>
    <row r="1954" spans="1:21" x14ac:dyDescent="0.25">
      <c r="A1954">
        <f>VLOOKUP(Receive[[#This Row],[No用]],SetNo[[No.用]:[vlookup 用]],2,FALSE)</f>
        <v>331</v>
      </c>
      <c r="B1954">
        <f>IF(ROW()=2,1,IF(A1953&lt;&gt;Receive[[#This Row],[No]],1,B1953+1))</f>
        <v>5</v>
      </c>
      <c r="C1954" s="1" t="s">
        <v>1052</v>
      </c>
      <c r="D1954" s="1" t="s">
        <v>129</v>
      </c>
      <c r="E1954" s="1" t="s">
        <v>73</v>
      </c>
      <c r="F1954" s="1" t="s">
        <v>74</v>
      </c>
      <c r="G1954" s="1" t="s">
        <v>128</v>
      </c>
      <c r="H1954" s="1" t="s">
        <v>71</v>
      </c>
      <c r="I1954">
        <v>1</v>
      </c>
      <c r="J1954" t="s">
        <v>228</v>
      </c>
      <c r="K1954" s="1" t="s">
        <v>164</v>
      </c>
      <c r="L1954" s="1" t="s">
        <v>162</v>
      </c>
      <c r="M1954">
        <v>31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焼き芋赤葦京治ICONIC</v>
      </c>
    </row>
    <row r="1955" spans="1:21" x14ac:dyDescent="0.25">
      <c r="A1955">
        <f>VLOOKUP(Receive[[#This Row],[No用]],SetNo[[No.用]:[vlookup 用]],2,FALSE)</f>
        <v>331</v>
      </c>
      <c r="B1955">
        <f>IF(ROW()=2,1,IF(A1954&lt;&gt;Receive[[#This Row],[No]],1,B1954+1))</f>
        <v>6</v>
      </c>
      <c r="C1955" s="1" t="s">
        <v>1052</v>
      </c>
      <c r="D1955" s="1" t="s">
        <v>129</v>
      </c>
      <c r="E1955" s="1" t="s">
        <v>73</v>
      </c>
      <c r="F1955" s="1" t="s">
        <v>74</v>
      </c>
      <c r="G1955" s="1" t="s">
        <v>128</v>
      </c>
      <c r="H1955" s="1" t="s">
        <v>71</v>
      </c>
      <c r="I1955">
        <v>0</v>
      </c>
      <c r="J1955" t="s">
        <v>228</v>
      </c>
      <c r="K1955" s="1" t="s">
        <v>165</v>
      </c>
      <c r="L1955" s="1" t="s">
        <v>162</v>
      </c>
      <c r="M1955">
        <v>13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焼き芋赤葦京治ICONIC</v>
      </c>
    </row>
    <row r="1956" spans="1:21" x14ac:dyDescent="0.25">
      <c r="A1956">
        <f>VLOOKUP(Receive[[#This Row],[No用]],SetNo[[No.用]:[vlookup 用]],2,FALSE)</f>
        <v>332</v>
      </c>
      <c r="B1956">
        <f>IF(ROW()=2,1,IF(A1955&lt;&gt;Receive[[#This Row],[No]],1,B1955+1))</f>
        <v>1</v>
      </c>
      <c r="C1956" s="1" t="s">
        <v>1230</v>
      </c>
      <c r="D1956" s="1" t="s">
        <v>129</v>
      </c>
      <c r="E1956" s="1" t="s">
        <v>90</v>
      </c>
      <c r="F1956" s="1" t="s">
        <v>74</v>
      </c>
      <c r="G1956" s="1" t="s">
        <v>128</v>
      </c>
      <c r="H1956" s="1" t="s">
        <v>71</v>
      </c>
      <c r="I1956">
        <v>1</v>
      </c>
      <c r="J1956" t="s">
        <v>228</v>
      </c>
      <c r="K1956" s="1" t="s">
        <v>119</v>
      </c>
      <c r="L1956" s="1" t="s">
        <v>173</v>
      </c>
      <c r="M1956">
        <v>39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Xmas3赤葦京治ICONIC</v>
      </c>
    </row>
    <row r="1957" spans="1:21" x14ac:dyDescent="0.25">
      <c r="A1957">
        <f>VLOOKUP(Receive[[#This Row],[No用]],SetNo[[No.用]:[vlookup 用]],2,FALSE)</f>
        <v>332</v>
      </c>
      <c r="B1957">
        <f>IF(ROW()=2,1,IF(A1956&lt;&gt;Receive[[#This Row],[No]],1,B1956+1))</f>
        <v>2</v>
      </c>
      <c r="C1957" s="1" t="s">
        <v>1230</v>
      </c>
      <c r="D1957" s="1" t="s">
        <v>129</v>
      </c>
      <c r="E1957" s="1" t="s">
        <v>90</v>
      </c>
      <c r="F1957" s="1" t="s">
        <v>74</v>
      </c>
      <c r="G1957" s="1" t="s">
        <v>128</v>
      </c>
      <c r="H1957" s="1" t="s">
        <v>71</v>
      </c>
      <c r="I1957">
        <v>1</v>
      </c>
      <c r="J1957" t="s">
        <v>228</v>
      </c>
      <c r="K1957" s="1" t="s">
        <v>163</v>
      </c>
      <c r="L1957" s="1" t="s">
        <v>178</v>
      </c>
      <c r="M1957">
        <v>35</v>
      </c>
      <c r="N1957">
        <v>0</v>
      </c>
      <c r="O1957">
        <v>0</v>
      </c>
      <c r="P1957">
        <v>0</v>
      </c>
      <c r="R1957" s="1" t="s">
        <v>948</v>
      </c>
      <c r="S1957" s="1" t="s">
        <v>902</v>
      </c>
      <c r="U1957" t="str">
        <f>Receive[[#This Row],[服装]]&amp;Receive[[#This Row],[名前]]&amp;Receive[[#This Row],[レアリティ]]</f>
        <v>Xmas3赤葦京治ICONIC</v>
      </c>
    </row>
    <row r="1958" spans="1:21" x14ac:dyDescent="0.25">
      <c r="A1958">
        <f>VLOOKUP(Receive[[#This Row],[No用]],SetNo[[No.用]:[vlookup 用]],2,FALSE)</f>
        <v>332</v>
      </c>
      <c r="B1958">
        <f>IF(ROW()=2,1,IF(A1957&lt;&gt;Receive[[#This Row],[No]],1,B1957+1))</f>
        <v>3</v>
      </c>
      <c r="C1958" s="1" t="s">
        <v>1230</v>
      </c>
      <c r="D1958" s="1" t="s">
        <v>129</v>
      </c>
      <c r="E1958" s="1" t="s">
        <v>90</v>
      </c>
      <c r="F1958" s="1" t="s">
        <v>74</v>
      </c>
      <c r="G1958" s="1" t="s">
        <v>128</v>
      </c>
      <c r="H1958" s="1" t="s">
        <v>71</v>
      </c>
      <c r="I1958">
        <v>1</v>
      </c>
      <c r="J1958" t="s">
        <v>228</v>
      </c>
      <c r="K1958" s="1" t="s">
        <v>230</v>
      </c>
      <c r="L1958" s="1" t="s">
        <v>178</v>
      </c>
      <c r="M1958">
        <v>35</v>
      </c>
      <c r="N1958">
        <v>0</v>
      </c>
      <c r="O1958">
        <v>0</v>
      </c>
      <c r="P1958">
        <v>0</v>
      </c>
      <c r="R1958" s="1" t="s">
        <v>948</v>
      </c>
      <c r="S1958" s="1" t="s">
        <v>903</v>
      </c>
      <c r="U1958" t="str">
        <f>Receive[[#This Row],[服装]]&amp;Receive[[#This Row],[名前]]&amp;Receive[[#This Row],[レアリティ]]</f>
        <v>Xmas3赤葦京治ICONIC</v>
      </c>
    </row>
    <row r="1959" spans="1:21" x14ac:dyDescent="0.25">
      <c r="A1959">
        <f>VLOOKUP(Receive[[#This Row],[No用]],SetNo[[No.用]:[vlookup 用]],2,FALSE)</f>
        <v>332</v>
      </c>
      <c r="B1959">
        <f>IF(ROW()=2,1,IF(A1958&lt;&gt;Receive[[#This Row],[No]],1,B1958+1))</f>
        <v>4</v>
      </c>
      <c r="C1959" s="1" t="s">
        <v>1230</v>
      </c>
      <c r="D1959" s="1" t="s">
        <v>129</v>
      </c>
      <c r="E1959" s="1" t="s">
        <v>90</v>
      </c>
      <c r="F1959" s="1" t="s">
        <v>74</v>
      </c>
      <c r="G1959" s="1" t="s">
        <v>128</v>
      </c>
      <c r="H1959" s="1" t="s">
        <v>71</v>
      </c>
      <c r="I1959">
        <v>1</v>
      </c>
      <c r="J1959" t="s">
        <v>228</v>
      </c>
      <c r="K1959" s="1" t="s">
        <v>120</v>
      </c>
      <c r="L1959" s="1" t="s">
        <v>173</v>
      </c>
      <c r="M1959">
        <v>39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Xmas3赤葦京治ICONIC</v>
      </c>
    </row>
    <row r="1960" spans="1:21" x14ac:dyDescent="0.25">
      <c r="A1960">
        <f>VLOOKUP(Receive[[#This Row],[No用]],SetNo[[No.用]:[vlookup 用]],2,FALSE)</f>
        <v>332</v>
      </c>
      <c r="B1960">
        <f>IF(ROW()=2,1,IF(A1959&lt;&gt;Receive[[#This Row],[No]],1,B1959+1))</f>
        <v>5</v>
      </c>
      <c r="C1960" s="1" t="s">
        <v>1230</v>
      </c>
      <c r="D1960" s="1" t="s">
        <v>129</v>
      </c>
      <c r="E1960" s="1" t="s">
        <v>90</v>
      </c>
      <c r="F1960" s="1" t="s">
        <v>74</v>
      </c>
      <c r="G1960" s="1" t="s">
        <v>128</v>
      </c>
      <c r="H1960" s="1" t="s">
        <v>71</v>
      </c>
      <c r="I1960">
        <v>1</v>
      </c>
      <c r="J1960" t="s">
        <v>228</v>
      </c>
      <c r="K1960" s="1" t="s">
        <v>164</v>
      </c>
      <c r="L1960" s="1" t="s">
        <v>162</v>
      </c>
      <c r="M1960">
        <v>32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Xmas3赤葦京治ICONIC</v>
      </c>
    </row>
    <row r="1961" spans="1:21" x14ac:dyDescent="0.25">
      <c r="A1961">
        <f>VLOOKUP(Receive[[#This Row],[No用]],SetNo[[No.用]:[vlookup 用]],2,FALSE)</f>
        <v>332</v>
      </c>
      <c r="B1961">
        <f>IF(ROW()=2,1,IF(A1960&lt;&gt;Receive[[#This Row],[No]],1,B1960+1))</f>
        <v>6</v>
      </c>
      <c r="C1961" s="1" t="s">
        <v>1230</v>
      </c>
      <c r="D1961" s="1" t="s">
        <v>129</v>
      </c>
      <c r="E1961" s="1" t="s">
        <v>90</v>
      </c>
      <c r="F1961" s="1" t="s">
        <v>74</v>
      </c>
      <c r="G1961" s="1" t="s">
        <v>128</v>
      </c>
      <c r="H1961" s="1" t="s">
        <v>71</v>
      </c>
      <c r="I1961">
        <v>0</v>
      </c>
      <c r="J1961" t="s">
        <v>228</v>
      </c>
      <c r="K1961" s="1" t="s">
        <v>165</v>
      </c>
      <c r="L1961" s="1" t="s">
        <v>162</v>
      </c>
      <c r="M1961">
        <v>14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Xmas3赤葦京治ICONIC</v>
      </c>
    </row>
    <row r="1962" spans="1:21" x14ac:dyDescent="0.25">
      <c r="A1962">
        <f>VLOOKUP(Receive[[#This Row],[No用]],SetNo[[No.用]:[vlookup 用]],2,FALSE)</f>
        <v>332</v>
      </c>
      <c r="B1962">
        <f>IF(ROW()=2,1,IF(A1961&lt;&gt;Receive[[#This Row],[No]],1,B1961+1))</f>
        <v>7</v>
      </c>
      <c r="C1962" s="1" t="s">
        <v>1230</v>
      </c>
      <c r="D1962" s="1" t="s">
        <v>129</v>
      </c>
      <c r="E1962" s="1" t="s">
        <v>90</v>
      </c>
      <c r="F1962" s="1" t="s">
        <v>74</v>
      </c>
      <c r="G1962" s="1" t="s">
        <v>128</v>
      </c>
      <c r="H1962" s="1" t="s">
        <v>71</v>
      </c>
      <c r="I1962">
        <v>1</v>
      </c>
      <c r="J1962" t="s">
        <v>228</v>
      </c>
      <c r="K1962" s="1" t="s">
        <v>120</v>
      </c>
      <c r="L1962" s="1" t="s">
        <v>224</v>
      </c>
      <c r="M1962">
        <v>51</v>
      </c>
      <c r="N1962">
        <v>0</v>
      </c>
      <c r="O1962">
        <v>61</v>
      </c>
      <c r="P1962">
        <v>0</v>
      </c>
      <c r="T1962" s="1" t="s">
        <v>1232</v>
      </c>
      <c r="U1962" t="str">
        <f>Receive[[#This Row],[服装]]&amp;Receive[[#This Row],[名前]]&amp;Receive[[#This Row],[レアリティ]]</f>
        <v>Xmas3赤葦京治ICONIC</v>
      </c>
    </row>
    <row r="1963" spans="1:21" x14ac:dyDescent="0.25">
      <c r="A1963">
        <f>VLOOKUP(Receive[[#This Row],[No用]],SetNo[[No.用]:[vlookup 用]],2,FALSE)</f>
        <v>333</v>
      </c>
      <c r="B1963">
        <f>IF(ROW()=2,1,IF(A1955&lt;&gt;Receive[[#This Row],[No]],1,B1955+1))</f>
        <v>1</v>
      </c>
      <c r="C1963" s="1" t="s">
        <v>108</v>
      </c>
      <c r="D1963" s="1" t="s">
        <v>645</v>
      </c>
      <c r="E1963" s="1" t="s">
        <v>90</v>
      </c>
      <c r="F1963" s="1" t="s">
        <v>78</v>
      </c>
      <c r="G1963" s="1" t="s">
        <v>636</v>
      </c>
      <c r="H1963" s="1" t="s">
        <v>544</v>
      </c>
      <c r="I1963">
        <v>1</v>
      </c>
      <c r="J1963" t="s">
        <v>228</v>
      </c>
      <c r="K1963" s="1" t="s">
        <v>119</v>
      </c>
      <c r="L1963" s="1" t="s">
        <v>162</v>
      </c>
      <c r="M1963">
        <v>26</v>
      </c>
      <c r="N1963">
        <v>0</v>
      </c>
      <c r="O1963">
        <v>0</v>
      </c>
      <c r="P1963">
        <v>0</v>
      </c>
      <c r="U1963" t="str">
        <f>Receive[[#This Row],[服装]]&amp;Receive[[#This Row],[名前]]&amp;Receive[[#This Row],[レアリティ]]</f>
        <v>ユニフォーム姫川葵ICONIC</v>
      </c>
    </row>
    <row r="1964" spans="1:21" x14ac:dyDescent="0.25">
      <c r="A1964">
        <f>VLOOKUP(Receive[[#This Row],[No用]],SetNo[[No.用]:[vlookup 用]],2,FALSE)</f>
        <v>333</v>
      </c>
      <c r="B1964">
        <f>IF(ROW()=2,1,IF(A1963&lt;&gt;Receive[[#This Row],[No]],1,B1963+1))</f>
        <v>2</v>
      </c>
      <c r="C1964" s="1" t="s">
        <v>108</v>
      </c>
      <c r="D1964" s="1" t="s">
        <v>645</v>
      </c>
      <c r="E1964" s="1" t="s">
        <v>90</v>
      </c>
      <c r="F1964" s="1" t="s">
        <v>78</v>
      </c>
      <c r="G1964" s="1" t="s">
        <v>636</v>
      </c>
      <c r="H1964" s="1" t="s">
        <v>544</v>
      </c>
      <c r="I1964">
        <v>1</v>
      </c>
      <c r="J1964" t="s">
        <v>228</v>
      </c>
      <c r="K1964" s="1" t="s">
        <v>194</v>
      </c>
      <c r="L1964" s="1" t="s">
        <v>173</v>
      </c>
      <c r="M1964">
        <v>32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ユニフォーム姫川葵ICONIC</v>
      </c>
    </row>
    <row r="1965" spans="1:21" x14ac:dyDescent="0.25">
      <c r="A1965">
        <f>VLOOKUP(Receive[[#This Row],[No用]],SetNo[[No.用]:[vlookup 用]],2,FALSE)</f>
        <v>333</v>
      </c>
      <c r="B1965">
        <f>IF(ROW()=2,1,IF(A1964&lt;&gt;Receive[[#This Row],[No]],1,B1964+1))</f>
        <v>3</v>
      </c>
      <c r="C1965" s="1" t="s">
        <v>108</v>
      </c>
      <c r="D1965" s="1" t="s">
        <v>645</v>
      </c>
      <c r="E1965" s="1" t="s">
        <v>90</v>
      </c>
      <c r="F1965" s="1" t="s">
        <v>78</v>
      </c>
      <c r="G1965" s="1" t="s">
        <v>636</v>
      </c>
      <c r="H1965" s="1" t="s">
        <v>544</v>
      </c>
      <c r="I1965">
        <v>1</v>
      </c>
      <c r="J1965" t="s">
        <v>228</v>
      </c>
      <c r="K1965" s="1" t="s">
        <v>163</v>
      </c>
      <c r="L1965" s="1" t="s">
        <v>162</v>
      </c>
      <c r="M1965">
        <v>26</v>
      </c>
      <c r="N1965">
        <v>0</v>
      </c>
      <c r="O1965">
        <v>0</v>
      </c>
      <c r="P1965">
        <v>0</v>
      </c>
      <c r="R1965" s="1" t="s">
        <v>948</v>
      </c>
      <c r="S1965" s="1" t="s">
        <v>913</v>
      </c>
      <c r="U1965" t="str">
        <f>Receive[[#This Row],[服装]]&amp;Receive[[#This Row],[名前]]&amp;Receive[[#This Row],[レアリティ]]</f>
        <v>ユニフォーム姫川葵ICONIC</v>
      </c>
    </row>
    <row r="1966" spans="1:21" x14ac:dyDescent="0.25">
      <c r="A1966">
        <f>VLOOKUP(Receive[[#This Row],[No用]],SetNo[[No.用]:[vlookup 用]],2,FALSE)</f>
        <v>333</v>
      </c>
      <c r="B1966">
        <f>IF(ROW()=2,1,IF(A1965&lt;&gt;Receive[[#This Row],[No]],1,B1965+1))</f>
        <v>4</v>
      </c>
      <c r="C1966" s="1" t="s">
        <v>108</v>
      </c>
      <c r="D1966" s="1" t="s">
        <v>645</v>
      </c>
      <c r="E1966" s="1" t="s">
        <v>90</v>
      </c>
      <c r="F1966" s="1" t="s">
        <v>78</v>
      </c>
      <c r="G1966" s="1" t="s">
        <v>636</v>
      </c>
      <c r="H1966" s="1" t="s">
        <v>544</v>
      </c>
      <c r="I1966">
        <v>1</v>
      </c>
      <c r="J1966" t="s">
        <v>228</v>
      </c>
      <c r="K1966" s="1" t="s">
        <v>120</v>
      </c>
      <c r="L1966" s="1" t="s">
        <v>162</v>
      </c>
      <c r="M1966">
        <v>26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ユニフォーム姫川葵ICONIC</v>
      </c>
    </row>
    <row r="1967" spans="1:21" x14ac:dyDescent="0.25">
      <c r="A1967">
        <f>VLOOKUP(Receive[[#This Row],[No用]],SetNo[[No.用]:[vlookup 用]],2,FALSE)</f>
        <v>333</v>
      </c>
      <c r="B1967">
        <f>IF(ROW()=2,1,IF(A1966&lt;&gt;Receive[[#This Row],[No]],1,B1966+1))</f>
        <v>5</v>
      </c>
      <c r="C1967" s="1" t="s">
        <v>108</v>
      </c>
      <c r="D1967" s="1" t="s">
        <v>645</v>
      </c>
      <c r="E1967" s="1" t="s">
        <v>90</v>
      </c>
      <c r="F1967" s="1" t="s">
        <v>78</v>
      </c>
      <c r="G1967" s="1" t="s">
        <v>636</v>
      </c>
      <c r="H1967" s="1" t="s">
        <v>544</v>
      </c>
      <c r="I1967">
        <v>1</v>
      </c>
      <c r="J1967" t="s">
        <v>228</v>
      </c>
      <c r="K1967" s="1" t="s">
        <v>164</v>
      </c>
      <c r="L1967" s="1" t="s">
        <v>162</v>
      </c>
      <c r="M1967">
        <v>26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ユニフォーム姫川葵ICONIC</v>
      </c>
    </row>
    <row r="1968" spans="1:21" x14ac:dyDescent="0.25">
      <c r="A1968">
        <f>VLOOKUP(Receive[[#This Row],[No用]],SetNo[[No.用]:[vlookup 用]],2,FALSE)</f>
        <v>333</v>
      </c>
      <c r="B1968">
        <f>IF(ROW()=2,1,IF(A1967&lt;&gt;Receive[[#This Row],[No]],1,B1967+1))</f>
        <v>6</v>
      </c>
      <c r="C1968" s="1" t="s">
        <v>108</v>
      </c>
      <c r="D1968" s="1" t="s">
        <v>645</v>
      </c>
      <c r="E1968" s="1" t="s">
        <v>90</v>
      </c>
      <c r="F1968" s="1" t="s">
        <v>78</v>
      </c>
      <c r="G1968" s="1" t="s">
        <v>636</v>
      </c>
      <c r="H1968" s="1" t="s">
        <v>544</v>
      </c>
      <c r="I1968">
        <v>0</v>
      </c>
      <c r="J1968" t="s">
        <v>228</v>
      </c>
      <c r="K1968" s="1" t="s">
        <v>165</v>
      </c>
      <c r="L1968" s="1" t="s">
        <v>162</v>
      </c>
      <c r="M1968">
        <v>13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ユニフォーム姫川葵ICONIC</v>
      </c>
    </row>
    <row r="1969" spans="1:21" x14ac:dyDescent="0.25">
      <c r="A1969">
        <f>VLOOKUP(Receive[[#This Row],[No用]],SetNo[[No.用]:[vlookup 用]],2,FALSE)</f>
        <v>334</v>
      </c>
      <c r="B1969">
        <f>IF(ROW()=2,1,IF(A1968&lt;&gt;Receive[[#This Row],[No]],1,B1968+1))</f>
        <v>1</v>
      </c>
      <c r="C1969" s="1" t="s">
        <v>707</v>
      </c>
      <c r="D1969" s="1" t="s">
        <v>645</v>
      </c>
      <c r="E1969" s="10" t="s">
        <v>77</v>
      </c>
      <c r="F1969" s="1" t="s">
        <v>78</v>
      </c>
      <c r="G1969" s="1" t="s">
        <v>636</v>
      </c>
      <c r="H1969" s="1" t="s">
        <v>544</v>
      </c>
      <c r="I1969">
        <v>1</v>
      </c>
      <c r="J1969" t="s">
        <v>228</v>
      </c>
      <c r="K1969" s="1" t="s">
        <v>119</v>
      </c>
      <c r="L1969" s="1" t="s">
        <v>178</v>
      </c>
      <c r="M1969">
        <v>29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花火姫川葵ICONIC</v>
      </c>
    </row>
    <row r="1970" spans="1:21" x14ac:dyDescent="0.25">
      <c r="A1970">
        <f>VLOOKUP(Receive[[#This Row],[No用]],SetNo[[No.用]:[vlookup 用]],2,FALSE)</f>
        <v>334</v>
      </c>
      <c r="B1970">
        <f>IF(ROW()=2,1,IF(A1969&lt;&gt;Receive[[#This Row],[No]],1,B1969+1))</f>
        <v>2</v>
      </c>
      <c r="C1970" s="1" t="s">
        <v>707</v>
      </c>
      <c r="D1970" s="1" t="s">
        <v>645</v>
      </c>
      <c r="E1970" s="10" t="s">
        <v>77</v>
      </c>
      <c r="F1970" s="1" t="s">
        <v>78</v>
      </c>
      <c r="G1970" s="1" t="s">
        <v>636</v>
      </c>
      <c r="H1970" s="1" t="s">
        <v>544</v>
      </c>
      <c r="I1970">
        <v>1</v>
      </c>
      <c r="J1970" t="s">
        <v>228</v>
      </c>
      <c r="K1970" s="1" t="s">
        <v>194</v>
      </c>
      <c r="L1970" s="1" t="s">
        <v>173</v>
      </c>
      <c r="M1970">
        <v>32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花火姫川葵ICONIC</v>
      </c>
    </row>
    <row r="1971" spans="1:21" x14ac:dyDescent="0.25">
      <c r="A1971">
        <f>VLOOKUP(Receive[[#This Row],[No用]],SetNo[[No.用]:[vlookup 用]],2,FALSE)</f>
        <v>334</v>
      </c>
      <c r="B1971">
        <f>IF(ROW()=2,1,IF(A1970&lt;&gt;Receive[[#This Row],[No]],1,B1970+1))</f>
        <v>3</v>
      </c>
      <c r="C1971" s="1" t="s">
        <v>707</v>
      </c>
      <c r="D1971" s="1" t="s">
        <v>645</v>
      </c>
      <c r="E1971" s="10" t="s">
        <v>77</v>
      </c>
      <c r="F1971" s="1" t="s">
        <v>78</v>
      </c>
      <c r="G1971" s="1" t="s">
        <v>636</v>
      </c>
      <c r="H1971" s="1" t="s">
        <v>544</v>
      </c>
      <c r="I1971">
        <v>1</v>
      </c>
      <c r="J1971" t="s">
        <v>228</v>
      </c>
      <c r="K1971" s="1" t="s">
        <v>163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R1971" s="1" t="s">
        <v>948</v>
      </c>
      <c r="S1971" s="1" t="s">
        <v>913</v>
      </c>
      <c r="U1971" t="str">
        <f>Receive[[#This Row],[服装]]&amp;Receive[[#This Row],[名前]]&amp;Receive[[#This Row],[レアリティ]]</f>
        <v>花火姫川葵ICONIC</v>
      </c>
    </row>
    <row r="1972" spans="1:21" x14ac:dyDescent="0.25">
      <c r="A1972">
        <f>VLOOKUP(Receive[[#This Row],[No用]],SetNo[[No.用]:[vlookup 用]],2,FALSE)</f>
        <v>334</v>
      </c>
      <c r="B1972">
        <f>IF(ROW()=2,1,IF(A1971&lt;&gt;Receive[[#This Row],[No]],1,B1971+1))</f>
        <v>4</v>
      </c>
      <c r="C1972" s="1" t="s">
        <v>707</v>
      </c>
      <c r="D1972" s="1" t="s">
        <v>645</v>
      </c>
      <c r="E1972" s="10" t="s">
        <v>77</v>
      </c>
      <c r="F1972" s="1" t="s">
        <v>78</v>
      </c>
      <c r="G1972" s="1" t="s">
        <v>636</v>
      </c>
      <c r="H1972" s="1" t="s">
        <v>544</v>
      </c>
      <c r="I1972">
        <v>1</v>
      </c>
      <c r="J1972" t="s">
        <v>228</v>
      </c>
      <c r="K1972" s="1" t="s">
        <v>120</v>
      </c>
      <c r="L1972" s="1" t="s">
        <v>178</v>
      </c>
      <c r="M1972">
        <v>29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花火姫川葵ICONIC</v>
      </c>
    </row>
    <row r="1973" spans="1:21" x14ac:dyDescent="0.25">
      <c r="A1973">
        <f>VLOOKUP(Receive[[#This Row],[No用]],SetNo[[No.用]:[vlookup 用]],2,FALSE)</f>
        <v>334</v>
      </c>
      <c r="B1973">
        <f>IF(ROW()=2,1,IF(A1972&lt;&gt;Receive[[#This Row],[No]],1,B1972+1))</f>
        <v>5</v>
      </c>
      <c r="C1973" s="1" t="s">
        <v>707</v>
      </c>
      <c r="D1973" s="1" t="s">
        <v>645</v>
      </c>
      <c r="E1973" s="10" t="s">
        <v>77</v>
      </c>
      <c r="F1973" s="1" t="s">
        <v>78</v>
      </c>
      <c r="G1973" s="1" t="s">
        <v>636</v>
      </c>
      <c r="H1973" s="1" t="s">
        <v>544</v>
      </c>
      <c r="I1973">
        <v>1</v>
      </c>
      <c r="J1973" t="s">
        <v>228</v>
      </c>
      <c r="K1973" s="1" t="s">
        <v>164</v>
      </c>
      <c r="L1973" s="1" t="s">
        <v>162</v>
      </c>
      <c r="M1973">
        <v>26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花火姫川葵ICONIC</v>
      </c>
    </row>
    <row r="1974" spans="1:21" x14ac:dyDescent="0.25">
      <c r="A1974">
        <f>VLOOKUP(Receive[[#This Row],[No用]],SetNo[[No.用]:[vlookup 用]],2,FALSE)</f>
        <v>334</v>
      </c>
      <c r="B1974">
        <f>IF(ROW()=2,1,IF(A1973&lt;&gt;Receive[[#This Row],[No]],1,B1973+1))</f>
        <v>6</v>
      </c>
      <c r="C1974" s="1" t="s">
        <v>707</v>
      </c>
      <c r="D1974" s="1" t="s">
        <v>645</v>
      </c>
      <c r="E1974" s="10" t="s">
        <v>77</v>
      </c>
      <c r="F1974" s="1" t="s">
        <v>78</v>
      </c>
      <c r="G1974" s="1" t="s">
        <v>636</v>
      </c>
      <c r="H1974" s="1" t="s">
        <v>544</v>
      </c>
      <c r="I1974">
        <v>0</v>
      </c>
      <c r="J1974" t="s">
        <v>228</v>
      </c>
      <c r="K1974" s="1" t="s">
        <v>165</v>
      </c>
      <c r="L1974" s="1" t="s">
        <v>162</v>
      </c>
      <c r="M1974">
        <v>13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花火姫川葵ICONIC</v>
      </c>
    </row>
    <row r="1975" spans="1:21" x14ac:dyDescent="0.25">
      <c r="A1975">
        <f>VLOOKUP(Receive[[#This Row],[No用]],SetNo[[No.用]:[vlookup 用]],2,FALSE)</f>
        <v>334</v>
      </c>
      <c r="B1975">
        <f>IF(ROW()=2,1,IF(A1974&lt;&gt;Receive[[#This Row],[No]],1,B1974+1))</f>
        <v>7</v>
      </c>
      <c r="C1975" s="1" t="s">
        <v>707</v>
      </c>
      <c r="D1975" s="1" t="s">
        <v>645</v>
      </c>
      <c r="E1975" s="10" t="s">
        <v>77</v>
      </c>
      <c r="F1975" s="1" t="s">
        <v>78</v>
      </c>
      <c r="G1975" s="1" t="s">
        <v>636</v>
      </c>
      <c r="H1975" s="1" t="s">
        <v>544</v>
      </c>
      <c r="I1975">
        <v>1</v>
      </c>
      <c r="J1975" t="s">
        <v>228</v>
      </c>
      <c r="K1975" s="1" t="s">
        <v>119</v>
      </c>
      <c r="L1975" s="1" t="s">
        <v>224</v>
      </c>
      <c r="M1975">
        <v>45</v>
      </c>
      <c r="N1975">
        <v>0</v>
      </c>
      <c r="O1975">
        <v>55</v>
      </c>
      <c r="P1975">
        <v>0</v>
      </c>
      <c r="U1975" t="str">
        <f>Receive[[#This Row],[服装]]&amp;Receive[[#This Row],[名前]]&amp;Receive[[#This Row],[レアリティ]]</f>
        <v>花火姫川葵ICONIC</v>
      </c>
    </row>
    <row r="1976" spans="1:21" x14ac:dyDescent="0.25">
      <c r="A1976">
        <f>VLOOKUP(Receive[[#This Row],[No用]],SetNo[[No.用]:[vlookup 用]],2,FALSE)</f>
        <v>335</v>
      </c>
      <c r="B1976">
        <f>IF(ROW()=2,1,IF(A1975&lt;&gt;Receive[[#This Row],[No]],1,B1975+1))</f>
        <v>1</v>
      </c>
      <c r="C1976" s="1" t="s">
        <v>108</v>
      </c>
      <c r="D1976" s="1" t="s">
        <v>651</v>
      </c>
      <c r="E1976" s="1" t="s">
        <v>90</v>
      </c>
      <c r="F1976" s="1" t="s">
        <v>82</v>
      </c>
      <c r="G1976" s="1" t="s">
        <v>636</v>
      </c>
      <c r="H1976" s="1" t="s">
        <v>71</v>
      </c>
      <c r="I1976">
        <v>1</v>
      </c>
      <c r="J1976" t="s">
        <v>228</v>
      </c>
      <c r="K1976" s="1" t="s">
        <v>119</v>
      </c>
      <c r="L1976" s="1" t="s">
        <v>162</v>
      </c>
      <c r="M1976">
        <v>27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ユニフォーム当間義友ICONIC</v>
      </c>
    </row>
    <row r="1977" spans="1:21" x14ac:dyDescent="0.25">
      <c r="A1977">
        <f>VLOOKUP(Receive[[#This Row],[No用]],SetNo[[No.用]:[vlookup 用]],2,FALSE)</f>
        <v>335</v>
      </c>
      <c r="B1977">
        <f>IF(ROW()=2,1,IF(A1976&lt;&gt;Receive[[#This Row],[No]],1,B1976+1))</f>
        <v>2</v>
      </c>
      <c r="C1977" s="1" t="s">
        <v>108</v>
      </c>
      <c r="D1977" s="1" t="s">
        <v>651</v>
      </c>
      <c r="E1977" s="1" t="s">
        <v>90</v>
      </c>
      <c r="F1977" s="1" t="s">
        <v>82</v>
      </c>
      <c r="G1977" s="1" t="s">
        <v>636</v>
      </c>
      <c r="H1977" s="1" t="s">
        <v>71</v>
      </c>
      <c r="I1977">
        <v>1</v>
      </c>
      <c r="J1977" t="s">
        <v>228</v>
      </c>
      <c r="K1977" s="1" t="s">
        <v>163</v>
      </c>
      <c r="L1977" s="1" t="s">
        <v>162</v>
      </c>
      <c r="M1977">
        <v>27</v>
      </c>
      <c r="N1977">
        <v>0</v>
      </c>
      <c r="O1977">
        <v>0</v>
      </c>
      <c r="P1977">
        <v>0</v>
      </c>
      <c r="R1977" s="1" t="s">
        <v>948</v>
      </c>
      <c r="S1977" s="1" t="s">
        <v>913</v>
      </c>
      <c r="U1977" t="str">
        <f>Receive[[#This Row],[服装]]&amp;Receive[[#This Row],[名前]]&amp;Receive[[#This Row],[レアリティ]]</f>
        <v>ユニフォーム当間義友ICONIC</v>
      </c>
    </row>
    <row r="1978" spans="1:21" x14ac:dyDescent="0.25">
      <c r="A1978">
        <f>VLOOKUP(Receive[[#This Row],[No用]],SetNo[[No.用]:[vlookup 用]],2,FALSE)</f>
        <v>335</v>
      </c>
      <c r="B1978">
        <f>IF(ROW()=2,1,IF(A1977&lt;&gt;Receive[[#This Row],[No]],1,B1977+1))</f>
        <v>3</v>
      </c>
      <c r="C1978" s="1" t="s">
        <v>108</v>
      </c>
      <c r="D1978" s="1" t="s">
        <v>651</v>
      </c>
      <c r="E1978" s="1" t="s">
        <v>90</v>
      </c>
      <c r="F1978" s="1" t="s">
        <v>82</v>
      </c>
      <c r="G1978" s="1" t="s">
        <v>636</v>
      </c>
      <c r="H1978" s="1" t="s">
        <v>71</v>
      </c>
      <c r="I1978">
        <v>1</v>
      </c>
      <c r="J1978" t="s">
        <v>228</v>
      </c>
      <c r="K1978" s="1" t="s">
        <v>120</v>
      </c>
      <c r="L1978" s="1" t="s">
        <v>162</v>
      </c>
      <c r="M1978">
        <v>27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ユニフォーム当間義友ICONIC</v>
      </c>
    </row>
    <row r="1979" spans="1:21" x14ac:dyDescent="0.25">
      <c r="A1979">
        <f>VLOOKUP(Receive[[#This Row],[No用]],SetNo[[No.用]:[vlookup 用]],2,FALSE)</f>
        <v>335</v>
      </c>
      <c r="B1979">
        <f>IF(ROW()=2,1,IF(A1978&lt;&gt;Receive[[#This Row],[No]],1,B1978+1))</f>
        <v>4</v>
      </c>
      <c r="C1979" s="1" t="s">
        <v>108</v>
      </c>
      <c r="D1979" s="1" t="s">
        <v>651</v>
      </c>
      <c r="E1979" s="1" t="s">
        <v>90</v>
      </c>
      <c r="F1979" s="1" t="s">
        <v>82</v>
      </c>
      <c r="G1979" s="1" t="s">
        <v>636</v>
      </c>
      <c r="H1979" s="1" t="s">
        <v>71</v>
      </c>
      <c r="I1979">
        <v>1</v>
      </c>
      <c r="J1979" t="s">
        <v>228</v>
      </c>
      <c r="K1979" s="1" t="s">
        <v>164</v>
      </c>
      <c r="L1979" s="1" t="s">
        <v>162</v>
      </c>
      <c r="M1979">
        <v>27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ユニフォーム当間義友ICONIC</v>
      </c>
    </row>
    <row r="1980" spans="1:21" x14ac:dyDescent="0.25">
      <c r="A1980">
        <f>VLOOKUP(Receive[[#This Row],[No用]],SetNo[[No.用]:[vlookup 用]],2,FALSE)</f>
        <v>335</v>
      </c>
      <c r="B1980">
        <f>IF(ROW()=2,1,IF(A1979&lt;&gt;Receive[[#This Row],[No]],1,B1979+1))</f>
        <v>5</v>
      </c>
      <c r="C1980" s="1" t="s">
        <v>108</v>
      </c>
      <c r="D1980" s="1" t="s">
        <v>651</v>
      </c>
      <c r="E1980" s="1" t="s">
        <v>90</v>
      </c>
      <c r="F1980" s="1" t="s">
        <v>82</v>
      </c>
      <c r="G1980" s="1" t="s">
        <v>636</v>
      </c>
      <c r="H1980" s="1" t="s">
        <v>71</v>
      </c>
      <c r="I1980">
        <v>0</v>
      </c>
      <c r="J1980" t="s">
        <v>228</v>
      </c>
      <c r="K1980" s="1" t="s">
        <v>165</v>
      </c>
      <c r="L1980" s="1" t="s">
        <v>162</v>
      </c>
      <c r="M1980">
        <v>13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ユニフォーム当間義友ICONIC</v>
      </c>
    </row>
    <row r="1981" spans="1:21" x14ac:dyDescent="0.25">
      <c r="A1981">
        <f>VLOOKUP(Receive[[#This Row],[No用]],SetNo[[No.用]:[vlookup 用]],2,FALSE)</f>
        <v>336</v>
      </c>
      <c r="B1981">
        <f>IF(ROW()=2,1,IF(A1980&lt;&gt;Receive[[#This Row],[No]],1,B1980+1))</f>
        <v>1</v>
      </c>
      <c r="C1981" s="1" t="s">
        <v>108</v>
      </c>
      <c r="D1981" s="1" t="s">
        <v>634</v>
      </c>
      <c r="E1981" s="1" t="s">
        <v>90</v>
      </c>
      <c r="F1981" s="1" t="s">
        <v>74</v>
      </c>
      <c r="G1981" s="1" t="s">
        <v>636</v>
      </c>
      <c r="H1981" s="1" t="s">
        <v>71</v>
      </c>
      <c r="I1981">
        <v>1</v>
      </c>
      <c r="J1981" t="s">
        <v>228</v>
      </c>
      <c r="K1981" s="1" t="s">
        <v>119</v>
      </c>
      <c r="L1981" s="1" t="s">
        <v>162</v>
      </c>
      <c r="M1981">
        <v>29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ユニフォーム越後栄ICONIC</v>
      </c>
    </row>
    <row r="1982" spans="1:21" x14ac:dyDescent="0.25">
      <c r="A1982">
        <f>VLOOKUP(Receive[[#This Row],[No用]],SetNo[[No.用]:[vlookup 用]],2,FALSE)</f>
        <v>336</v>
      </c>
      <c r="B1982">
        <f>IF(ROW()=2,1,IF(A1981&lt;&gt;Receive[[#This Row],[No]],1,B1981+1))</f>
        <v>2</v>
      </c>
      <c r="C1982" s="1" t="s">
        <v>108</v>
      </c>
      <c r="D1982" s="1" t="s">
        <v>634</v>
      </c>
      <c r="E1982" s="1" t="s">
        <v>90</v>
      </c>
      <c r="F1982" s="1" t="s">
        <v>74</v>
      </c>
      <c r="G1982" s="1" t="s">
        <v>636</v>
      </c>
      <c r="H1982" s="1" t="s">
        <v>71</v>
      </c>
      <c r="I1982">
        <v>1</v>
      </c>
      <c r="J1982" t="s">
        <v>228</v>
      </c>
      <c r="K1982" s="1" t="s">
        <v>163</v>
      </c>
      <c r="L1982" s="1" t="s">
        <v>162</v>
      </c>
      <c r="M1982">
        <v>29</v>
      </c>
      <c r="N1982">
        <v>0</v>
      </c>
      <c r="O1982">
        <v>0</v>
      </c>
      <c r="P1982">
        <v>0</v>
      </c>
      <c r="R1982" s="1" t="s">
        <v>948</v>
      </c>
      <c r="S1982" s="1" t="s">
        <v>913</v>
      </c>
      <c r="U1982" t="str">
        <f>Receive[[#This Row],[服装]]&amp;Receive[[#This Row],[名前]]&amp;Receive[[#This Row],[レアリティ]]</f>
        <v>ユニフォーム越後栄ICONIC</v>
      </c>
    </row>
    <row r="1983" spans="1:21" x14ac:dyDescent="0.25">
      <c r="A1983">
        <f>VLOOKUP(Receive[[#This Row],[No用]],SetNo[[No.用]:[vlookup 用]],2,FALSE)</f>
        <v>336</v>
      </c>
      <c r="B1983">
        <f>IF(ROW()=2,1,IF(A1982&lt;&gt;Receive[[#This Row],[No]],1,B1982+1))</f>
        <v>3</v>
      </c>
      <c r="C1983" s="1" t="s">
        <v>108</v>
      </c>
      <c r="D1983" s="1" t="s">
        <v>634</v>
      </c>
      <c r="E1983" s="1" t="s">
        <v>90</v>
      </c>
      <c r="F1983" s="1" t="s">
        <v>74</v>
      </c>
      <c r="G1983" s="1" t="s">
        <v>636</v>
      </c>
      <c r="H1983" s="1" t="s">
        <v>71</v>
      </c>
      <c r="I1983">
        <v>1</v>
      </c>
      <c r="J1983" t="s">
        <v>228</v>
      </c>
      <c r="K1983" s="1" t="s">
        <v>120</v>
      </c>
      <c r="L1983" s="1" t="s">
        <v>162</v>
      </c>
      <c r="M1983">
        <v>29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ユニフォーム越後栄ICONIC</v>
      </c>
    </row>
    <row r="1984" spans="1:21" x14ac:dyDescent="0.25">
      <c r="A1984">
        <f>VLOOKUP(Receive[[#This Row],[No用]],SetNo[[No.用]:[vlookup 用]],2,FALSE)</f>
        <v>336</v>
      </c>
      <c r="B1984">
        <f>IF(ROW()=2,1,IF(A1983&lt;&gt;Receive[[#This Row],[No]],1,B1983+1))</f>
        <v>4</v>
      </c>
      <c r="C1984" s="1" t="s">
        <v>108</v>
      </c>
      <c r="D1984" s="1" t="s">
        <v>634</v>
      </c>
      <c r="E1984" s="1" t="s">
        <v>90</v>
      </c>
      <c r="F1984" s="1" t="s">
        <v>74</v>
      </c>
      <c r="G1984" s="1" t="s">
        <v>636</v>
      </c>
      <c r="H1984" s="1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29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ユニフォーム越後栄ICONIC</v>
      </c>
    </row>
    <row r="1985" spans="1:21" x14ac:dyDescent="0.25">
      <c r="A1985">
        <f>VLOOKUP(Receive[[#This Row],[No用]],SetNo[[No.用]:[vlookup 用]],2,FALSE)</f>
        <v>336</v>
      </c>
      <c r="B1985">
        <f>IF(ROW()=2,1,IF(A1984&lt;&gt;Receive[[#This Row],[No]],1,B1984+1))</f>
        <v>5</v>
      </c>
      <c r="C1985" s="1" t="s">
        <v>108</v>
      </c>
      <c r="D1985" s="1" t="s">
        <v>634</v>
      </c>
      <c r="E1985" s="1" t="s">
        <v>90</v>
      </c>
      <c r="F1985" s="1" t="s">
        <v>74</v>
      </c>
      <c r="G1985" s="1" t="s">
        <v>636</v>
      </c>
      <c r="H1985" s="1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ユニフォーム越後栄ICONIC</v>
      </c>
    </row>
    <row r="1986" spans="1:21" x14ac:dyDescent="0.25">
      <c r="A1986">
        <f>VLOOKUP(Receive[[#This Row],[No用]],SetNo[[No.用]:[vlookup 用]],2,FALSE)</f>
        <v>337</v>
      </c>
      <c r="B1986">
        <f>IF(ROW()=2,1,IF(A1985&lt;&gt;Receive[[#This Row],[No]],1,B1985+1))</f>
        <v>1</v>
      </c>
      <c r="C1986" s="1" t="s">
        <v>108</v>
      </c>
      <c r="D1986" s="1" t="s">
        <v>655</v>
      </c>
      <c r="E1986" s="1" t="s">
        <v>90</v>
      </c>
      <c r="F1986" s="1" t="s">
        <v>80</v>
      </c>
      <c r="G1986" s="1" t="s">
        <v>636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36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ユニフォーム貝掛亮文ICONIC</v>
      </c>
    </row>
    <row r="1987" spans="1:21" x14ac:dyDescent="0.25">
      <c r="A1987">
        <f>VLOOKUP(Receive[[#This Row],[No用]],SetNo[[No.用]:[vlookup 用]],2,FALSE)</f>
        <v>337</v>
      </c>
      <c r="B1987">
        <f>IF(ROW()=2,1,IF(A1986&lt;&gt;Receive[[#This Row],[No]],1,B1986+1))</f>
        <v>2</v>
      </c>
      <c r="C1987" s="1" t="s">
        <v>108</v>
      </c>
      <c r="D1987" s="1" t="s">
        <v>655</v>
      </c>
      <c r="E1987" s="1" t="s">
        <v>90</v>
      </c>
      <c r="F1987" s="1" t="s">
        <v>80</v>
      </c>
      <c r="G1987" s="1" t="s">
        <v>636</v>
      </c>
      <c r="H1987" s="1" t="s">
        <v>71</v>
      </c>
      <c r="I1987">
        <v>1</v>
      </c>
      <c r="J1987" t="s">
        <v>228</v>
      </c>
      <c r="K1987" s="1" t="s">
        <v>194</v>
      </c>
      <c r="L1987" s="1" t="s">
        <v>178</v>
      </c>
      <c r="M1987">
        <v>38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ユニフォーム貝掛亮文ICONIC</v>
      </c>
    </row>
    <row r="1988" spans="1:21" x14ac:dyDescent="0.25">
      <c r="A1988">
        <f>VLOOKUP(Receive[[#This Row],[No用]],SetNo[[No.用]:[vlookup 用]],2,FALSE)</f>
        <v>337</v>
      </c>
      <c r="B1988">
        <f>IF(ROW()=2,1,IF(A1987&lt;&gt;Receive[[#This Row],[No]],1,B1987+1))</f>
        <v>3</v>
      </c>
      <c r="C1988" s="1" t="s">
        <v>108</v>
      </c>
      <c r="D1988" s="1" t="s">
        <v>655</v>
      </c>
      <c r="E1988" s="1" t="s">
        <v>90</v>
      </c>
      <c r="F1988" s="1" t="s">
        <v>80</v>
      </c>
      <c r="G1988" s="1" t="s">
        <v>636</v>
      </c>
      <c r="H1988" s="1" t="s">
        <v>71</v>
      </c>
      <c r="I1988">
        <v>1</v>
      </c>
      <c r="J1988" t="s">
        <v>228</v>
      </c>
      <c r="K1988" s="1" t="s">
        <v>163</v>
      </c>
      <c r="L1988" s="1" t="s">
        <v>162</v>
      </c>
      <c r="M1988">
        <v>33</v>
      </c>
      <c r="N1988">
        <v>0</v>
      </c>
      <c r="O1988">
        <v>0</v>
      </c>
      <c r="P1988">
        <v>0</v>
      </c>
      <c r="R1988" s="1" t="s">
        <v>948</v>
      </c>
      <c r="S1988" s="1" t="s">
        <v>913</v>
      </c>
      <c r="U1988" t="str">
        <f>Receive[[#This Row],[服装]]&amp;Receive[[#This Row],[名前]]&amp;Receive[[#This Row],[レアリティ]]</f>
        <v>ユニフォーム貝掛亮文ICONIC</v>
      </c>
    </row>
    <row r="1989" spans="1:21" x14ac:dyDescent="0.25">
      <c r="A1989">
        <f>VLOOKUP(Receive[[#This Row],[No用]],SetNo[[No.用]:[vlookup 用]],2,FALSE)</f>
        <v>337</v>
      </c>
      <c r="B1989">
        <f>IF(ROW()=2,1,IF(A1988&lt;&gt;Receive[[#This Row],[No]],1,B1988+1))</f>
        <v>4</v>
      </c>
      <c r="C1989" s="1" t="s">
        <v>108</v>
      </c>
      <c r="D1989" s="1" t="s">
        <v>655</v>
      </c>
      <c r="E1989" s="1" t="s">
        <v>90</v>
      </c>
      <c r="F1989" s="1" t="s">
        <v>80</v>
      </c>
      <c r="G1989" s="1" t="s">
        <v>636</v>
      </c>
      <c r="H1989" s="1" t="s">
        <v>71</v>
      </c>
      <c r="I1989">
        <v>1</v>
      </c>
      <c r="J1989" t="s">
        <v>228</v>
      </c>
      <c r="K1989" s="1" t="s">
        <v>230</v>
      </c>
      <c r="L1989" s="1" t="s">
        <v>162</v>
      </c>
      <c r="M1989">
        <v>33</v>
      </c>
      <c r="N1989">
        <v>0</v>
      </c>
      <c r="O1989">
        <v>0</v>
      </c>
      <c r="P1989">
        <v>0</v>
      </c>
      <c r="R1989" s="1" t="s">
        <v>948</v>
      </c>
      <c r="S1989" s="1" t="s">
        <v>914</v>
      </c>
      <c r="U1989" t="str">
        <f>Receive[[#This Row],[服装]]&amp;Receive[[#This Row],[名前]]&amp;Receive[[#This Row],[レアリティ]]</f>
        <v>ユニフォーム貝掛亮文ICONIC</v>
      </c>
    </row>
    <row r="1990" spans="1:21" x14ac:dyDescent="0.25">
      <c r="A1990">
        <f>VLOOKUP(Receive[[#This Row],[No用]],SetNo[[No.用]:[vlookup 用]],2,FALSE)</f>
        <v>337</v>
      </c>
      <c r="B1990">
        <f>IF(ROW()=2,1,IF(A1989&lt;&gt;Receive[[#This Row],[No]],1,B1989+1))</f>
        <v>5</v>
      </c>
      <c r="C1990" s="1" t="s">
        <v>108</v>
      </c>
      <c r="D1990" s="1" t="s">
        <v>655</v>
      </c>
      <c r="E1990" s="1" t="s">
        <v>90</v>
      </c>
      <c r="F1990" s="1" t="s">
        <v>80</v>
      </c>
      <c r="G1990" s="1" t="s">
        <v>636</v>
      </c>
      <c r="H1990" s="1" t="s">
        <v>71</v>
      </c>
      <c r="I1990">
        <v>1</v>
      </c>
      <c r="J1990" t="s">
        <v>228</v>
      </c>
      <c r="K1990" s="1" t="s">
        <v>120</v>
      </c>
      <c r="L1990" s="1" t="s">
        <v>173</v>
      </c>
      <c r="M1990">
        <v>36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ユニフォーム貝掛亮文ICONIC</v>
      </c>
    </row>
    <row r="1991" spans="1:21" x14ac:dyDescent="0.25">
      <c r="A1991">
        <f>VLOOKUP(Receive[[#This Row],[No用]],SetNo[[No.用]:[vlookup 用]],2,FALSE)</f>
        <v>337</v>
      </c>
      <c r="B1991">
        <f>IF(ROW()=2,1,IF(A1990&lt;&gt;Receive[[#This Row],[No]],1,B1990+1))</f>
        <v>6</v>
      </c>
      <c r="C1991" s="1" t="s">
        <v>108</v>
      </c>
      <c r="D1991" s="1" t="s">
        <v>655</v>
      </c>
      <c r="E1991" s="1" t="s">
        <v>90</v>
      </c>
      <c r="F1991" s="1" t="s">
        <v>80</v>
      </c>
      <c r="G1991" s="1" t="s">
        <v>636</v>
      </c>
      <c r="H1991" s="1" t="s">
        <v>71</v>
      </c>
      <c r="I1991">
        <v>1</v>
      </c>
      <c r="J1991" t="s">
        <v>228</v>
      </c>
      <c r="K1991" s="1" t="s">
        <v>164</v>
      </c>
      <c r="L1991" s="1" t="s">
        <v>162</v>
      </c>
      <c r="M1991">
        <v>33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ユニフォーム貝掛亮文ICONIC</v>
      </c>
    </row>
    <row r="1992" spans="1:21" x14ac:dyDescent="0.25">
      <c r="A1992">
        <f>VLOOKUP(Receive[[#This Row],[No用]],SetNo[[No.用]:[vlookup 用]],2,FALSE)</f>
        <v>337</v>
      </c>
      <c r="B1992">
        <f>IF(ROW()=2,1,IF(A1991&lt;&gt;Receive[[#This Row],[No]],1,B1991+1))</f>
        <v>7</v>
      </c>
      <c r="C1992" s="1" t="s">
        <v>108</v>
      </c>
      <c r="D1992" s="1" t="s">
        <v>655</v>
      </c>
      <c r="E1992" s="1" t="s">
        <v>90</v>
      </c>
      <c r="F1992" s="1" t="s">
        <v>80</v>
      </c>
      <c r="G1992" s="1" t="s">
        <v>636</v>
      </c>
      <c r="H1992" s="1" t="s">
        <v>71</v>
      </c>
      <c r="I1992">
        <v>0</v>
      </c>
      <c r="J1992" t="s">
        <v>228</v>
      </c>
      <c r="K1992" s="1" t="s">
        <v>165</v>
      </c>
      <c r="L1992" s="1" t="s">
        <v>162</v>
      </c>
      <c r="M1992">
        <v>33</v>
      </c>
      <c r="N1992">
        <v>0</v>
      </c>
      <c r="O1992">
        <v>0</v>
      </c>
      <c r="P1992">
        <v>0</v>
      </c>
      <c r="U1992" t="str">
        <f>Receive[[#This Row],[服装]]&amp;Receive[[#This Row],[名前]]&amp;Receive[[#This Row],[レアリティ]]</f>
        <v>ユニフォーム貝掛亮文ICONIC</v>
      </c>
    </row>
    <row r="1993" spans="1:21" x14ac:dyDescent="0.25">
      <c r="A1993">
        <f>VLOOKUP(Receive[[#This Row],[No用]],SetNo[[No.用]:[vlookup 用]],2,FALSE)</f>
        <v>337</v>
      </c>
      <c r="B1993">
        <f>IF(ROW()=2,1,IF(A1992&lt;&gt;Receive[[#This Row],[No]],1,B1992+1))</f>
        <v>8</v>
      </c>
      <c r="C1993" s="1" t="s">
        <v>108</v>
      </c>
      <c r="D1993" s="1" t="s">
        <v>655</v>
      </c>
      <c r="E1993" s="1" t="s">
        <v>90</v>
      </c>
      <c r="F1993" s="1" t="s">
        <v>80</v>
      </c>
      <c r="G1993" s="1" t="s">
        <v>636</v>
      </c>
      <c r="H1993" s="1" t="s">
        <v>71</v>
      </c>
      <c r="I1993">
        <v>1</v>
      </c>
      <c r="J1993" t="s">
        <v>228</v>
      </c>
      <c r="K1993" s="1" t="s">
        <v>183</v>
      </c>
      <c r="L1993" s="1" t="s">
        <v>224</v>
      </c>
      <c r="M1993">
        <v>46</v>
      </c>
      <c r="N1993">
        <v>0</v>
      </c>
      <c r="O1993">
        <v>56</v>
      </c>
      <c r="P1993">
        <v>0</v>
      </c>
      <c r="U1993" t="str">
        <f>Receive[[#This Row],[服装]]&amp;Receive[[#This Row],[名前]]&amp;Receive[[#This Row],[レアリティ]]</f>
        <v>ユニフォーム貝掛亮文ICONIC</v>
      </c>
    </row>
    <row r="1994" spans="1:21" x14ac:dyDescent="0.25">
      <c r="A1994">
        <f>VLOOKUP(Receive[[#This Row],[No用]],SetNo[[No.用]:[vlookup 用]],2,FALSE)</f>
        <v>338</v>
      </c>
      <c r="B1994">
        <f>IF(ROW()=2,1,IF(A1993&lt;&gt;Receive[[#This Row],[No]],1,B1993+1))</f>
        <v>1</v>
      </c>
      <c r="C1994" s="1" t="s">
        <v>108</v>
      </c>
      <c r="D1994" s="1" t="s">
        <v>660</v>
      </c>
      <c r="E1994" s="1" t="s">
        <v>73</v>
      </c>
      <c r="F1994" s="1" t="s">
        <v>78</v>
      </c>
      <c r="G1994" s="1" t="s">
        <v>636</v>
      </c>
      <c r="H1994" s="1" t="s">
        <v>71</v>
      </c>
      <c r="I1994">
        <v>1</v>
      </c>
      <c r="J1994" t="s">
        <v>228</v>
      </c>
      <c r="K1994" s="1" t="s">
        <v>119</v>
      </c>
      <c r="L1994" s="1" t="s">
        <v>162</v>
      </c>
      <c r="M1994">
        <v>27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ユニフォーム丸山一喜ICONIC</v>
      </c>
    </row>
    <row r="1995" spans="1:21" x14ac:dyDescent="0.25">
      <c r="A1995">
        <f>VLOOKUP(Receive[[#This Row],[No用]],SetNo[[No.用]:[vlookup 用]],2,FALSE)</f>
        <v>338</v>
      </c>
      <c r="B1995">
        <f>IF(ROW()=2,1,IF(A1994&lt;&gt;Receive[[#This Row],[No]],1,B1994+1))</f>
        <v>2</v>
      </c>
      <c r="C1995" s="1" t="s">
        <v>108</v>
      </c>
      <c r="D1995" s="1" t="s">
        <v>660</v>
      </c>
      <c r="E1995" s="1" t="s">
        <v>73</v>
      </c>
      <c r="F1995" s="1" t="s">
        <v>78</v>
      </c>
      <c r="G1995" s="1" t="s">
        <v>636</v>
      </c>
      <c r="H1995" s="1" t="s">
        <v>71</v>
      </c>
      <c r="I1995">
        <v>1</v>
      </c>
      <c r="J1995" t="s">
        <v>228</v>
      </c>
      <c r="K1995" s="1" t="s">
        <v>163</v>
      </c>
      <c r="L1995" s="1" t="s">
        <v>162</v>
      </c>
      <c r="M1995">
        <v>27</v>
      </c>
      <c r="N1995">
        <v>0</v>
      </c>
      <c r="O1995">
        <v>0</v>
      </c>
      <c r="P1995">
        <v>0</v>
      </c>
      <c r="R1995" s="1" t="s">
        <v>948</v>
      </c>
      <c r="S1995" s="1" t="s">
        <v>913</v>
      </c>
      <c r="U1995" t="str">
        <f>Receive[[#This Row],[服装]]&amp;Receive[[#This Row],[名前]]&amp;Receive[[#This Row],[レアリティ]]</f>
        <v>ユニフォーム丸山一喜ICONIC</v>
      </c>
    </row>
    <row r="1996" spans="1:21" x14ac:dyDescent="0.25">
      <c r="A1996">
        <f>VLOOKUP(Receive[[#This Row],[No用]],SetNo[[No.用]:[vlookup 用]],2,FALSE)</f>
        <v>338</v>
      </c>
      <c r="B1996">
        <f>IF(ROW()=2,1,IF(A1995&lt;&gt;Receive[[#This Row],[No]],1,B1995+1))</f>
        <v>3</v>
      </c>
      <c r="C1996" s="1" t="s">
        <v>108</v>
      </c>
      <c r="D1996" s="1" t="s">
        <v>660</v>
      </c>
      <c r="E1996" s="1" t="s">
        <v>73</v>
      </c>
      <c r="F1996" s="1" t="s">
        <v>78</v>
      </c>
      <c r="G1996" s="1" t="s">
        <v>636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162</v>
      </c>
      <c r="M1996">
        <v>27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ユニフォーム丸山一喜ICONIC</v>
      </c>
    </row>
    <row r="1997" spans="1:21" x14ac:dyDescent="0.25">
      <c r="A1997">
        <f>VLOOKUP(Receive[[#This Row],[No用]],SetNo[[No.用]:[vlookup 用]],2,FALSE)</f>
        <v>338</v>
      </c>
      <c r="B1997">
        <f>IF(ROW()=2,1,IF(A1996&lt;&gt;Receive[[#This Row],[No]],1,B1996+1))</f>
        <v>4</v>
      </c>
      <c r="C1997" s="1" t="s">
        <v>108</v>
      </c>
      <c r="D1997" s="1" t="s">
        <v>660</v>
      </c>
      <c r="E1997" s="1" t="s">
        <v>73</v>
      </c>
      <c r="F1997" s="1" t="s">
        <v>78</v>
      </c>
      <c r="G1997" s="1" t="s">
        <v>636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27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ユニフォーム丸山一喜ICONIC</v>
      </c>
    </row>
    <row r="1998" spans="1:21" x14ac:dyDescent="0.25">
      <c r="A1998">
        <f>VLOOKUP(Receive[[#This Row],[No用]],SetNo[[No.用]:[vlookup 用]],2,FALSE)</f>
        <v>338</v>
      </c>
      <c r="B1998">
        <f>IF(ROW()=2,1,IF(A1997&lt;&gt;Receive[[#This Row],[No]],1,B1997+1))</f>
        <v>5</v>
      </c>
      <c r="C1998" s="1" t="s">
        <v>108</v>
      </c>
      <c r="D1998" s="1" t="s">
        <v>660</v>
      </c>
      <c r="E1998" s="1" t="s">
        <v>73</v>
      </c>
      <c r="F1998" s="1" t="s">
        <v>78</v>
      </c>
      <c r="G1998" s="1" t="s">
        <v>636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ユニフォーム丸山一喜ICONIC</v>
      </c>
    </row>
    <row r="1999" spans="1:21" x14ac:dyDescent="0.25">
      <c r="A1999">
        <f>VLOOKUP(Receive[[#This Row],[No用]],SetNo[[No.用]:[vlookup 用]],2,FALSE)</f>
        <v>338</v>
      </c>
      <c r="B1999">
        <f>IF(ROW()=2,1,IF(A1998&lt;&gt;Receive[[#This Row],[No]],1,B1998+1))</f>
        <v>6</v>
      </c>
      <c r="C1999" s="1" t="s">
        <v>108</v>
      </c>
      <c r="D1999" s="1" t="s">
        <v>660</v>
      </c>
      <c r="E1999" s="1" t="s">
        <v>73</v>
      </c>
      <c r="F1999" s="1" t="s">
        <v>78</v>
      </c>
      <c r="G1999" s="1" t="s">
        <v>636</v>
      </c>
      <c r="H1999" s="1" t="s">
        <v>71</v>
      </c>
      <c r="I1999">
        <v>1</v>
      </c>
      <c r="J1999" t="s">
        <v>228</v>
      </c>
      <c r="K1999" s="1" t="s">
        <v>164</v>
      </c>
      <c r="L1999" s="1" t="s">
        <v>224</v>
      </c>
      <c r="M1999">
        <v>46</v>
      </c>
      <c r="N1999">
        <v>0</v>
      </c>
      <c r="O1999">
        <v>56</v>
      </c>
      <c r="P1999">
        <v>0</v>
      </c>
      <c r="U1999" t="str">
        <f>Receive[[#This Row],[服装]]&amp;Receive[[#This Row],[名前]]&amp;Receive[[#This Row],[レアリティ]]</f>
        <v>ユニフォーム丸山一喜ICONIC</v>
      </c>
    </row>
    <row r="2000" spans="1:21" x14ac:dyDescent="0.25">
      <c r="A2000">
        <f>VLOOKUP(Receive[[#This Row],[No用]],SetNo[[No.用]:[vlookup 用]],2,FALSE)</f>
        <v>339</v>
      </c>
      <c r="B2000">
        <f>IF(ROW()=2,1,IF(A1999&lt;&gt;Receive[[#This Row],[No]],1,B1999+1))</f>
        <v>1</v>
      </c>
      <c r="C2000" s="1" t="s">
        <v>108</v>
      </c>
      <c r="D2000" s="1" t="s">
        <v>663</v>
      </c>
      <c r="E2000" s="1" t="s">
        <v>90</v>
      </c>
      <c r="F2000" s="1" t="s">
        <v>78</v>
      </c>
      <c r="G2000" s="1" t="s">
        <v>636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178</v>
      </c>
      <c r="M2000">
        <v>27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ユニフォーム舞子侑志ICONIC</v>
      </c>
    </row>
    <row r="2001" spans="1:21" x14ac:dyDescent="0.25">
      <c r="A2001">
        <f>VLOOKUP(Receive[[#This Row],[No用]],SetNo[[No.用]:[vlookup 用]],2,FALSE)</f>
        <v>339</v>
      </c>
      <c r="B2001">
        <f>IF(ROW()=2,1,IF(A2000&lt;&gt;Receive[[#This Row],[No]],1,B2000+1))</f>
        <v>2</v>
      </c>
      <c r="C2001" s="1" t="s">
        <v>108</v>
      </c>
      <c r="D2001" s="1" t="s">
        <v>663</v>
      </c>
      <c r="E2001" s="1" t="s">
        <v>90</v>
      </c>
      <c r="F2001" s="1" t="s">
        <v>78</v>
      </c>
      <c r="G2001" s="1" t="s">
        <v>636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24</v>
      </c>
      <c r="N2001">
        <v>0</v>
      </c>
      <c r="O2001">
        <v>0</v>
      </c>
      <c r="P2001">
        <v>0</v>
      </c>
      <c r="R2001" s="1" t="s">
        <v>948</v>
      </c>
      <c r="S2001" s="1" t="s">
        <v>913</v>
      </c>
      <c r="U2001" t="str">
        <f>Receive[[#This Row],[服装]]&amp;Receive[[#This Row],[名前]]&amp;Receive[[#This Row],[レアリティ]]</f>
        <v>ユニフォーム舞子侑志ICONIC</v>
      </c>
    </row>
    <row r="2002" spans="1:21" x14ac:dyDescent="0.25">
      <c r="A2002">
        <f>VLOOKUP(Receive[[#This Row],[No用]],SetNo[[No.用]:[vlookup 用]],2,FALSE)</f>
        <v>339</v>
      </c>
      <c r="B2002">
        <f>IF(ROW()=2,1,IF(A2001&lt;&gt;Receive[[#This Row],[No]],1,B2001+1))</f>
        <v>3</v>
      </c>
      <c r="C2002" s="1" t="s">
        <v>108</v>
      </c>
      <c r="D2002" s="1" t="s">
        <v>663</v>
      </c>
      <c r="E2002" s="1" t="s">
        <v>90</v>
      </c>
      <c r="F2002" s="1" t="s">
        <v>78</v>
      </c>
      <c r="G2002" s="1" t="s">
        <v>636</v>
      </c>
      <c r="H2002" s="1" t="s">
        <v>71</v>
      </c>
      <c r="I2002">
        <v>1</v>
      </c>
      <c r="J2002" t="s">
        <v>228</v>
      </c>
      <c r="K2002" s="1" t="s">
        <v>120</v>
      </c>
      <c r="L2002" s="1" t="s">
        <v>162</v>
      </c>
      <c r="M2002">
        <v>24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ユニフォーム舞子侑志ICONIC</v>
      </c>
    </row>
    <row r="2003" spans="1:21" x14ac:dyDescent="0.25">
      <c r="A2003">
        <f>VLOOKUP(Receive[[#This Row],[No用]],SetNo[[No.用]:[vlookup 用]],2,FALSE)</f>
        <v>339</v>
      </c>
      <c r="B2003">
        <f>IF(ROW()=2,1,IF(A2002&lt;&gt;Receive[[#This Row],[No]],1,B2002+1))</f>
        <v>4</v>
      </c>
      <c r="C2003" s="1" t="s">
        <v>108</v>
      </c>
      <c r="D2003" s="1" t="s">
        <v>663</v>
      </c>
      <c r="E2003" s="1" t="s">
        <v>90</v>
      </c>
      <c r="F2003" s="1" t="s">
        <v>78</v>
      </c>
      <c r="G2003" s="1" t="s">
        <v>636</v>
      </c>
      <c r="H2003" s="1" t="s">
        <v>71</v>
      </c>
      <c r="I2003">
        <v>1</v>
      </c>
      <c r="J2003" t="s">
        <v>228</v>
      </c>
      <c r="K2003" s="1" t="s">
        <v>164</v>
      </c>
      <c r="L2003" s="1" t="s">
        <v>162</v>
      </c>
      <c r="M2003">
        <v>24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ユニフォーム舞子侑志ICONIC</v>
      </c>
    </row>
    <row r="2004" spans="1:21" x14ac:dyDescent="0.25">
      <c r="A2004">
        <f>VLOOKUP(Receive[[#This Row],[No用]],SetNo[[No.用]:[vlookup 用]],2,FALSE)</f>
        <v>339</v>
      </c>
      <c r="B2004">
        <f>IF(ROW()=2,1,IF(A2003&lt;&gt;Receive[[#This Row],[No]],1,B2003+1))</f>
        <v>5</v>
      </c>
      <c r="C2004" s="1" t="s">
        <v>108</v>
      </c>
      <c r="D2004" s="1" t="s">
        <v>663</v>
      </c>
      <c r="E2004" s="1" t="s">
        <v>90</v>
      </c>
      <c r="F2004" s="1" t="s">
        <v>78</v>
      </c>
      <c r="G2004" s="1" t="s">
        <v>636</v>
      </c>
      <c r="H2004" s="1" t="s">
        <v>71</v>
      </c>
      <c r="I2004">
        <v>0</v>
      </c>
      <c r="J2004" t="s">
        <v>228</v>
      </c>
      <c r="K2004" s="1" t="s">
        <v>165</v>
      </c>
      <c r="L2004" s="1" t="s">
        <v>162</v>
      </c>
      <c r="M2004">
        <v>8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ユニフォーム舞子侑志ICONIC</v>
      </c>
    </row>
    <row r="2005" spans="1:21" x14ac:dyDescent="0.25">
      <c r="A2005">
        <f>VLOOKUP(Receive[[#This Row],[No用]],SetNo[[No.用]:[vlookup 用]],2,FALSE)</f>
        <v>340</v>
      </c>
      <c r="B2005">
        <f>IF(ROW()=2,1,IF(A2004&lt;&gt;Receive[[#This Row],[No]],1,B2004+1))</f>
        <v>1</v>
      </c>
      <c r="C2005" s="1" t="s">
        <v>108</v>
      </c>
      <c r="D2005" s="1" t="s">
        <v>641</v>
      </c>
      <c r="E2005" s="1" t="s">
        <v>90</v>
      </c>
      <c r="F2005" s="1" t="s">
        <v>78</v>
      </c>
      <c r="G2005" s="1" t="s">
        <v>636</v>
      </c>
      <c r="H2005" s="1" t="s">
        <v>71</v>
      </c>
      <c r="I2005">
        <v>1</v>
      </c>
      <c r="J2005" t="s">
        <v>228</v>
      </c>
      <c r="K2005" s="1" t="s">
        <v>119</v>
      </c>
      <c r="L2005" s="1" t="s">
        <v>162</v>
      </c>
      <c r="M2005">
        <v>26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ユニフォーム寺泊基希ICONIC</v>
      </c>
    </row>
    <row r="2006" spans="1:21" x14ac:dyDescent="0.25">
      <c r="A2006">
        <f>VLOOKUP(Receive[[#This Row],[No用]],SetNo[[No.用]:[vlookup 用]],2,FALSE)</f>
        <v>340</v>
      </c>
      <c r="B2006">
        <f>IF(ROW()=2,1,IF(A2005&lt;&gt;Receive[[#This Row],[No]],1,B2005+1))</f>
        <v>2</v>
      </c>
      <c r="C2006" s="1" t="s">
        <v>108</v>
      </c>
      <c r="D2006" s="1" t="s">
        <v>641</v>
      </c>
      <c r="E2006" s="1" t="s">
        <v>90</v>
      </c>
      <c r="F2006" s="1" t="s">
        <v>78</v>
      </c>
      <c r="G2006" s="1" t="s">
        <v>636</v>
      </c>
      <c r="H2006" s="1" t="s">
        <v>71</v>
      </c>
      <c r="I2006">
        <v>1</v>
      </c>
      <c r="J2006" t="s">
        <v>228</v>
      </c>
      <c r="K2006" s="1" t="s">
        <v>163</v>
      </c>
      <c r="L2006" s="1" t="s">
        <v>162</v>
      </c>
      <c r="M2006">
        <v>26</v>
      </c>
      <c r="N2006">
        <v>0</v>
      </c>
      <c r="O2006">
        <v>0</v>
      </c>
      <c r="P2006">
        <v>0</v>
      </c>
      <c r="R2006" s="1" t="s">
        <v>948</v>
      </c>
      <c r="S2006" s="1" t="s">
        <v>913</v>
      </c>
      <c r="U2006" t="str">
        <f>Receive[[#This Row],[服装]]&amp;Receive[[#This Row],[名前]]&amp;Receive[[#This Row],[レアリティ]]</f>
        <v>ユニフォーム寺泊基希ICONIC</v>
      </c>
    </row>
    <row r="2007" spans="1:21" x14ac:dyDescent="0.25">
      <c r="A2007">
        <f>VLOOKUP(Receive[[#This Row],[No用]],SetNo[[No.用]:[vlookup 用]],2,FALSE)</f>
        <v>340</v>
      </c>
      <c r="B2007">
        <f>IF(ROW()=2,1,IF(A2006&lt;&gt;Receive[[#This Row],[No]],1,B2006+1))</f>
        <v>3</v>
      </c>
      <c r="C2007" s="1" t="s">
        <v>108</v>
      </c>
      <c r="D2007" s="1" t="s">
        <v>641</v>
      </c>
      <c r="E2007" s="1" t="s">
        <v>90</v>
      </c>
      <c r="F2007" s="1" t="s">
        <v>78</v>
      </c>
      <c r="G2007" s="1" t="s">
        <v>636</v>
      </c>
      <c r="H2007" s="1" t="s">
        <v>71</v>
      </c>
      <c r="I2007">
        <v>1</v>
      </c>
      <c r="J2007" t="s">
        <v>228</v>
      </c>
      <c r="K2007" s="1" t="s">
        <v>120</v>
      </c>
      <c r="L2007" s="1" t="s">
        <v>162</v>
      </c>
      <c r="M2007">
        <v>26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ユニフォーム寺泊基希ICONIC</v>
      </c>
    </row>
    <row r="2008" spans="1:21" x14ac:dyDescent="0.25">
      <c r="A2008">
        <f>VLOOKUP(Receive[[#This Row],[No用]],SetNo[[No.用]:[vlookup 用]],2,FALSE)</f>
        <v>340</v>
      </c>
      <c r="B2008">
        <f>IF(ROW()=2,1,IF(A2007&lt;&gt;Receive[[#This Row],[No]],1,B2007+1))</f>
        <v>4</v>
      </c>
      <c r="C2008" s="1" t="s">
        <v>108</v>
      </c>
      <c r="D2008" s="1" t="s">
        <v>641</v>
      </c>
      <c r="E2008" s="1" t="s">
        <v>90</v>
      </c>
      <c r="F2008" s="1" t="s">
        <v>78</v>
      </c>
      <c r="G2008" s="1" t="s">
        <v>636</v>
      </c>
      <c r="H2008" s="1" t="s">
        <v>71</v>
      </c>
      <c r="I2008">
        <v>1</v>
      </c>
      <c r="J2008" t="s">
        <v>228</v>
      </c>
      <c r="K2008" s="1" t="s">
        <v>164</v>
      </c>
      <c r="L2008" s="1" t="s">
        <v>162</v>
      </c>
      <c r="M2008">
        <v>26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ユニフォーム寺泊基希ICONIC</v>
      </c>
    </row>
    <row r="2009" spans="1:21" x14ac:dyDescent="0.25">
      <c r="A2009">
        <f>VLOOKUP(Receive[[#This Row],[No用]],SetNo[[No.用]:[vlookup 用]],2,FALSE)</f>
        <v>340</v>
      </c>
      <c r="B2009">
        <f>IF(ROW()=2,1,IF(A2008&lt;&gt;Receive[[#This Row],[No]],1,B2008+1))</f>
        <v>5</v>
      </c>
      <c r="C2009" s="1" t="s">
        <v>108</v>
      </c>
      <c r="D2009" s="1" t="s">
        <v>641</v>
      </c>
      <c r="E2009" s="1" t="s">
        <v>90</v>
      </c>
      <c r="F2009" s="1" t="s">
        <v>78</v>
      </c>
      <c r="G2009" s="1" t="s">
        <v>636</v>
      </c>
      <c r="H2009" s="1" t="s">
        <v>71</v>
      </c>
      <c r="I2009">
        <v>0</v>
      </c>
      <c r="J2009" t="s">
        <v>228</v>
      </c>
      <c r="K2009" s="1" t="s">
        <v>165</v>
      </c>
      <c r="L2009" s="1" t="s">
        <v>162</v>
      </c>
      <c r="M2009">
        <v>13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ユニフォーム寺泊基希ICONIC</v>
      </c>
    </row>
    <row r="2010" spans="1:21" x14ac:dyDescent="0.25">
      <c r="A2010">
        <f>VLOOKUP(Receive[[#This Row],[No用]],SetNo[[No.用]:[vlookup 用]],2,FALSE)</f>
        <v>341</v>
      </c>
      <c r="B2010">
        <f>IF(ROW()=2,1,IF(A2009&lt;&gt;Receive[[#This Row],[No]],1,B2009+1))</f>
        <v>1</v>
      </c>
      <c r="C2010" t="s">
        <v>108</v>
      </c>
      <c r="D2010" t="s">
        <v>264</v>
      </c>
      <c r="E2010" t="s">
        <v>77</v>
      </c>
      <c r="F2010" t="s">
        <v>78</v>
      </c>
      <c r="G2010" t="s">
        <v>134</v>
      </c>
      <c r="H2010" t="s">
        <v>71</v>
      </c>
      <c r="I2010">
        <v>1</v>
      </c>
      <c r="J2010" t="s">
        <v>228</v>
      </c>
      <c r="K2010" s="1" t="s">
        <v>119</v>
      </c>
      <c r="L2010" s="1" t="s">
        <v>162</v>
      </c>
      <c r="M2010">
        <v>33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ユニフォーム星海光来ICONIC</v>
      </c>
    </row>
    <row r="2011" spans="1:21" x14ac:dyDescent="0.25">
      <c r="A2011">
        <f>VLOOKUP(Receive[[#This Row],[No用]],SetNo[[No.用]:[vlookup 用]],2,FALSE)</f>
        <v>341</v>
      </c>
      <c r="B2011">
        <f>IF(ROW()=2,1,IF(A2010&lt;&gt;Receive[[#This Row],[No]],1,B2010+1))</f>
        <v>2</v>
      </c>
      <c r="C2011" t="s">
        <v>108</v>
      </c>
      <c r="D2011" t="s">
        <v>264</v>
      </c>
      <c r="E2011" t="s">
        <v>77</v>
      </c>
      <c r="F2011" t="s">
        <v>78</v>
      </c>
      <c r="G2011" t="s">
        <v>134</v>
      </c>
      <c r="H2011" t="s">
        <v>71</v>
      </c>
      <c r="I2011">
        <v>1</v>
      </c>
      <c r="J2011" t="s">
        <v>228</v>
      </c>
      <c r="K2011" s="1" t="s">
        <v>163</v>
      </c>
      <c r="L2011" s="1" t="s">
        <v>162</v>
      </c>
      <c r="M2011">
        <v>33</v>
      </c>
      <c r="N2011">
        <v>0</v>
      </c>
      <c r="O2011">
        <v>0</v>
      </c>
      <c r="P2011">
        <v>0</v>
      </c>
      <c r="R2011" s="1" t="s">
        <v>948</v>
      </c>
      <c r="S2011" s="1" t="s">
        <v>913</v>
      </c>
      <c r="U2011" t="str">
        <f>Receive[[#This Row],[服装]]&amp;Receive[[#This Row],[名前]]&amp;Receive[[#This Row],[レアリティ]]</f>
        <v>ユニフォーム星海光来ICONIC</v>
      </c>
    </row>
    <row r="2012" spans="1:21" x14ac:dyDescent="0.25">
      <c r="A2012">
        <f>VLOOKUP(Receive[[#This Row],[No用]],SetNo[[No.用]:[vlookup 用]],2,FALSE)</f>
        <v>341</v>
      </c>
      <c r="B2012">
        <f>IF(ROW()=2,1,IF(A2011&lt;&gt;Receive[[#This Row],[No]],1,B2011+1))</f>
        <v>3</v>
      </c>
      <c r="C2012" t="s">
        <v>108</v>
      </c>
      <c r="D2012" t="s">
        <v>264</v>
      </c>
      <c r="E2012" t="s">
        <v>77</v>
      </c>
      <c r="F2012" t="s">
        <v>78</v>
      </c>
      <c r="G2012" t="s">
        <v>134</v>
      </c>
      <c r="H2012" t="s">
        <v>71</v>
      </c>
      <c r="I2012">
        <v>1</v>
      </c>
      <c r="J2012" t="s">
        <v>228</v>
      </c>
      <c r="K2012" s="1" t="s">
        <v>230</v>
      </c>
      <c r="L2012" s="1" t="s">
        <v>162</v>
      </c>
      <c r="M2012">
        <v>32</v>
      </c>
      <c r="N2012">
        <v>0</v>
      </c>
      <c r="O2012">
        <v>0</v>
      </c>
      <c r="P2012">
        <v>0</v>
      </c>
      <c r="R2012" s="1" t="s">
        <v>948</v>
      </c>
      <c r="S2012" s="1" t="s">
        <v>914</v>
      </c>
      <c r="U2012" t="str">
        <f>Receive[[#This Row],[服装]]&amp;Receive[[#This Row],[名前]]&amp;Receive[[#This Row],[レアリティ]]</f>
        <v>ユニフォーム星海光来ICONIC</v>
      </c>
    </row>
    <row r="2013" spans="1:21" x14ac:dyDescent="0.25">
      <c r="A2013">
        <f>VLOOKUP(Receive[[#This Row],[No用]],SetNo[[No.用]:[vlookup 用]],2,FALSE)</f>
        <v>341</v>
      </c>
      <c r="B2013">
        <f>IF(ROW()=2,1,IF(A2012&lt;&gt;Receive[[#This Row],[No]],1,B2012+1))</f>
        <v>4</v>
      </c>
      <c r="C2013" t="s">
        <v>108</v>
      </c>
      <c r="D2013" t="s">
        <v>264</v>
      </c>
      <c r="E2013" t="s">
        <v>77</v>
      </c>
      <c r="F2013" t="s">
        <v>78</v>
      </c>
      <c r="G2013" t="s">
        <v>134</v>
      </c>
      <c r="H2013" t="s">
        <v>71</v>
      </c>
      <c r="I2013">
        <v>1</v>
      </c>
      <c r="J2013" t="s">
        <v>228</v>
      </c>
      <c r="K2013" s="1" t="s">
        <v>120</v>
      </c>
      <c r="L2013" s="1" t="s">
        <v>178</v>
      </c>
      <c r="M2013">
        <v>35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ユニフォーム星海光来ICONIC</v>
      </c>
    </row>
    <row r="2014" spans="1:21" x14ac:dyDescent="0.25">
      <c r="A2014">
        <f>VLOOKUP(Receive[[#This Row],[No用]],SetNo[[No.用]:[vlookup 用]],2,FALSE)</f>
        <v>341</v>
      </c>
      <c r="B2014">
        <f>IF(ROW()=2,1,IF(A2013&lt;&gt;Receive[[#This Row],[No]],1,B2013+1))</f>
        <v>5</v>
      </c>
      <c r="C2014" t="s">
        <v>108</v>
      </c>
      <c r="D2014" t="s">
        <v>264</v>
      </c>
      <c r="E2014" t="s">
        <v>77</v>
      </c>
      <c r="F2014" t="s">
        <v>78</v>
      </c>
      <c r="G2014" t="s">
        <v>134</v>
      </c>
      <c r="H2014" t="s">
        <v>71</v>
      </c>
      <c r="I2014">
        <v>1</v>
      </c>
      <c r="J2014" t="s">
        <v>228</v>
      </c>
      <c r="K2014" s="1" t="s">
        <v>164</v>
      </c>
      <c r="L2014" s="1" t="s">
        <v>162</v>
      </c>
      <c r="M2014">
        <v>33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ユニフォーム星海光来ICONIC</v>
      </c>
    </row>
    <row r="2015" spans="1:21" x14ac:dyDescent="0.25">
      <c r="A2015">
        <f>VLOOKUP(Receive[[#This Row],[No用]],SetNo[[No.用]:[vlookup 用]],2,FALSE)</f>
        <v>341</v>
      </c>
      <c r="B2015">
        <f>IF(ROW()=2,1,IF(A2014&lt;&gt;Receive[[#This Row],[No]],1,B2014+1))</f>
        <v>6</v>
      </c>
      <c r="C2015" t="s">
        <v>108</v>
      </c>
      <c r="D2015" t="s">
        <v>264</v>
      </c>
      <c r="E2015" t="s">
        <v>77</v>
      </c>
      <c r="F2015" t="s">
        <v>78</v>
      </c>
      <c r="G2015" t="s">
        <v>134</v>
      </c>
      <c r="H2015" t="s">
        <v>71</v>
      </c>
      <c r="I2015">
        <v>0</v>
      </c>
      <c r="J2015" t="s">
        <v>228</v>
      </c>
      <c r="K2015" s="1" t="s">
        <v>165</v>
      </c>
      <c r="L2015" s="1" t="s">
        <v>162</v>
      </c>
      <c r="M2015">
        <v>13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ユニフォーム星海光来ICONIC</v>
      </c>
    </row>
    <row r="2016" spans="1:21" x14ac:dyDescent="0.25">
      <c r="A2016">
        <f>VLOOKUP(Receive[[#This Row],[No用]],SetNo[[No.用]:[vlookup 用]],2,FALSE)</f>
        <v>342</v>
      </c>
      <c r="B2016">
        <f>IF(ROW()=2,1,IF(A2015&lt;&gt;Receive[[#This Row],[No]],1,B2015+1))</f>
        <v>1</v>
      </c>
      <c r="C2016" s="1" t="s">
        <v>581</v>
      </c>
      <c r="D2016" t="s">
        <v>264</v>
      </c>
      <c r="E2016" s="1" t="s">
        <v>73</v>
      </c>
      <c r="F2016" t="s">
        <v>78</v>
      </c>
      <c r="G2016" t="s">
        <v>134</v>
      </c>
      <c r="H2016" t="s">
        <v>71</v>
      </c>
      <c r="I2016">
        <v>1</v>
      </c>
      <c r="J2016" t="s">
        <v>228</v>
      </c>
      <c r="K2016" s="1" t="s">
        <v>119</v>
      </c>
      <c r="L2016" s="1" t="s">
        <v>178</v>
      </c>
      <c r="M2016">
        <v>36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文化祭星海光来ICONIC</v>
      </c>
    </row>
    <row r="2017" spans="1:21" x14ac:dyDescent="0.25">
      <c r="A2017">
        <f>VLOOKUP(Receive[[#This Row],[No用]],SetNo[[No.用]:[vlookup 用]],2,FALSE)</f>
        <v>342</v>
      </c>
      <c r="B2017">
        <f>IF(ROW()=2,1,IF(A2016&lt;&gt;Receive[[#This Row],[No]],1,B2016+1))</f>
        <v>2</v>
      </c>
      <c r="C2017" s="1" t="s">
        <v>581</v>
      </c>
      <c r="D2017" t="s">
        <v>264</v>
      </c>
      <c r="E2017" s="1" t="s">
        <v>73</v>
      </c>
      <c r="F2017" t="s">
        <v>78</v>
      </c>
      <c r="G2017" t="s">
        <v>134</v>
      </c>
      <c r="H2017" t="s">
        <v>71</v>
      </c>
      <c r="I2017">
        <v>1</v>
      </c>
      <c r="J2017" t="s">
        <v>228</v>
      </c>
      <c r="K2017" s="1" t="s">
        <v>163</v>
      </c>
      <c r="L2017" s="1" t="s">
        <v>162</v>
      </c>
      <c r="M2017">
        <v>33</v>
      </c>
      <c r="N2017">
        <v>0</v>
      </c>
      <c r="O2017">
        <v>0</v>
      </c>
      <c r="P2017">
        <v>0</v>
      </c>
      <c r="R2017" s="1" t="s">
        <v>948</v>
      </c>
      <c r="S2017" s="1" t="s">
        <v>913</v>
      </c>
      <c r="U2017" t="str">
        <f>Receive[[#This Row],[服装]]&amp;Receive[[#This Row],[名前]]&amp;Receive[[#This Row],[レアリティ]]</f>
        <v>文化祭星海光来ICONIC</v>
      </c>
    </row>
    <row r="2018" spans="1:21" x14ac:dyDescent="0.25">
      <c r="A2018">
        <f>VLOOKUP(Receive[[#This Row],[No用]],SetNo[[No.用]:[vlookup 用]],2,FALSE)</f>
        <v>342</v>
      </c>
      <c r="B2018">
        <f>IF(ROW()=2,1,IF(A2017&lt;&gt;Receive[[#This Row],[No]],1,B2017+1))</f>
        <v>3</v>
      </c>
      <c r="C2018" s="1" t="s">
        <v>581</v>
      </c>
      <c r="D2018" t="s">
        <v>264</v>
      </c>
      <c r="E2018" s="1" t="s">
        <v>73</v>
      </c>
      <c r="F2018" t="s">
        <v>78</v>
      </c>
      <c r="G2018" t="s">
        <v>134</v>
      </c>
      <c r="H2018" t="s">
        <v>71</v>
      </c>
      <c r="I2018">
        <v>1</v>
      </c>
      <c r="J2018" t="s">
        <v>228</v>
      </c>
      <c r="K2018" s="1" t="s">
        <v>230</v>
      </c>
      <c r="L2018" s="1" t="s">
        <v>162</v>
      </c>
      <c r="M2018">
        <v>32</v>
      </c>
      <c r="N2018">
        <v>0</v>
      </c>
      <c r="O2018">
        <v>0</v>
      </c>
      <c r="P2018">
        <v>0</v>
      </c>
      <c r="R2018" s="1" t="s">
        <v>948</v>
      </c>
      <c r="S2018" s="1" t="s">
        <v>914</v>
      </c>
      <c r="U2018" t="str">
        <f>Receive[[#This Row],[服装]]&amp;Receive[[#This Row],[名前]]&amp;Receive[[#This Row],[レアリティ]]</f>
        <v>文化祭星海光来ICONIC</v>
      </c>
    </row>
    <row r="2019" spans="1:21" x14ac:dyDescent="0.25">
      <c r="A2019">
        <f>VLOOKUP(Receive[[#This Row],[No用]],SetNo[[No.用]:[vlookup 用]],2,FALSE)</f>
        <v>342</v>
      </c>
      <c r="B2019">
        <f>IF(ROW()=2,1,IF(A2018&lt;&gt;Receive[[#This Row],[No]],1,B2018+1))</f>
        <v>4</v>
      </c>
      <c r="C2019" s="1" t="s">
        <v>581</v>
      </c>
      <c r="D2019" t="s">
        <v>264</v>
      </c>
      <c r="E2019" s="1" t="s">
        <v>73</v>
      </c>
      <c r="F2019" t="s">
        <v>78</v>
      </c>
      <c r="G2019" t="s">
        <v>134</v>
      </c>
      <c r="H2019" t="s">
        <v>71</v>
      </c>
      <c r="I2019">
        <v>1</v>
      </c>
      <c r="J2019" t="s">
        <v>228</v>
      </c>
      <c r="K2019" s="1" t="s">
        <v>120</v>
      </c>
      <c r="L2019" s="1" t="s">
        <v>178</v>
      </c>
      <c r="M2019">
        <v>35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文化祭星海光来ICONIC</v>
      </c>
    </row>
    <row r="2020" spans="1:21" x14ac:dyDescent="0.25">
      <c r="A2020">
        <f>VLOOKUP(Receive[[#This Row],[No用]],SetNo[[No.用]:[vlookup 用]],2,FALSE)</f>
        <v>342</v>
      </c>
      <c r="B2020">
        <f>IF(ROW()=2,1,IF(A2019&lt;&gt;Receive[[#This Row],[No]],1,B2019+1))</f>
        <v>5</v>
      </c>
      <c r="C2020" s="1" t="s">
        <v>581</v>
      </c>
      <c r="D2020" t="s">
        <v>264</v>
      </c>
      <c r="E2020" s="1" t="s">
        <v>73</v>
      </c>
      <c r="F2020" t="s">
        <v>78</v>
      </c>
      <c r="G2020" t="s">
        <v>134</v>
      </c>
      <c r="H2020" t="s">
        <v>71</v>
      </c>
      <c r="I2020">
        <v>1</v>
      </c>
      <c r="J2020" t="s">
        <v>228</v>
      </c>
      <c r="K2020" s="1" t="s">
        <v>164</v>
      </c>
      <c r="L2020" s="1" t="s">
        <v>162</v>
      </c>
      <c r="M2020">
        <v>33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文化祭星海光来ICONIC</v>
      </c>
    </row>
    <row r="2021" spans="1:21" x14ac:dyDescent="0.25">
      <c r="A2021">
        <f>VLOOKUP(Receive[[#This Row],[No用]],SetNo[[No.用]:[vlookup 用]],2,FALSE)</f>
        <v>342</v>
      </c>
      <c r="B2021">
        <f>IF(ROW()=2,1,IF(A2020&lt;&gt;Receive[[#This Row],[No]],1,B2020+1))</f>
        <v>6</v>
      </c>
      <c r="C2021" s="1" t="s">
        <v>581</v>
      </c>
      <c r="D2021" t="s">
        <v>264</v>
      </c>
      <c r="E2021" s="1" t="s">
        <v>73</v>
      </c>
      <c r="F2021" t="s">
        <v>78</v>
      </c>
      <c r="G2021" t="s">
        <v>134</v>
      </c>
      <c r="H2021" t="s">
        <v>71</v>
      </c>
      <c r="I2021">
        <v>0</v>
      </c>
      <c r="J2021" t="s">
        <v>228</v>
      </c>
      <c r="K2021" s="1" t="s">
        <v>165</v>
      </c>
      <c r="L2021" s="1" t="s">
        <v>162</v>
      </c>
      <c r="M2021">
        <v>13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文化祭星海光来ICONIC</v>
      </c>
    </row>
    <row r="2022" spans="1:21" x14ac:dyDescent="0.25">
      <c r="A2022">
        <f>VLOOKUP(Receive[[#This Row],[No用]],SetNo[[No.用]:[vlookup 用]],2,FALSE)</f>
        <v>343</v>
      </c>
      <c r="B2022">
        <f>IF(ROW()=2,1,IF(A2021&lt;&gt;Receive[[#This Row],[No]],1,B2021+1))</f>
        <v>1</v>
      </c>
      <c r="C2022" s="1" t="s">
        <v>630</v>
      </c>
      <c r="D2022" s="1" t="s">
        <v>264</v>
      </c>
      <c r="E2022" s="1" t="s">
        <v>90</v>
      </c>
      <c r="F2022" s="1" t="s">
        <v>78</v>
      </c>
      <c r="G2022" s="1" t="s">
        <v>134</v>
      </c>
      <c r="H2022" s="1" t="s">
        <v>71</v>
      </c>
      <c r="I2022">
        <v>1</v>
      </c>
      <c r="J2022" t="s">
        <v>228</v>
      </c>
      <c r="K2022" s="1" t="s">
        <v>119</v>
      </c>
      <c r="L2022" s="1" t="s">
        <v>173</v>
      </c>
      <c r="M2022">
        <v>39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サバゲ星海光来ICONIC</v>
      </c>
    </row>
    <row r="2023" spans="1:21" x14ac:dyDescent="0.25">
      <c r="A2023">
        <f>VLOOKUP(Receive[[#This Row],[No用]],SetNo[[No.用]:[vlookup 用]],2,FALSE)</f>
        <v>343</v>
      </c>
      <c r="B2023">
        <f>IF(ROW()=2,1,IF(A2022&lt;&gt;Receive[[#This Row],[No]],1,B2022+1))</f>
        <v>2</v>
      </c>
      <c r="C2023" s="1" t="s">
        <v>630</v>
      </c>
      <c r="D2023" s="1" t="s">
        <v>264</v>
      </c>
      <c r="E2023" s="1" t="s">
        <v>90</v>
      </c>
      <c r="F2023" s="1" t="s">
        <v>78</v>
      </c>
      <c r="G2023" s="1" t="s">
        <v>134</v>
      </c>
      <c r="H2023" s="1" t="s">
        <v>71</v>
      </c>
      <c r="I2023">
        <v>1</v>
      </c>
      <c r="J2023" t="s">
        <v>228</v>
      </c>
      <c r="K2023" s="1" t="s">
        <v>163</v>
      </c>
      <c r="L2023" s="1" t="s">
        <v>162</v>
      </c>
      <c r="M2023">
        <v>33</v>
      </c>
      <c r="N2023">
        <v>0</v>
      </c>
      <c r="O2023">
        <v>0</v>
      </c>
      <c r="P2023">
        <v>0</v>
      </c>
      <c r="R2023" s="1" t="s">
        <v>948</v>
      </c>
      <c r="S2023" s="1" t="s">
        <v>913</v>
      </c>
      <c r="U2023" t="str">
        <f>Receive[[#This Row],[服装]]&amp;Receive[[#This Row],[名前]]&amp;Receive[[#This Row],[レアリティ]]</f>
        <v>サバゲ星海光来ICONIC</v>
      </c>
    </row>
    <row r="2024" spans="1:21" x14ac:dyDescent="0.25">
      <c r="A2024">
        <f>VLOOKUP(Receive[[#This Row],[No用]],SetNo[[No.用]:[vlookup 用]],2,FALSE)</f>
        <v>343</v>
      </c>
      <c r="B2024">
        <f>IF(ROW()=2,1,IF(A2023&lt;&gt;Receive[[#This Row],[No]],1,B2023+1))</f>
        <v>3</v>
      </c>
      <c r="C2024" s="1" t="s">
        <v>630</v>
      </c>
      <c r="D2024" s="1" t="s">
        <v>264</v>
      </c>
      <c r="E2024" s="1" t="s">
        <v>90</v>
      </c>
      <c r="F2024" s="1" t="s">
        <v>78</v>
      </c>
      <c r="G2024" s="1" t="s">
        <v>134</v>
      </c>
      <c r="H2024" s="1" t="s">
        <v>71</v>
      </c>
      <c r="I2024">
        <v>1</v>
      </c>
      <c r="J2024" t="s">
        <v>228</v>
      </c>
      <c r="K2024" s="1" t="s">
        <v>230</v>
      </c>
      <c r="L2024" s="1" t="s">
        <v>162</v>
      </c>
      <c r="M2024">
        <v>32</v>
      </c>
      <c r="N2024">
        <v>0</v>
      </c>
      <c r="O2024">
        <v>0</v>
      </c>
      <c r="P2024">
        <v>0</v>
      </c>
      <c r="R2024" s="1" t="s">
        <v>948</v>
      </c>
      <c r="S2024" s="1" t="s">
        <v>914</v>
      </c>
      <c r="U2024" t="str">
        <f>Receive[[#This Row],[服装]]&amp;Receive[[#This Row],[名前]]&amp;Receive[[#This Row],[レアリティ]]</f>
        <v>サバゲ星海光来ICONIC</v>
      </c>
    </row>
    <row r="2025" spans="1:21" x14ac:dyDescent="0.25">
      <c r="A2025">
        <f>VLOOKUP(Receive[[#This Row],[No用]],SetNo[[No.用]:[vlookup 用]],2,FALSE)</f>
        <v>343</v>
      </c>
      <c r="B2025">
        <f>IF(ROW()=2,1,IF(A2024&lt;&gt;Receive[[#This Row],[No]],1,B2024+1))</f>
        <v>4</v>
      </c>
      <c r="C2025" s="1" t="s">
        <v>630</v>
      </c>
      <c r="D2025" s="1" t="s">
        <v>264</v>
      </c>
      <c r="E2025" s="1" t="s">
        <v>90</v>
      </c>
      <c r="F2025" s="1" t="s">
        <v>78</v>
      </c>
      <c r="G2025" s="1" t="s">
        <v>134</v>
      </c>
      <c r="H2025" s="1" t="s">
        <v>71</v>
      </c>
      <c r="I2025">
        <v>1</v>
      </c>
      <c r="J2025" t="s">
        <v>228</v>
      </c>
      <c r="K2025" s="1" t="s">
        <v>120</v>
      </c>
      <c r="L2025" s="1" t="s">
        <v>178</v>
      </c>
      <c r="M2025">
        <v>36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サバゲ星海光来ICONIC</v>
      </c>
    </row>
    <row r="2026" spans="1:21" x14ac:dyDescent="0.25">
      <c r="A2026">
        <f>VLOOKUP(Receive[[#This Row],[No用]],SetNo[[No.用]:[vlookup 用]],2,FALSE)</f>
        <v>343</v>
      </c>
      <c r="B2026">
        <f>IF(ROW()=2,1,IF(A2025&lt;&gt;Receive[[#This Row],[No]],1,B2025+1))</f>
        <v>5</v>
      </c>
      <c r="C2026" s="1" t="s">
        <v>630</v>
      </c>
      <c r="D2026" s="1" t="s">
        <v>264</v>
      </c>
      <c r="E2026" s="1" t="s">
        <v>90</v>
      </c>
      <c r="F2026" s="1" t="s">
        <v>78</v>
      </c>
      <c r="G2026" s="1" t="s">
        <v>134</v>
      </c>
      <c r="H2026" s="1" t="s">
        <v>71</v>
      </c>
      <c r="I2026">
        <v>1</v>
      </c>
      <c r="J2026" t="s">
        <v>228</v>
      </c>
      <c r="K2026" s="1" t="s">
        <v>164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サバゲ星海光来ICONIC</v>
      </c>
    </row>
    <row r="2027" spans="1:21" x14ac:dyDescent="0.25">
      <c r="A2027">
        <f>VLOOKUP(Receive[[#This Row],[No用]],SetNo[[No.用]:[vlookup 用]],2,FALSE)</f>
        <v>343</v>
      </c>
      <c r="B2027">
        <f>IF(ROW()=2,1,IF(A2026&lt;&gt;Receive[[#This Row],[No]],1,B2026+1))</f>
        <v>6</v>
      </c>
      <c r="C2027" s="1" t="s">
        <v>630</v>
      </c>
      <c r="D2027" s="1" t="s">
        <v>264</v>
      </c>
      <c r="E2027" s="1" t="s">
        <v>90</v>
      </c>
      <c r="F2027" s="1" t="s">
        <v>78</v>
      </c>
      <c r="G2027" s="1" t="s">
        <v>134</v>
      </c>
      <c r="H2027" s="1" t="s">
        <v>71</v>
      </c>
      <c r="I2027">
        <v>0</v>
      </c>
      <c r="J2027" t="s">
        <v>228</v>
      </c>
      <c r="K2027" s="1" t="s">
        <v>165</v>
      </c>
      <c r="L2027" s="1" t="s">
        <v>162</v>
      </c>
      <c r="M2027">
        <v>13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サバゲ星海光来ICONIC</v>
      </c>
    </row>
    <row r="2028" spans="1:21" x14ac:dyDescent="0.25">
      <c r="A2028">
        <f>VLOOKUP(Receive[[#This Row],[No用]],SetNo[[No.用]:[vlookup 用]],2,FALSE)</f>
        <v>343</v>
      </c>
      <c r="B2028">
        <f>IF(ROW()=2,1,IF(A2027&lt;&gt;Receive[[#This Row],[No]],1,B2027+1))</f>
        <v>7</v>
      </c>
      <c r="C2028" s="1" t="s">
        <v>630</v>
      </c>
      <c r="D2028" s="1" t="s">
        <v>264</v>
      </c>
      <c r="E2028" s="1" t="s">
        <v>90</v>
      </c>
      <c r="F2028" s="1" t="s">
        <v>78</v>
      </c>
      <c r="G2028" s="1" t="s">
        <v>134</v>
      </c>
      <c r="H2028" s="1" t="s">
        <v>71</v>
      </c>
      <c r="I2028">
        <v>1</v>
      </c>
      <c r="J2028" t="s">
        <v>228</v>
      </c>
      <c r="K2028" s="1" t="s">
        <v>183</v>
      </c>
      <c r="L2028" s="1" t="s">
        <v>224</v>
      </c>
      <c r="M2028">
        <v>51</v>
      </c>
      <c r="N2028">
        <v>0</v>
      </c>
      <c r="O2028">
        <v>61</v>
      </c>
      <c r="P2028">
        <v>0</v>
      </c>
      <c r="U2028" t="str">
        <f>Receive[[#This Row],[服装]]&amp;Receive[[#This Row],[名前]]&amp;Receive[[#This Row],[レアリティ]]</f>
        <v>サバゲ星海光来ICONIC</v>
      </c>
    </row>
    <row r="2029" spans="1:21" x14ac:dyDescent="0.25">
      <c r="A2029">
        <f>VLOOKUP(Receive[[#This Row],[No用]],SetNo[[No.用]:[vlookup 用]],2,FALSE)</f>
        <v>344</v>
      </c>
      <c r="B2029">
        <f>IF(ROW()=2,1,IF(A2028&lt;&gt;Receive[[#This Row],[No]],1,B2028+1))</f>
        <v>1</v>
      </c>
      <c r="C2029" s="1" t="s">
        <v>707</v>
      </c>
      <c r="D2029" s="1" t="s">
        <v>264</v>
      </c>
      <c r="E2029" s="1" t="s">
        <v>77</v>
      </c>
      <c r="F2029" s="1" t="s">
        <v>78</v>
      </c>
      <c r="G2029" s="1" t="s">
        <v>134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花火星海光来ICONIC</v>
      </c>
    </row>
    <row r="2030" spans="1:21" x14ac:dyDescent="0.25">
      <c r="A2030">
        <f>VLOOKUP(Receive[[#This Row],[No用]],SetNo[[No.用]:[vlookup 用]],2,FALSE)</f>
        <v>344</v>
      </c>
      <c r="B2030">
        <f>IF(ROW()=2,1,IF(A2029&lt;&gt;Receive[[#This Row],[No]],1,B2029+1))</f>
        <v>2</v>
      </c>
      <c r="C2030" s="1" t="s">
        <v>707</v>
      </c>
      <c r="D2030" s="1" t="s">
        <v>264</v>
      </c>
      <c r="E2030" s="1" t="s">
        <v>77</v>
      </c>
      <c r="F2030" s="1" t="s">
        <v>78</v>
      </c>
      <c r="G2030" s="1" t="s">
        <v>134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R2030" s="1" t="s">
        <v>948</v>
      </c>
      <c r="S2030" s="1" t="s">
        <v>913</v>
      </c>
      <c r="U2030" t="str">
        <f>Receive[[#This Row],[服装]]&amp;Receive[[#This Row],[名前]]&amp;Receive[[#This Row],[レアリティ]]</f>
        <v>花火星海光来ICONIC</v>
      </c>
    </row>
    <row r="2031" spans="1:21" x14ac:dyDescent="0.25">
      <c r="A2031">
        <f>VLOOKUP(Receive[[#This Row],[No用]],SetNo[[No.用]:[vlookup 用]],2,FALSE)</f>
        <v>344</v>
      </c>
      <c r="B2031">
        <f>IF(ROW()=2,1,IF(A2030&lt;&gt;Receive[[#This Row],[No]],1,B2030+1))</f>
        <v>3</v>
      </c>
      <c r="C2031" s="1" t="s">
        <v>707</v>
      </c>
      <c r="D2031" s="1" t="s">
        <v>264</v>
      </c>
      <c r="E2031" s="1" t="s">
        <v>77</v>
      </c>
      <c r="F2031" s="1" t="s">
        <v>78</v>
      </c>
      <c r="G2031" s="1" t="s">
        <v>134</v>
      </c>
      <c r="H2031" s="1" t="s">
        <v>71</v>
      </c>
      <c r="I2031">
        <v>1</v>
      </c>
      <c r="J2031" t="s">
        <v>228</v>
      </c>
      <c r="K2031" s="1" t="s">
        <v>230</v>
      </c>
      <c r="L2031" s="1" t="s">
        <v>162</v>
      </c>
      <c r="M2031">
        <v>32</v>
      </c>
      <c r="N2031">
        <v>0</v>
      </c>
      <c r="O2031">
        <v>0</v>
      </c>
      <c r="P2031">
        <v>0</v>
      </c>
      <c r="R2031" s="1" t="s">
        <v>948</v>
      </c>
      <c r="S2031" s="1" t="s">
        <v>914</v>
      </c>
      <c r="U2031" t="str">
        <f>Receive[[#This Row],[服装]]&amp;Receive[[#This Row],[名前]]&amp;Receive[[#This Row],[レアリティ]]</f>
        <v>花火星海光来ICONIC</v>
      </c>
    </row>
    <row r="2032" spans="1:21" x14ac:dyDescent="0.25">
      <c r="A2032">
        <f>VLOOKUP(Receive[[#This Row],[No用]],SetNo[[No.用]:[vlookup 用]],2,FALSE)</f>
        <v>344</v>
      </c>
      <c r="B2032">
        <f>IF(ROW()=2,1,IF(A2031&lt;&gt;Receive[[#This Row],[No]],1,B2031+1))</f>
        <v>4</v>
      </c>
      <c r="C2032" s="1" t="s">
        <v>707</v>
      </c>
      <c r="D2032" s="1" t="s">
        <v>264</v>
      </c>
      <c r="E2032" s="1" t="s">
        <v>77</v>
      </c>
      <c r="F2032" s="1" t="s">
        <v>78</v>
      </c>
      <c r="G2032" s="1" t="s">
        <v>134</v>
      </c>
      <c r="H2032" s="1" t="s">
        <v>71</v>
      </c>
      <c r="I2032">
        <v>1</v>
      </c>
      <c r="J2032" t="s">
        <v>228</v>
      </c>
      <c r="K2032" s="1" t="s">
        <v>120</v>
      </c>
      <c r="L2032" s="1" t="s">
        <v>178</v>
      </c>
      <c r="M2032">
        <v>35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花火星海光来ICONIC</v>
      </c>
    </row>
    <row r="2033" spans="1:21" x14ac:dyDescent="0.25">
      <c r="A2033">
        <f>VLOOKUP(Receive[[#This Row],[No用]],SetNo[[No.用]:[vlookup 用]],2,FALSE)</f>
        <v>344</v>
      </c>
      <c r="B2033">
        <f>IF(ROW()=2,1,IF(A2032&lt;&gt;Receive[[#This Row],[No]],1,B2032+1))</f>
        <v>5</v>
      </c>
      <c r="C2033" s="1" t="s">
        <v>707</v>
      </c>
      <c r="D2033" s="1" t="s">
        <v>264</v>
      </c>
      <c r="E2033" s="1" t="s">
        <v>77</v>
      </c>
      <c r="F2033" s="1" t="s">
        <v>78</v>
      </c>
      <c r="G2033" s="1" t="s">
        <v>134</v>
      </c>
      <c r="H2033" s="1" t="s">
        <v>71</v>
      </c>
      <c r="I2033">
        <v>1</v>
      </c>
      <c r="J2033" t="s">
        <v>228</v>
      </c>
      <c r="K2033" s="1" t="s">
        <v>164</v>
      </c>
      <c r="L2033" s="1" t="s">
        <v>162</v>
      </c>
      <c r="M2033">
        <v>33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花火星海光来ICONIC</v>
      </c>
    </row>
    <row r="2034" spans="1:21" x14ac:dyDescent="0.25">
      <c r="A2034">
        <f>VLOOKUP(Receive[[#This Row],[No用]],SetNo[[No.用]:[vlookup 用]],2,FALSE)</f>
        <v>344</v>
      </c>
      <c r="B2034">
        <f>IF(ROW()=2,1,IF(A2033&lt;&gt;Receive[[#This Row],[No]],1,B2033+1))</f>
        <v>6</v>
      </c>
      <c r="C2034" s="1" t="s">
        <v>707</v>
      </c>
      <c r="D2034" s="1" t="s">
        <v>264</v>
      </c>
      <c r="E2034" s="1" t="s">
        <v>77</v>
      </c>
      <c r="F2034" s="1" t="s">
        <v>78</v>
      </c>
      <c r="G2034" s="1" t="s">
        <v>134</v>
      </c>
      <c r="H2034" s="1" t="s">
        <v>71</v>
      </c>
      <c r="I2034">
        <v>0</v>
      </c>
      <c r="J2034" t="s">
        <v>228</v>
      </c>
      <c r="K2034" s="1" t="s">
        <v>165</v>
      </c>
      <c r="L2034" s="1" t="s">
        <v>162</v>
      </c>
      <c r="M2034">
        <v>13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花火星海光来ICONIC</v>
      </c>
    </row>
    <row r="2035" spans="1:21" x14ac:dyDescent="0.25">
      <c r="A2035">
        <f>VLOOKUP(Receive[[#This Row],[No用]],SetNo[[No.用]:[vlookup 用]],2,FALSE)</f>
        <v>344</v>
      </c>
      <c r="B2035">
        <f>IF(ROW()=2,1,IF(A2034&lt;&gt;Receive[[#This Row],[No]],1,B2034+1))</f>
        <v>7</v>
      </c>
      <c r="C2035" s="1" t="s">
        <v>707</v>
      </c>
      <c r="D2035" s="1" t="s">
        <v>264</v>
      </c>
      <c r="E2035" s="1" t="s">
        <v>77</v>
      </c>
      <c r="F2035" s="1" t="s">
        <v>78</v>
      </c>
      <c r="G2035" s="1" t="s">
        <v>134</v>
      </c>
      <c r="H2035" s="1" t="s">
        <v>71</v>
      </c>
      <c r="I2035">
        <v>1</v>
      </c>
      <c r="J2035" t="s">
        <v>228</v>
      </c>
      <c r="K2035" s="1" t="s">
        <v>183</v>
      </c>
      <c r="L2035" s="1" t="s">
        <v>224</v>
      </c>
      <c r="M2035">
        <v>51</v>
      </c>
      <c r="N2035">
        <v>0</v>
      </c>
      <c r="O2035">
        <v>61</v>
      </c>
      <c r="P2035">
        <v>0</v>
      </c>
      <c r="U2035" t="str">
        <f>Receive[[#This Row],[服装]]&amp;Receive[[#This Row],[名前]]&amp;Receive[[#This Row],[レアリティ]]</f>
        <v>花火星海光来ICONIC</v>
      </c>
    </row>
    <row r="2036" spans="1:21" x14ac:dyDescent="0.25">
      <c r="A2036">
        <f>VLOOKUP(Receive[[#This Row],[No用]],SetNo[[No.用]:[vlookup 用]],2,FALSE)</f>
        <v>345</v>
      </c>
      <c r="B2036">
        <f>IF(ROW()=2,1,IF(A2035&lt;&gt;Receive[[#This Row],[No]],1,B2035+1))</f>
        <v>1</v>
      </c>
      <c r="C2036" s="1" t="s">
        <v>825</v>
      </c>
      <c r="D2036" s="1" t="s">
        <v>264</v>
      </c>
      <c r="E2036" s="1" t="s">
        <v>73</v>
      </c>
      <c r="F2036" s="1" t="s">
        <v>78</v>
      </c>
      <c r="G2036" s="1" t="s">
        <v>134</v>
      </c>
      <c r="H2036" s="1" t="s">
        <v>71</v>
      </c>
      <c r="I2036">
        <v>1</v>
      </c>
      <c r="J2036" t="s">
        <v>228</v>
      </c>
      <c r="K2036" s="1" t="s">
        <v>119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新年2星海光来ICONIC</v>
      </c>
    </row>
    <row r="2037" spans="1:21" x14ac:dyDescent="0.25">
      <c r="A2037">
        <f>VLOOKUP(Receive[[#This Row],[No用]],SetNo[[No.用]:[vlookup 用]],2,FALSE)</f>
        <v>345</v>
      </c>
      <c r="B2037">
        <f>IF(ROW()=2,1,IF(A2036&lt;&gt;Receive[[#This Row],[No]],1,B2036+1))</f>
        <v>2</v>
      </c>
      <c r="C2037" s="1" t="s">
        <v>825</v>
      </c>
      <c r="D2037" s="1" t="s">
        <v>264</v>
      </c>
      <c r="E2037" s="1" t="s">
        <v>73</v>
      </c>
      <c r="F2037" s="1" t="s">
        <v>78</v>
      </c>
      <c r="G2037" s="1" t="s">
        <v>134</v>
      </c>
      <c r="H2037" s="1" t="s">
        <v>71</v>
      </c>
      <c r="I2037">
        <v>1</v>
      </c>
      <c r="J2037" t="s">
        <v>228</v>
      </c>
      <c r="K2037" s="1" t="s">
        <v>163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R2037" s="1" t="s">
        <v>948</v>
      </c>
      <c r="S2037" s="1" t="s">
        <v>913</v>
      </c>
      <c r="U2037" t="str">
        <f>Receive[[#This Row],[服装]]&amp;Receive[[#This Row],[名前]]&amp;Receive[[#This Row],[レアリティ]]</f>
        <v>新年2星海光来ICONIC</v>
      </c>
    </row>
    <row r="2038" spans="1:21" x14ac:dyDescent="0.25">
      <c r="A2038">
        <f>VLOOKUP(Receive[[#This Row],[No用]],SetNo[[No.用]:[vlookup 用]],2,FALSE)</f>
        <v>345</v>
      </c>
      <c r="B2038">
        <f>IF(ROW()=2,1,IF(A2037&lt;&gt;Receive[[#This Row],[No]],1,B2037+1))</f>
        <v>3</v>
      </c>
      <c r="C2038" s="1" t="s">
        <v>825</v>
      </c>
      <c r="D2038" s="1" t="s">
        <v>264</v>
      </c>
      <c r="E2038" s="1" t="s">
        <v>73</v>
      </c>
      <c r="F2038" s="1" t="s">
        <v>78</v>
      </c>
      <c r="G2038" s="1" t="s">
        <v>134</v>
      </c>
      <c r="H2038" s="1" t="s">
        <v>71</v>
      </c>
      <c r="I2038">
        <v>1</v>
      </c>
      <c r="J2038" t="s">
        <v>228</v>
      </c>
      <c r="K2038" s="1" t="s">
        <v>230</v>
      </c>
      <c r="L2038" s="1" t="s">
        <v>162</v>
      </c>
      <c r="M2038">
        <v>32</v>
      </c>
      <c r="N2038">
        <v>0</v>
      </c>
      <c r="O2038">
        <v>0</v>
      </c>
      <c r="P2038">
        <v>0</v>
      </c>
      <c r="R2038" s="1" t="s">
        <v>948</v>
      </c>
      <c r="S2038" s="1" t="s">
        <v>914</v>
      </c>
      <c r="U2038" t="str">
        <f>Receive[[#This Row],[服装]]&amp;Receive[[#This Row],[名前]]&amp;Receive[[#This Row],[レアリティ]]</f>
        <v>新年2星海光来ICONIC</v>
      </c>
    </row>
    <row r="2039" spans="1:21" x14ac:dyDescent="0.25">
      <c r="A2039">
        <f>VLOOKUP(Receive[[#This Row],[No用]],SetNo[[No.用]:[vlookup 用]],2,FALSE)</f>
        <v>345</v>
      </c>
      <c r="B2039">
        <f>IF(ROW()=2,1,IF(A2038&lt;&gt;Receive[[#This Row],[No]],1,B2038+1))</f>
        <v>4</v>
      </c>
      <c r="C2039" s="1" t="s">
        <v>825</v>
      </c>
      <c r="D2039" s="1" t="s">
        <v>264</v>
      </c>
      <c r="E2039" s="1" t="s">
        <v>73</v>
      </c>
      <c r="F2039" s="1" t="s">
        <v>78</v>
      </c>
      <c r="G2039" s="1" t="s">
        <v>134</v>
      </c>
      <c r="H2039" s="1" t="s">
        <v>71</v>
      </c>
      <c r="I2039">
        <v>1</v>
      </c>
      <c r="J2039" t="s">
        <v>228</v>
      </c>
      <c r="K2039" s="1" t="s">
        <v>120</v>
      </c>
      <c r="L2039" s="1" t="s">
        <v>162</v>
      </c>
      <c r="M2039">
        <v>32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新年2星海光来ICONIC</v>
      </c>
    </row>
    <row r="2040" spans="1:21" x14ac:dyDescent="0.25">
      <c r="A2040">
        <f>VLOOKUP(Receive[[#This Row],[No用]],SetNo[[No.用]:[vlookup 用]],2,FALSE)</f>
        <v>345</v>
      </c>
      <c r="B2040">
        <f>IF(ROW()=2,1,IF(A2039&lt;&gt;Receive[[#This Row],[No]],1,B2039+1))</f>
        <v>5</v>
      </c>
      <c r="C2040" s="1" t="s">
        <v>825</v>
      </c>
      <c r="D2040" s="1" t="s">
        <v>264</v>
      </c>
      <c r="E2040" s="1" t="s">
        <v>73</v>
      </c>
      <c r="F2040" s="1" t="s">
        <v>78</v>
      </c>
      <c r="G2040" s="1" t="s">
        <v>134</v>
      </c>
      <c r="H2040" s="1" t="s">
        <v>71</v>
      </c>
      <c r="I2040">
        <v>1</v>
      </c>
      <c r="J2040" t="s">
        <v>228</v>
      </c>
      <c r="K2040" s="1" t="s">
        <v>164</v>
      </c>
      <c r="L2040" s="1" t="s">
        <v>162</v>
      </c>
      <c r="M2040">
        <v>33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新年2星海光来ICONIC</v>
      </c>
    </row>
    <row r="2041" spans="1:21" x14ac:dyDescent="0.25">
      <c r="A2041">
        <f>VLOOKUP(Receive[[#This Row],[No用]],SetNo[[No.用]:[vlookup 用]],2,FALSE)</f>
        <v>345</v>
      </c>
      <c r="B2041">
        <f>IF(ROW()=2,1,IF(A2040&lt;&gt;Receive[[#This Row],[No]],1,B2040+1))</f>
        <v>6</v>
      </c>
      <c r="C2041" s="1" t="s">
        <v>825</v>
      </c>
      <c r="D2041" s="1" t="s">
        <v>264</v>
      </c>
      <c r="E2041" s="1" t="s">
        <v>73</v>
      </c>
      <c r="F2041" s="1" t="s">
        <v>78</v>
      </c>
      <c r="G2041" s="1" t="s">
        <v>134</v>
      </c>
      <c r="H2041" s="1" t="s">
        <v>71</v>
      </c>
      <c r="I2041">
        <v>0</v>
      </c>
      <c r="J2041" t="s">
        <v>228</v>
      </c>
      <c r="K2041" s="1" t="s">
        <v>165</v>
      </c>
      <c r="L2041" s="1" t="s">
        <v>162</v>
      </c>
      <c r="M2041">
        <v>13</v>
      </c>
      <c r="N2041">
        <v>0</v>
      </c>
      <c r="O2041">
        <v>0</v>
      </c>
      <c r="P2041">
        <v>0</v>
      </c>
      <c r="U2041" t="str">
        <f>Receive[[#This Row],[服装]]&amp;Receive[[#This Row],[名前]]&amp;Receive[[#This Row],[レアリティ]]</f>
        <v>新年2星海光来ICONIC</v>
      </c>
    </row>
    <row r="2042" spans="1:21" x14ac:dyDescent="0.25">
      <c r="A2042">
        <f>VLOOKUP(Receive[[#This Row],[No用]],SetNo[[No.用]:[vlookup 用]],2,FALSE)</f>
        <v>346</v>
      </c>
      <c r="B2042">
        <f>IF(ROW()=2,1,IF(A2041&lt;&gt;Receive[[#This Row],[No]],1,B2041+1))</f>
        <v>1</v>
      </c>
      <c r="C2042" t="s">
        <v>108</v>
      </c>
      <c r="D2042" t="s">
        <v>133</v>
      </c>
      <c r="E2042" t="s">
        <v>77</v>
      </c>
      <c r="F2042" t="s">
        <v>82</v>
      </c>
      <c r="G2042" t="s">
        <v>134</v>
      </c>
      <c r="H2042" t="s">
        <v>71</v>
      </c>
      <c r="I2042">
        <v>1</v>
      </c>
      <c r="J2042" t="s">
        <v>228</v>
      </c>
      <c r="K2042" s="1" t="s">
        <v>119</v>
      </c>
      <c r="L2042" s="1" t="s">
        <v>162</v>
      </c>
      <c r="M2042">
        <v>27</v>
      </c>
      <c r="N2042">
        <v>0</v>
      </c>
      <c r="O2042">
        <v>0</v>
      </c>
      <c r="P2042">
        <v>0</v>
      </c>
      <c r="U2042" t="str">
        <f>Receive[[#This Row],[服装]]&amp;Receive[[#This Row],[名前]]&amp;Receive[[#This Row],[レアリティ]]</f>
        <v>ユニフォーム昼神幸郎ICONIC</v>
      </c>
    </row>
    <row r="2043" spans="1:21" x14ac:dyDescent="0.25">
      <c r="A2043">
        <f>VLOOKUP(Receive[[#This Row],[No用]],SetNo[[No.用]:[vlookup 用]],2,FALSE)</f>
        <v>346</v>
      </c>
      <c r="B2043">
        <f>IF(ROW()=2,1,IF(A2042&lt;&gt;Receive[[#This Row],[No]],1,B2042+1))</f>
        <v>2</v>
      </c>
      <c r="C2043" t="s">
        <v>108</v>
      </c>
      <c r="D2043" t="s">
        <v>133</v>
      </c>
      <c r="E2043" t="s">
        <v>77</v>
      </c>
      <c r="F2043" t="s">
        <v>82</v>
      </c>
      <c r="G2043" t="s">
        <v>134</v>
      </c>
      <c r="H2043" t="s">
        <v>71</v>
      </c>
      <c r="I2043">
        <v>1</v>
      </c>
      <c r="J2043" t="s">
        <v>228</v>
      </c>
      <c r="K2043" s="1" t="s">
        <v>194</v>
      </c>
      <c r="L2043" s="1" t="s">
        <v>162</v>
      </c>
      <c r="M2043">
        <v>27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ユニフォーム昼神幸郎ICONIC</v>
      </c>
    </row>
    <row r="2044" spans="1:21" x14ac:dyDescent="0.25">
      <c r="A2044">
        <f>VLOOKUP(Receive[[#This Row],[No用]],SetNo[[No.用]:[vlookup 用]],2,FALSE)</f>
        <v>346</v>
      </c>
      <c r="B2044">
        <f>IF(ROW()=2,1,IF(A2043&lt;&gt;Receive[[#This Row],[No]],1,B2043+1))</f>
        <v>3</v>
      </c>
      <c r="C2044" t="s">
        <v>108</v>
      </c>
      <c r="D2044" t="s">
        <v>133</v>
      </c>
      <c r="E2044" t="s">
        <v>77</v>
      </c>
      <c r="F2044" t="s">
        <v>82</v>
      </c>
      <c r="G2044" t="s">
        <v>134</v>
      </c>
      <c r="H2044" t="s">
        <v>71</v>
      </c>
      <c r="I2044">
        <v>1</v>
      </c>
      <c r="J2044" t="s">
        <v>228</v>
      </c>
      <c r="K2044" s="1" t="s">
        <v>163</v>
      </c>
      <c r="L2044" s="1" t="s">
        <v>162</v>
      </c>
      <c r="M2044">
        <v>27</v>
      </c>
      <c r="N2044">
        <v>0</v>
      </c>
      <c r="O2044">
        <v>0</v>
      </c>
      <c r="P2044">
        <v>0</v>
      </c>
      <c r="R2044" s="1" t="s">
        <v>948</v>
      </c>
      <c r="S2044" s="1" t="s">
        <v>913</v>
      </c>
      <c r="U2044" t="str">
        <f>Receive[[#This Row],[服装]]&amp;Receive[[#This Row],[名前]]&amp;Receive[[#This Row],[レアリティ]]</f>
        <v>ユニフォーム昼神幸郎ICONIC</v>
      </c>
    </row>
    <row r="2045" spans="1:21" x14ac:dyDescent="0.25">
      <c r="A2045">
        <f>VLOOKUP(Receive[[#This Row],[No用]],SetNo[[No.用]:[vlookup 用]],2,FALSE)</f>
        <v>346</v>
      </c>
      <c r="B2045">
        <f>IF(ROW()=2,1,IF(A2044&lt;&gt;Receive[[#This Row],[No]],1,B2044+1))</f>
        <v>4</v>
      </c>
      <c r="C2045" t="s">
        <v>108</v>
      </c>
      <c r="D2045" t="s">
        <v>133</v>
      </c>
      <c r="E2045" t="s">
        <v>77</v>
      </c>
      <c r="F2045" t="s">
        <v>82</v>
      </c>
      <c r="G2045" t="s">
        <v>134</v>
      </c>
      <c r="H2045" t="s">
        <v>71</v>
      </c>
      <c r="I2045">
        <v>1</v>
      </c>
      <c r="J2045" t="s">
        <v>228</v>
      </c>
      <c r="K2045" s="1" t="s">
        <v>120</v>
      </c>
      <c r="L2045" s="1" t="s">
        <v>162</v>
      </c>
      <c r="M2045">
        <v>27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ユニフォーム昼神幸郎ICONIC</v>
      </c>
    </row>
    <row r="2046" spans="1:21" x14ac:dyDescent="0.25">
      <c r="A2046">
        <f>VLOOKUP(Receive[[#This Row],[No用]],SetNo[[No.用]:[vlookup 用]],2,FALSE)</f>
        <v>346</v>
      </c>
      <c r="B2046">
        <f>IF(ROW()=2,1,IF(A2045&lt;&gt;Receive[[#This Row],[No]],1,B2045+1))</f>
        <v>5</v>
      </c>
      <c r="C2046" t="s">
        <v>108</v>
      </c>
      <c r="D2046" t="s">
        <v>133</v>
      </c>
      <c r="E2046" t="s">
        <v>77</v>
      </c>
      <c r="F2046" t="s">
        <v>82</v>
      </c>
      <c r="G2046" t="s">
        <v>134</v>
      </c>
      <c r="H2046" t="s">
        <v>71</v>
      </c>
      <c r="I2046">
        <v>1</v>
      </c>
      <c r="J2046" t="s">
        <v>228</v>
      </c>
      <c r="K2046" s="1" t="s">
        <v>164</v>
      </c>
      <c r="L2046" s="1" t="s">
        <v>162</v>
      </c>
      <c r="M2046">
        <v>27</v>
      </c>
      <c r="N2046">
        <v>0</v>
      </c>
      <c r="O2046">
        <v>0</v>
      </c>
      <c r="P2046">
        <v>0</v>
      </c>
      <c r="U2046" t="str">
        <f>Receive[[#This Row],[服装]]&amp;Receive[[#This Row],[名前]]&amp;Receive[[#This Row],[レアリティ]]</f>
        <v>ユニフォーム昼神幸郎ICONIC</v>
      </c>
    </row>
    <row r="2047" spans="1:21" x14ac:dyDescent="0.25">
      <c r="A2047">
        <f>VLOOKUP(Receive[[#This Row],[No用]],SetNo[[No.用]:[vlookup 用]],2,FALSE)</f>
        <v>346</v>
      </c>
      <c r="B2047">
        <f>IF(ROW()=2,1,IF(A2046&lt;&gt;Receive[[#This Row],[No]],1,B2046+1))</f>
        <v>6</v>
      </c>
      <c r="C2047" t="s">
        <v>108</v>
      </c>
      <c r="D2047" t="s">
        <v>133</v>
      </c>
      <c r="E2047" t="s">
        <v>77</v>
      </c>
      <c r="F2047" t="s">
        <v>82</v>
      </c>
      <c r="G2047" t="s">
        <v>134</v>
      </c>
      <c r="H2047" t="s">
        <v>71</v>
      </c>
      <c r="I2047">
        <v>0</v>
      </c>
      <c r="J2047" t="s">
        <v>228</v>
      </c>
      <c r="K2047" s="1" t="s">
        <v>165</v>
      </c>
      <c r="L2047" s="1" t="s">
        <v>162</v>
      </c>
      <c r="M2047">
        <v>12</v>
      </c>
      <c r="N2047">
        <v>0</v>
      </c>
      <c r="O2047">
        <v>0</v>
      </c>
      <c r="P2047">
        <v>0</v>
      </c>
      <c r="U2047" t="str">
        <f>Receive[[#This Row],[服装]]&amp;Receive[[#This Row],[名前]]&amp;Receive[[#This Row],[レアリティ]]</f>
        <v>ユニフォーム昼神幸郎ICONIC</v>
      </c>
    </row>
    <row r="2048" spans="1:21" x14ac:dyDescent="0.25">
      <c r="A2048">
        <f>VLOOKUP(Receive[[#This Row],[No用]],SetNo[[No.用]:[vlookup 用]],2,FALSE)</f>
        <v>347</v>
      </c>
      <c r="B2048">
        <f>IF(ROW()=2,1,IF(A2047&lt;&gt;Receive[[#This Row],[No]],1,B2047+1))</f>
        <v>1</v>
      </c>
      <c r="C2048" s="1" t="s">
        <v>587</v>
      </c>
      <c r="D2048" t="s">
        <v>133</v>
      </c>
      <c r="E2048" s="1" t="s">
        <v>73</v>
      </c>
      <c r="F2048" t="s">
        <v>82</v>
      </c>
      <c r="G2048" t="s">
        <v>134</v>
      </c>
      <c r="H2048" t="s">
        <v>71</v>
      </c>
      <c r="I2048">
        <v>1</v>
      </c>
      <c r="J2048" t="s">
        <v>228</v>
      </c>
      <c r="K2048" s="1" t="s">
        <v>119</v>
      </c>
      <c r="L2048" s="1" t="s">
        <v>162</v>
      </c>
      <c r="M2048">
        <v>27</v>
      </c>
      <c r="N2048">
        <v>0</v>
      </c>
      <c r="O2048">
        <v>0</v>
      </c>
      <c r="P2048">
        <v>0</v>
      </c>
      <c r="U2048" t="str">
        <f>Receive[[#This Row],[服装]]&amp;Receive[[#This Row],[名前]]&amp;Receive[[#This Row],[レアリティ]]</f>
        <v>Xmas昼神幸郎ICONIC</v>
      </c>
    </row>
    <row r="2049" spans="1:21" x14ac:dyDescent="0.25">
      <c r="A2049">
        <f>VLOOKUP(Receive[[#This Row],[No用]],SetNo[[No.用]:[vlookup 用]],2,FALSE)</f>
        <v>347</v>
      </c>
      <c r="B2049">
        <f>IF(ROW()=2,1,IF(A2048&lt;&gt;Receive[[#This Row],[No]],1,B2048+1))</f>
        <v>2</v>
      </c>
      <c r="C2049" s="1" t="s">
        <v>587</v>
      </c>
      <c r="D2049" t="s">
        <v>133</v>
      </c>
      <c r="E2049" s="1" t="s">
        <v>73</v>
      </c>
      <c r="F2049" t="s">
        <v>82</v>
      </c>
      <c r="G2049" t="s">
        <v>134</v>
      </c>
      <c r="H2049" t="s">
        <v>71</v>
      </c>
      <c r="I2049">
        <v>1</v>
      </c>
      <c r="J2049" t="s">
        <v>228</v>
      </c>
      <c r="K2049" s="1" t="s">
        <v>194</v>
      </c>
      <c r="L2049" s="1" t="s">
        <v>162</v>
      </c>
      <c r="M2049">
        <v>27</v>
      </c>
      <c r="N2049">
        <v>0</v>
      </c>
      <c r="O2049">
        <v>0</v>
      </c>
      <c r="P2049">
        <v>0</v>
      </c>
      <c r="U2049" t="str">
        <f>Receive[[#This Row],[服装]]&amp;Receive[[#This Row],[名前]]&amp;Receive[[#This Row],[レアリティ]]</f>
        <v>Xmas昼神幸郎ICONIC</v>
      </c>
    </row>
    <row r="2050" spans="1:21" x14ac:dyDescent="0.25">
      <c r="A2050">
        <f>VLOOKUP(Receive[[#This Row],[No用]],SetNo[[No.用]:[vlookup 用]],2,FALSE)</f>
        <v>347</v>
      </c>
      <c r="B2050">
        <f>IF(ROW()=2,1,IF(A2049&lt;&gt;Receive[[#This Row],[No]],1,B2049+1))</f>
        <v>3</v>
      </c>
      <c r="C2050" s="1" t="s">
        <v>587</v>
      </c>
      <c r="D2050" t="s">
        <v>133</v>
      </c>
      <c r="E2050" s="1" t="s">
        <v>73</v>
      </c>
      <c r="F2050" t="s">
        <v>82</v>
      </c>
      <c r="G2050" t="s">
        <v>134</v>
      </c>
      <c r="H2050" t="s">
        <v>71</v>
      </c>
      <c r="I2050">
        <v>1</v>
      </c>
      <c r="J2050" t="s">
        <v>228</v>
      </c>
      <c r="K2050" s="1" t="s">
        <v>163</v>
      </c>
      <c r="L2050" s="1" t="s">
        <v>162</v>
      </c>
      <c r="M2050">
        <v>27</v>
      </c>
      <c r="N2050">
        <v>0</v>
      </c>
      <c r="O2050">
        <v>0</v>
      </c>
      <c r="P2050">
        <v>0</v>
      </c>
      <c r="R2050" s="1" t="s">
        <v>948</v>
      </c>
      <c r="S2050" s="1" t="s">
        <v>913</v>
      </c>
      <c r="U2050" t="str">
        <f>Receive[[#This Row],[服装]]&amp;Receive[[#This Row],[名前]]&amp;Receive[[#This Row],[レアリティ]]</f>
        <v>Xmas昼神幸郎ICONIC</v>
      </c>
    </row>
    <row r="2051" spans="1:21" x14ac:dyDescent="0.25">
      <c r="A2051">
        <f>VLOOKUP(Receive[[#This Row],[No用]],SetNo[[No.用]:[vlookup 用]],2,FALSE)</f>
        <v>347</v>
      </c>
      <c r="B2051">
        <f>IF(ROW()=2,1,IF(A2050&lt;&gt;Receive[[#This Row],[No]],1,B2050+1))</f>
        <v>4</v>
      </c>
      <c r="C2051" s="1" t="s">
        <v>587</v>
      </c>
      <c r="D2051" t="s">
        <v>133</v>
      </c>
      <c r="E2051" s="1" t="s">
        <v>73</v>
      </c>
      <c r="F2051" t="s">
        <v>82</v>
      </c>
      <c r="G2051" t="s">
        <v>134</v>
      </c>
      <c r="H2051" t="s">
        <v>71</v>
      </c>
      <c r="I2051">
        <v>1</v>
      </c>
      <c r="J2051" t="s">
        <v>228</v>
      </c>
      <c r="K2051" s="1" t="s">
        <v>120</v>
      </c>
      <c r="L2051" s="1" t="s">
        <v>162</v>
      </c>
      <c r="M2051">
        <v>27</v>
      </c>
      <c r="N2051">
        <v>0</v>
      </c>
      <c r="O2051">
        <v>0</v>
      </c>
      <c r="P2051">
        <v>0</v>
      </c>
      <c r="U2051" t="str">
        <f>Receive[[#This Row],[服装]]&amp;Receive[[#This Row],[名前]]&amp;Receive[[#This Row],[レアリティ]]</f>
        <v>Xmas昼神幸郎ICONIC</v>
      </c>
    </row>
    <row r="2052" spans="1:21" x14ac:dyDescent="0.25">
      <c r="A2052">
        <f>VLOOKUP(Receive[[#This Row],[No用]],SetNo[[No.用]:[vlookup 用]],2,FALSE)</f>
        <v>347</v>
      </c>
      <c r="B2052">
        <f>IF(ROW()=2,1,IF(A2051&lt;&gt;Receive[[#This Row],[No]],1,B2051+1))</f>
        <v>5</v>
      </c>
      <c r="C2052" s="1" t="s">
        <v>587</v>
      </c>
      <c r="D2052" t="s">
        <v>133</v>
      </c>
      <c r="E2052" s="1" t="s">
        <v>73</v>
      </c>
      <c r="F2052" t="s">
        <v>82</v>
      </c>
      <c r="G2052" t="s">
        <v>134</v>
      </c>
      <c r="H2052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27</v>
      </c>
      <c r="N2052">
        <v>0</v>
      </c>
      <c r="O2052">
        <v>0</v>
      </c>
      <c r="P2052">
        <v>0</v>
      </c>
      <c r="U2052" t="str">
        <f>Receive[[#This Row],[服装]]&amp;Receive[[#This Row],[名前]]&amp;Receive[[#This Row],[レアリティ]]</f>
        <v>Xmas昼神幸郎ICONIC</v>
      </c>
    </row>
    <row r="2053" spans="1:21" x14ac:dyDescent="0.25">
      <c r="A2053">
        <f>VLOOKUP(Receive[[#This Row],[No用]],SetNo[[No.用]:[vlookup 用]],2,FALSE)</f>
        <v>347</v>
      </c>
      <c r="B2053">
        <f>IF(ROW()=2,1,IF(A2052&lt;&gt;Receive[[#This Row],[No]],1,B2052+1))</f>
        <v>6</v>
      </c>
      <c r="C2053" s="1" t="s">
        <v>587</v>
      </c>
      <c r="D2053" t="s">
        <v>133</v>
      </c>
      <c r="E2053" s="1" t="s">
        <v>73</v>
      </c>
      <c r="F2053" t="s">
        <v>82</v>
      </c>
      <c r="G2053" t="s">
        <v>134</v>
      </c>
      <c r="H2053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12</v>
      </c>
      <c r="N2053">
        <v>0</v>
      </c>
      <c r="O2053">
        <v>0</v>
      </c>
      <c r="P2053">
        <v>0</v>
      </c>
      <c r="U2053" t="str">
        <f>Receive[[#This Row],[服装]]&amp;Receive[[#This Row],[名前]]&amp;Receive[[#This Row],[レアリティ]]</f>
        <v>Xmas昼神幸郎ICONIC</v>
      </c>
    </row>
    <row r="2054" spans="1:21" x14ac:dyDescent="0.25">
      <c r="A2054">
        <f>VLOOKUP(Receive[[#This Row],[No用]],SetNo[[No.用]:[vlookup 用]],2,FALSE)</f>
        <v>348</v>
      </c>
      <c r="B2054">
        <f>IF(ROW()=2,1,IF(A2053&lt;&gt;Receive[[#This Row],[No]],1,B2053+1))</f>
        <v>1</v>
      </c>
      <c r="C2054" s="1" t="s">
        <v>956</v>
      </c>
      <c r="D2054" s="1" t="s">
        <v>133</v>
      </c>
      <c r="E2054" s="1" t="s">
        <v>90</v>
      </c>
      <c r="F2054" s="1" t="s">
        <v>82</v>
      </c>
      <c r="G2054" s="1" t="s">
        <v>134</v>
      </c>
      <c r="H2054" s="1" t="s">
        <v>71</v>
      </c>
      <c r="I2054">
        <v>1</v>
      </c>
      <c r="J2054" t="s">
        <v>228</v>
      </c>
      <c r="K2054" s="1" t="s">
        <v>119</v>
      </c>
      <c r="L2054" s="1" t="s">
        <v>178</v>
      </c>
      <c r="M2054">
        <v>30</v>
      </c>
      <c r="N2054">
        <v>0</v>
      </c>
      <c r="O2054">
        <v>0</v>
      </c>
      <c r="P2054">
        <v>0</v>
      </c>
      <c r="U2054" t="str">
        <f>Receive[[#This Row],[服装]]&amp;Receive[[#This Row],[名前]]&amp;Receive[[#This Row],[レアリティ]]</f>
        <v>職業体験2昼神幸郎ICONIC</v>
      </c>
    </row>
    <row r="2055" spans="1:21" x14ac:dyDescent="0.25">
      <c r="A2055">
        <f>VLOOKUP(Receive[[#This Row],[No用]],SetNo[[No.用]:[vlookup 用]],2,FALSE)</f>
        <v>348</v>
      </c>
      <c r="B2055">
        <f>IF(ROW()=2,1,IF(A2054&lt;&gt;Receive[[#This Row],[No]],1,B2054+1))</f>
        <v>2</v>
      </c>
      <c r="C2055" s="1" t="s">
        <v>956</v>
      </c>
      <c r="D2055" s="1" t="s">
        <v>133</v>
      </c>
      <c r="E2055" s="1" t="s">
        <v>90</v>
      </c>
      <c r="F2055" s="1" t="s">
        <v>82</v>
      </c>
      <c r="G2055" s="1" t="s">
        <v>134</v>
      </c>
      <c r="H2055" s="1" t="s">
        <v>71</v>
      </c>
      <c r="I2055">
        <v>1</v>
      </c>
      <c r="J2055" t="s">
        <v>228</v>
      </c>
      <c r="K2055" s="1" t="s">
        <v>194</v>
      </c>
      <c r="L2055" s="1" t="s">
        <v>178</v>
      </c>
      <c r="M2055">
        <v>30</v>
      </c>
      <c r="N2055">
        <v>0</v>
      </c>
      <c r="O2055">
        <v>0</v>
      </c>
      <c r="P2055">
        <v>0</v>
      </c>
      <c r="U2055" t="str">
        <f>Receive[[#This Row],[服装]]&amp;Receive[[#This Row],[名前]]&amp;Receive[[#This Row],[レアリティ]]</f>
        <v>職業体験2昼神幸郎ICONIC</v>
      </c>
    </row>
    <row r="2056" spans="1:21" x14ac:dyDescent="0.25">
      <c r="A2056">
        <f>VLOOKUP(Receive[[#This Row],[No用]],SetNo[[No.用]:[vlookup 用]],2,FALSE)</f>
        <v>348</v>
      </c>
      <c r="B2056">
        <f>IF(ROW()=2,1,IF(A2055&lt;&gt;Receive[[#This Row],[No]],1,B2055+1))</f>
        <v>3</v>
      </c>
      <c r="C2056" s="1" t="s">
        <v>956</v>
      </c>
      <c r="D2056" s="1" t="s">
        <v>133</v>
      </c>
      <c r="E2056" s="1" t="s">
        <v>90</v>
      </c>
      <c r="F2056" s="1" t="s">
        <v>82</v>
      </c>
      <c r="G2056" s="1" t="s">
        <v>134</v>
      </c>
      <c r="H2056" s="1" t="s">
        <v>71</v>
      </c>
      <c r="I2056">
        <v>1</v>
      </c>
      <c r="J2056" t="s">
        <v>228</v>
      </c>
      <c r="K2056" s="1" t="s">
        <v>163</v>
      </c>
      <c r="L2056" s="1" t="s">
        <v>162</v>
      </c>
      <c r="M2056">
        <v>27</v>
      </c>
      <c r="N2056">
        <v>0</v>
      </c>
      <c r="O2056">
        <v>0</v>
      </c>
      <c r="P2056">
        <v>0</v>
      </c>
      <c r="R2056" s="1" t="s">
        <v>948</v>
      </c>
      <c r="S2056" s="1" t="s">
        <v>913</v>
      </c>
      <c r="U2056" t="str">
        <f>Receive[[#This Row],[服装]]&amp;Receive[[#This Row],[名前]]&amp;Receive[[#This Row],[レアリティ]]</f>
        <v>職業体験2昼神幸郎ICONIC</v>
      </c>
    </row>
    <row r="2057" spans="1:21" x14ac:dyDescent="0.25">
      <c r="A2057">
        <f>VLOOKUP(Receive[[#This Row],[No用]],SetNo[[No.用]:[vlookup 用]],2,FALSE)</f>
        <v>348</v>
      </c>
      <c r="B2057">
        <f>IF(ROW()=2,1,IF(A2056&lt;&gt;Receive[[#This Row],[No]],1,B2056+1))</f>
        <v>4</v>
      </c>
      <c r="C2057" s="1" t="s">
        <v>956</v>
      </c>
      <c r="D2057" s="1" t="s">
        <v>133</v>
      </c>
      <c r="E2057" s="1" t="s">
        <v>90</v>
      </c>
      <c r="F2057" s="1" t="s">
        <v>82</v>
      </c>
      <c r="G2057" s="1" t="s">
        <v>134</v>
      </c>
      <c r="H2057" s="1" t="s">
        <v>71</v>
      </c>
      <c r="I2057">
        <v>1</v>
      </c>
      <c r="J2057" t="s">
        <v>228</v>
      </c>
      <c r="K2057" s="1" t="s">
        <v>120</v>
      </c>
      <c r="L2057" s="1" t="s">
        <v>178</v>
      </c>
      <c r="M2057">
        <v>30</v>
      </c>
      <c r="N2057">
        <v>0</v>
      </c>
      <c r="O2057">
        <v>0</v>
      </c>
      <c r="P2057">
        <v>0</v>
      </c>
      <c r="U2057" t="str">
        <f>Receive[[#This Row],[服装]]&amp;Receive[[#This Row],[名前]]&amp;Receive[[#This Row],[レアリティ]]</f>
        <v>職業体験2昼神幸郎ICONIC</v>
      </c>
    </row>
    <row r="2058" spans="1:21" x14ac:dyDescent="0.25">
      <c r="A2058">
        <f>VLOOKUP(Receive[[#This Row],[No用]],SetNo[[No.用]:[vlookup 用]],2,FALSE)</f>
        <v>348</v>
      </c>
      <c r="B2058">
        <f>IF(ROW()=2,1,IF(A2057&lt;&gt;Receive[[#This Row],[No]],1,B2057+1))</f>
        <v>5</v>
      </c>
      <c r="C2058" s="1" t="s">
        <v>956</v>
      </c>
      <c r="D2058" s="1" t="s">
        <v>133</v>
      </c>
      <c r="E2058" s="1" t="s">
        <v>90</v>
      </c>
      <c r="F2058" s="1" t="s">
        <v>82</v>
      </c>
      <c r="G2058" s="1" t="s">
        <v>134</v>
      </c>
      <c r="H2058" s="1" t="s">
        <v>71</v>
      </c>
      <c r="I2058">
        <v>1</v>
      </c>
      <c r="J2058" t="s">
        <v>228</v>
      </c>
      <c r="K2058" s="1" t="s">
        <v>164</v>
      </c>
      <c r="L2058" s="1" t="s">
        <v>162</v>
      </c>
      <c r="M2058">
        <v>27</v>
      </c>
      <c r="N2058">
        <v>0</v>
      </c>
      <c r="O2058">
        <v>0</v>
      </c>
      <c r="P2058">
        <v>0</v>
      </c>
      <c r="U2058" t="str">
        <f>Receive[[#This Row],[服装]]&amp;Receive[[#This Row],[名前]]&amp;Receive[[#This Row],[レアリティ]]</f>
        <v>職業体験2昼神幸郎ICONIC</v>
      </c>
    </row>
    <row r="2059" spans="1:21" x14ac:dyDescent="0.25">
      <c r="A2059">
        <f>VLOOKUP(Receive[[#This Row],[No用]],SetNo[[No.用]:[vlookup 用]],2,FALSE)</f>
        <v>348</v>
      </c>
      <c r="B2059">
        <f>IF(ROW()=2,1,IF(A2058&lt;&gt;Receive[[#This Row],[No]],1,B2058+1))</f>
        <v>6</v>
      </c>
      <c r="C2059" s="1" t="s">
        <v>956</v>
      </c>
      <c r="D2059" s="1" t="s">
        <v>133</v>
      </c>
      <c r="E2059" s="1" t="s">
        <v>90</v>
      </c>
      <c r="F2059" s="1" t="s">
        <v>82</v>
      </c>
      <c r="G2059" s="1" t="s">
        <v>134</v>
      </c>
      <c r="H2059" s="1" t="s">
        <v>71</v>
      </c>
      <c r="I2059">
        <v>0</v>
      </c>
      <c r="J2059" t="s">
        <v>228</v>
      </c>
      <c r="K2059" s="1" t="s">
        <v>165</v>
      </c>
      <c r="L2059" s="1" t="s">
        <v>162</v>
      </c>
      <c r="M2059">
        <v>12</v>
      </c>
      <c r="N2059">
        <v>0</v>
      </c>
      <c r="O2059">
        <v>0</v>
      </c>
      <c r="P2059">
        <v>0</v>
      </c>
      <c r="U2059" t="str">
        <f>Receive[[#This Row],[服装]]&amp;Receive[[#This Row],[名前]]&amp;Receive[[#This Row],[レアリティ]]</f>
        <v>職業体験2昼神幸郎ICONIC</v>
      </c>
    </row>
    <row r="2060" spans="1:21" x14ac:dyDescent="0.25">
      <c r="A2060">
        <f>VLOOKUP(Receive[[#This Row],[No用]],SetNo[[No.用]:[vlookup 用]],2,FALSE)</f>
        <v>349</v>
      </c>
      <c r="B2060">
        <f>IF(ROW()=2,1,IF(A2059&lt;&gt;Receive[[#This Row],[No]],1,B2059+1))</f>
        <v>1</v>
      </c>
      <c r="C2060" t="s">
        <v>108</v>
      </c>
      <c r="D2060" t="s">
        <v>131</v>
      </c>
      <c r="E2060" t="s">
        <v>77</v>
      </c>
      <c r="F2060" t="s">
        <v>78</v>
      </c>
      <c r="G2060" t="s">
        <v>135</v>
      </c>
      <c r="H2060" t="s">
        <v>71</v>
      </c>
      <c r="I2060">
        <v>1</v>
      </c>
      <c r="J2060" t="s">
        <v>228</v>
      </c>
      <c r="K2060" s="1" t="s">
        <v>119</v>
      </c>
      <c r="L2060" s="1" t="s">
        <v>162</v>
      </c>
      <c r="M2060">
        <v>33</v>
      </c>
      <c r="N2060">
        <v>0</v>
      </c>
      <c r="O2060">
        <v>0</v>
      </c>
      <c r="P2060">
        <v>0</v>
      </c>
      <c r="U2060" t="str">
        <f>Receive[[#This Row],[服装]]&amp;Receive[[#This Row],[名前]]&amp;Receive[[#This Row],[レアリティ]]</f>
        <v>ユニフォーム佐久早聖臣ICONIC</v>
      </c>
    </row>
    <row r="2061" spans="1:21" x14ac:dyDescent="0.25">
      <c r="A2061">
        <f>VLOOKUP(Receive[[#This Row],[No用]],SetNo[[No.用]:[vlookup 用]],2,FALSE)</f>
        <v>349</v>
      </c>
      <c r="B2061">
        <f>IF(ROW()=2,1,IF(A2060&lt;&gt;Receive[[#This Row],[No]],1,B2060+1))</f>
        <v>2</v>
      </c>
      <c r="C2061" t="s">
        <v>108</v>
      </c>
      <c r="D2061" t="s">
        <v>131</v>
      </c>
      <c r="E2061" t="s">
        <v>77</v>
      </c>
      <c r="F2061" t="s">
        <v>78</v>
      </c>
      <c r="G2061" t="s">
        <v>135</v>
      </c>
      <c r="H2061" t="s">
        <v>71</v>
      </c>
      <c r="I2061">
        <v>1</v>
      </c>
      <c r="J2061" t="s">
        <v>228</v>
      </c>
      <c r="K2061" s="1" t="s">
        <v>163</v>
      </c>
      <c r="L2061" s="1" t="s">
        <v>162</v>
      </c>
      <c r="M2061">
        <v>33</v>
      </c>
      <c r="N2061">
        <v>0</v>
      </c>
      <c r="O2061">
        <v>0</v>
      </c>
      <c r="P2061">
        <v>0</v>
      </c>
      <c r="R2061" s="1" t="s">
        <v>948</v>
      </c>
      <c r="S2061" s="1" t="s">
        <v>913</v>
      </c>
      <c r="U2061" t="str">
        <f>Receive[[#This Row],[服装]]&amp;Receive[[#This Row],[名前]]&amp;Receive[[#This Row],[レアリティ]]</f>
        <v>ユニフォーム佐久早聖臣ICONIC</v>
      </c>
    </row>
    <row r="2062" spans="1:21" x14ac:dyDescent="0.25">
      <c r="A2062">
        <f>VLOOKUP(Receive[[#This Row],[No用]],SetNo[[No.用]:[vlookup 用]],2,FALSE)</f>
        <v>349</v>
      </c>
      <c r="B2062">
        <f>IF(ROW()=2,1,IF(A2061&lt;&gt;Receive[[#This Row],[No]],1,B2061+1))</f>
        <v>3</v>
      </c>
      <c r="C2062" t="s">
        <v>108</v>
      </c>
      <c r="D2062" t="s">
        <v>131</v>
      </c>
      <c r="E2062" t="s">
        <v>77</v>
      </c>
      <c r="F2062" t="s">
        <v>78</v>
      </c>
      <c r="G2062" t="s">
        <v>135</v>
      </c>
      <c r="H2062" t="s">
        <v>71</v>
      </c>
      <c r="I2062">
        <v>1</v>
      </c>
      <c r="J2062" t="s">
        <v>228</v>
      </c>
      <c r="K2062" s="1" t="s">
        <v>120</v>
      </c>
      <c r="L2062" s="1" t="s">
        <v>162</v>
      </c>
      <c r="M2062">
        <v>33</v>
      </c>
      <c r="N2062">
        <v>0</v>
      </c>
      <c r="O2062">
        <v>0</v>
      </c>
      <c r="P2062">
        <v>0</v>
      </c>
      <c r="U2062" t="str">
        <f>Receive[[#This Row],[服装]]&amp;Receive[[#This Row],[名前]]&amp;Receive[[#This Row],[レアリティ]]</f>
        <v>ユニフォーム佐久早聖臣ICONIC</v>
      </c>
    </row>
    <row r="2063" spans="1:21" x14ac:dyDescent="0.25">
      <c r="A2063">
        <f>VLOOKUP(Receive[[#This Row],[No用]],SetNo[[No.用]:[vlookup 用]],2,FALSE)</f>
        <v>349</v>
      </c>
      <c r="B2063">
        <f>IF(ROW()=2,1,IF(A2062&lt;&gt;Receive[[#This Row],[No]],1,B2062+1))</f>
        <v>4</v>
      </c>
      <c r="C2063" t="s">
        <v>108</v>
      </c>
      <c r="D2063" t="s">
        <v>131</v>
      </c>
      <c r="E2063" t="s">
        <v>77</v>
      </c>
      <c r="F2063" t="s">
        <v>78</v>
      </c>
      <c r="G2063" t="s">
        <v>135</v>
      </c>
      <c r="H2063" t="s">
        <v>71</v>
      </c>
      <c r="I2063">
        <v>1</v>
      </c>
      <c r="J2063" t="s">
        <v>228</v>
      </c>
      <c r="K2063" s="1" t="s">
        <v>164</v>
      </c>
      <c r="L2063" s="1" t="s">
        <v>162</v>
      </c>
      <c r="M2063">
        <v>33</v>
      </c>
      <c r="N2063">
        <v>0</v>
      </c>
      <c r="O2063">
        <v>0</v>
      </c>
      <c r="P2063">
        <v>0</v>
      </c>
      <c r="U2063" t="str">
        <f>Receive[[#This Row],[服装]]&amp;Receive[[#This Row],[名前]]&amp;Receive[[#This Row],[レアリティ]]</f>
        <v>ユニフォーム佐久早聖臣ICONIC</v>
      </c>
    </row>
    <row r="2064" spans="1:21" x14ac:dyDescent="0.25">
      <c r="A2064">
        <f>VLOOKUP(Receive[[#This Row],[No用]],SetNo[[No.用]:[vlookup 用]],2,FALSE)</f>
        <v>349</v>
      </c>
      <c r="B2064">
        <f>IF(ROW()=2,1,IF(A2063&lt;&gt;Receive[[#This Row],[No]],1,B2063+1))</f>
        <v>5</v>
      </c>
      <c r="C2064" t="s">
        <v>108</v>
      </c>
      <c r="D2064" t="s">
        <v>131</v>
      </c>
      <c r="E2064" t="s">
        <v>77</v>
      </c>
      <c r="F2064" t="s">
        <v>78</v>
      </c>
      <c r="G2064" t="s">
        <v>135</v>
      </c>
      <c r="H2064" t="s">
        <v>71</v>
      </c>
      <c r="I2064">
        <v>0</v>
      </c>
      <c r="J2064" t="s">
        <v>228</v>
      </c>
      <c r="K2064" s="1" t="s">
        <v>165</v>
      </c>
      <c r="L2064" s="1" t="s">
        <v>162</v>
      </c>
      <c r="M2064">
        <v>13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ユニフォーム佐久早聖臣ICONIC</v>
      </c>
    </row>
    <row r="2065" spans="1:21" x14ac:dyDescent="0.25">
      <c r="A2065">
        <f>VLOOKUP(Receive[[#This Row],[No用]],SetNo[[No.用]:[vlookup 用]],2,FALSE)</f>
        <v>350</v>
      </c>
      <c r="B2065">
        <f>IF(ROW()=2,1,IF(A2064&lt;&gt;Receive[[#This Row],[No]],1,B2064+1))</f>
        <v>1</v>
      </c>
      <c r="C2065" s="1" t="s">
        <v>630</v>
      </c>
      <c r="D2065" s="1" t="s">
        <v>131</v>
      </c>
      <c r="E2065" s="1" t="s">
        <v>73</v>
      </c>
      <c r="F2065" s="1" t="s">
        <v>78</v>
      </c>
      <c r="G2065" s="1" t="s">
        <v>135</v>
      </c>
      <c r="H2065" s="1" t="s">
        <v>71</v>
      </c>
      <c r="I2065">
        <v>1</v>
      </c>
      <c r="J2065" t="s">
        <v>228</v>
      </c>
      <c r="K2065" s="1" t="s">
        <v>119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サバゲ佐久早聖臣ICONIC</v>
      </c>
    </row>
    <row r="2066" spans="1:21" x14ac:dyDescent="0.25">
      <c r="A2066">
        <f>VLOOKUP(Receive[[#This Row],[No用]],SetNo[[No.用]:[vlookup 用]],2,FALSE)</f>
        <v>350</v>
      </c>
      <c r="B2066">
        <f>IF(ROW()=2,1,IF(A2065&lt;&gt;Receive[[#This Row],[No]],1,B2065+1))</f>
        <v>2</v>
      </c>
      <c r="C2066" s="1" t="s">
        <v>630</v>
      </c>
      <c r="D2066" s="1" t="s">
        <v>131</v>
      </c>
      <c r="E2066" s="1" t="s">
        <v>73</v>
      </c>
      <c r="F2066" s="1" t="s">
        <v>78</v>
      </c>
      <c r="G2066" s="1" t="s">
        <v>135</v>
      </c>
      <c r="H2066" s="1" t="s">
        <v>71</v>
      </c>
      <c r="I2066">
        <v>1</v>
      </c>
      <c r="J2066" t="s">
        <v>228</v>
      </c>
      <c r="K2066" s="1" t="s">
        <v>163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R2066" s="1" t="s">
        <v>948</v>
      </c>
      <c r="S2066" s="1" t="s">
        <v>913</v>
      </c>
      <c r="U2066" t="str">
        <f>Receive[[#This Row],[服装]]&amp;Receive[[#This Row],[名前]]&amp;Receive[[#This Row],[レアリティ]]</f>
        <v>サバゲ佐久早聖臣ICONIC</v>
      </c>
    </row>
    <row r="2067" spans="1:21" x14ac:dyDescent="0.25">
      <c r="A2067">
        <f>VLOOKUP(Receive[[#This Row],[No用]],SetNo[[No.用]:[vlookup 用]],2,FALSE)</f>
        <v>350</v>
      </c>
      <c r="B2067">
        <f>IF(ROW()=2,1,IF(A2066&lt;&gt;Receive[[#This Row],[No]],1,B2066+1))</f>
        <v>3</v>
      </c>
      <c r="C2067" s="1" t="s">
        <v>630</v>
      </c>
      <c r="D2067" s="1" t="s">
        <v>131</v>
      </c>
      <c r="E2067" s="1" t="s">
        <v>73</v>
      </c>
      <c r="F2067" s="1" t="s">
        <v>78</v>
      </c>
      <c r="G2067" s="1" t="s">
        <v>135</v>
      </c>
      <c r="H2067" s="1" t="s">
        <v>71</v>
      </c>
      <c r="I2067">
        <v>1</v>
      </c>
      <c r="J2067" t="s">
        <v>228</v>
      </c>
      <c r="K2067" s="1" t="s">
        <v>120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サバゲ佐久早聖臣ICONIC</v>
      </c>
    </row>
    <row r="2068" spans="1:21" x14ac:dyDescent="0.25">
      <c r="A2068">
        <f>VLOOKUP(Receive[[#This Row],[No用]],SetNo[[No.用]:[vlookup 用]],2,FALSE)</f>
        <v>350</v>
      </c>
      <c r="B2068">
        <f>IF(ROW()=2,1,IF(A2067&lt;&gt;Receive[[#This Row],[No]],1,B2067+1))</f>
        <v>4</v>
      </c>
      <c r="C2068" s="1" t="s">
        <v>630</v>
      </c>
      <c r="D2068" s="1" t="s">
        <v>131</v>
      </c>
      <c r="E2068" s="1" t="s">
        <v>73</v>
      </c>
      <c r="F2068" s="1" t="s">
        <v>78</v>
      </c>
      <c r="G2068" s="1" t="s">
        <v>135</v>
      </c>
      <c r="H2068" s="1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サバゲ佐久早聖臣ICONIC</v>
      </c>
    </row>
    <row r="2069" spans="1:21" x14ac:dyDescent="0.25">
      <c r="A2069">
        <f>VLOOKUP(Receive[[#This Row],[No用]],SetNo[[No.用]:[vlookup 用]],2,FALSE)</f>
        <v>350</v>
      </c>
      <c r="B2069">
        <f>IF(ROW()=2,1,IF(A2068&lt;&gt;Receive[[#This Row],[No]],1,B2068+1))</f>
        <v>5</v>
      </c>
      <c r="C2069" s="1" t="s">
        <v>630</v>
      </c>
      <c r="D2069" s="1" t="s">
        <v>131</v>
      </c>
      <c r="E2069" s="1" t="s">
        <v>73</v>
      </c>
      <c r="F2069" s="1" t="s">
        <v>78</v>
      </c>
      <c r="G2069" s="1" t="s">
        <v>135</v>
      </c>
      <c r="H2069" s="1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13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サバゲ佐久早聖臣ICONIC</v>
      </c>
    </row>
    <row r="2070" spans="1:21" x14ac:dyDescent="0.2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s="1" t="s">
        <v>825</v>
      </c>
      <c r="D2070" s="1" t="s">
        <v>131</v>
      </c>
      <c r="E2070" s="1" t="s">
        <v>90</v>
      </c>
      <c r="F2070" s="1" t="s">
        <v>78</v>
      </c>
      <c r="G2070" s="1" t="s">
        <v>135</v>
      </c>
      <c r="H2070" s="1" t="s">
        <v>71</v>
      </c>
      <c r="I2070">
        <v>1</v>
      </c>
      <c r="J2070" t="s">
        <v>228</v>
      </c>
      <c r="K2070" s="1" t="s">
        <v>119</v>
      </c>
      <c r="L2070" s="1" t="s">
        <v>162</v>
      </c>
      <c r="M2070">
        <v>33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新年2佐久早聖臣ICONIC</v>
      </c>
    </row>
    <row r="2071" spans="1:21" x14ac:dyDescent="0.2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s="1" t="s">
        <v>825</v>
      </c>
      <c r="D2071" s="1" t="s">
        <v>131</v>
      </c>
      <c r="E2071" s="1" t="s">
        <v>90</v>
      </c>
      <c r="F2071" s="1" t="s">
        <v>78</v>
      </c>
      <c r="G2071" s="1" t="s">
        <v>135</v>
      </c>
      <c r="H2071" s="1" t="s">
        <v>71</v>
      </c>
      <c r="I2071">
        <v>1</v>
      </c>
      <c r="J2071" t="s">
        <v>228</v>
      </c>
      <c r="K2071" s="1" t="s">
        <v>163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R2071" s="1" t="s">
        <v>948</v>
      </c>
      <c r="S2071" s="1" t="s">
        <v>913</v>
      </c>
      <c r="U2071" t="str">
        <f>Receive[[#This Row],[服装]]&amp;Receive[[#This Row],[名前]]&amp;Receive[[#This Row],[レアリティ]]</f>
        <v>新年2佐久早聖臣ICONIC</v>
      </c>
    </row>
    <row r="2072" spans="1:21" x14ac:dyDescent="0.2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s="1" t="s">
        <v>825</v>
      </c>
      <c r="D2072" s="1" t="s">
        <v>131</v>
      </c>
      <c r="E2072" s="1" t="s">
        <v>90</v>
      </c>
      <c r="F2072" s="1" t="s">
        <v>78</v>
      </c>
      <c r="G2072" s="1" t="s">
        <v>135</v>
      </c>
      <c r="H2072" s="1" t="s">
        <v>71</v>
      </c>
      <c r="I2072">
        <v>1</v>
      </c>
      <c r="J2072" t="s">
        <v>228</v>
      </c>
      <c r="K2072" s="1" t="s">
        <v>120</v>
      </c>
      <c r="L2072" s="1" t="s">
        <v>162</v>
      </c>
      <c r="M2072">
        <v>33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新年2佐久早聖臣ICONIC</v>
      </c>
    </row>
    <row r="2073" spans="1:21" x14ac:dyDescent="0.2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s="1" t="s">
        <v>825</v>
      </c>
      <c r="D2073" s="1" t="s">
        <v>131</v>
      </c>
      <c r="E2073" s="1" t="s">
        <v>90</v>
      </c>
      <c r="F2073" s="1" t="s">
        <v>78</v>
      </c>
      <c r="G2073" s="1" t="s">
        <v>135</v>
      </c>
      <c r="H2073" s="1" t="s">
        <v>71</v>
      </c>
      <c r="I2073">
        <v>1</v>
      </c>
      <c r="J2073" t="s">
        <v>228</v>
      </c>
      <c r="K2073" s="1" t="s">
        <v>164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新年2佐久早聖臣ICONIC</v>
      </c>
    </row>
    <row r="2074" spans="1:21" x14ac:dyDescent="0.2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s="1" t="s">
        <v>825</v>
      </c>
      <c r="D2074" s="1" t="s">
        <v>131</v>
      </c>
      <c r="E2074" s="1" t="s">
        <v>90</v>
      </c>
      <c r="F2074" s="1" t="s">
        <v>78</v>
      </c>
      <c r="G2074" s="1" t="s">
        <v>135</v>
      </c>
      <c r="H2074" s="1" t="s">
        <v>71</v>
      </c>
      <c r="I2074">
        <v>0</v>
      </c>
      <c r="J2074" t="s">
        <v>228</v>
      </c>
      <c r="K2074" s="1" t="s">
        <v>165</v>
      </c>
      <c r="L2074" s="1" t="s">
        <v>162</v>
      </c>
      <c r="M2074">
        <v>13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新年2佐久早聖臣ICONIC</v>
      </c>
    </row>
    <row r="2075" spans="1:21" x14ac:dyDescent="0.25">
      <c r="A2075">
        <f>VLOOKUP(Receive[[#This Row],[No用]],SetNo[[No.用]:[vlookup 用]],2,FALSE)</f>
        <v>352</v>
      </c>
      <c r="B2075">
        <f>IF(ROW()=2,1,IF(A2074&lt;&gt;Receive[[#This Row],[No]],1,B2074+1))</f>
        <v>1</v>
      </c>
      <c r="C2075" t="s">
        <v>108</v>
      </c>
      <c r="D2075" t="s">
        <v>132</v>
      </c>
      <c r="E2075" t="s">
        <v>77</v>
      </c>
      <c r="F2075" t="s">
        <v>80</v>
      </c>
      <c r="G2075" t="s">
        <v>135</v>
      </c>
      <c r="H2075" t="s">
        <v>71</v>
      </c>
      <c r="I2075">
        <v>1</v>
      </c>
      <c r="J2075" t="s">
        <v>228</v>
      </c>
      <c r="K2075" s="1" t="s">
        <v>119</v>
      </c>
      <c r="L2075" s="1" t="s">
        <v>173</v>
      </c>
      <c r="M2075">
        <v>38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ユニフォーム小森元也ICONIC</v>
      </c>
    </row>
    <row r="2076" spans="1:21" x14ac:dyDescent="0.25">
      <c r="A2076">
        <f>VLOOKUP(Receive[[#This Row],[No用]],SetNo[[No.用]:[vlookup 用]],2,FALSE)</f>
        <v>352</v>
      </c>
      <c r="B2076">
        <f>IF(ROW()=2,1,IF(A2075&lt;&gt;Receive[[#This Row],[No]],1,B2075+1))</f>
        <v>2</v>
      </c>
      <c r="C2076" t="s">
        <v>108</v>
      </c>
      <c r="D2076" t="s">
        <v>132</v>
      </c>
      <c r="E2076" t="s">
        <v>77</v>
      </c>
      <c r="F2076" t="s">
        <v>80</v>
      </c>
      <c r="G2076" t="s">
        <v>135</v>
      </c>
      <c r="H2076" t="s">
        <v>71</v>
      </c>
      <c r="I2076">
        <v>1</v>
      </c>
      <c r="J2076" t="s">
        <v>228</v>
      </c>
      <c r="K2076" s="1" t="s">
        <v>194</v>
      </c>
      <c r="L2076" s="1" t="s">
        <v>178</v>
      </c>
      <c r="M2076">
        <v>38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ユニフォーム小森元也ICONIC</v>
      </c>
    </row>
    <row r="2077" spans="1:21" x14ac:dyDescent="0.25">
      <c r="A2077">
        <f>VLOOKUP(Receive[[#This Row],[No用]],SetNo[[No.用]:[vlookup 用]],2,FALSE)</f>
        <v>352</v>
      </c>
      <c r="B2077">
        <f>IF(ROW()=2,1,IF(A2076&lt;&gt;Receive[[#This Row],[No]],1,B2076+1))</f>
        <v>3</v>
      </c>
      <c r="C2077" t="s">
        <v>108</v>
      </c>
      <c r="D2077" t="s">
        <v>132</v>
      </c>
      <c r="E2077" t="s">
        <v>77</v>
      </c>
      <c r="F2077" t="s">
        <v>80</v>
      </c>
      <c r="G2077" t="s">
        <v>135</v>
      </c>
      <c r="H2077" t="s">
        <v>71</v>
      </c>
      <c r="I2077">
        <v>1</v>
      </c>
      <c r="J2077" t="s">
        <v>228</v>
      </c>
      <c r="K2077" s="1" t="s">
        <v>163</v>
      </c>
      <c r="L2077" s="1" t="s">
        <v>162</v>
      </c>
      <c r="M2077">
        <v>35</v>
      </c>
      <c r="N2077">
        <v>0</v>
      </c>
      <c r="O2077">
        <v>0</v>
      </c>
      <c r="P2077">
        <v>0</v>
      </c>
      <c r="R2077" s="1" t="s">
        <v>948</v>
      </c>
      <c r="S2077" s="1" t="s">
        <v>913</v>
      </c>
      <c r="U2077" t="str">
        <f>Receive[[#This Row],[服装]]&amp;Receive[[#This Row],[名前]]&amp;Receive[[#This Row],[レアリティ]]</f>
        <v>ユニフォーム小森元也ICONIC</v>
      </c>
    </row>
    <row r="2078" spans="1:21" x14ac:dyDescent="0.25">
      <c r="A2078">
        <f>VLOOKUP(Receive[[#This Row],[No用]],SetNo[[No.用]:[vlookup 用]],2,FALSE)</f>
        <v>352</v>
      </c>
      <c r="B2078">
        <f>IF(ROW()=2,1,IF(A2077&lt;&gt;Receive[[#This Row],[No]],1,B2077+1))</f>
        <v>4</v>
      </c>
      <c r="C2078" t="s">
        <v>108</v>
      </c>
      <c r="D2078" t="s">
        <v>132</v>
      </c>
      <c r="E2078" t="s">
        <v>77</v>
      </c>
      <c r="F2078" t="s">
        <v>80</v>
      </c>
      <c r="G2078" t="s">
        <v>135</v>
      </c>
      <c r="H2078" t="s">
        <v>71</v>
      </c>
      <c r="I2078">
        <v>1</v>
      </c>
      <c r="J2078" t="s">
        <v>228</v>
      </c>
      <c r="K2078" s="1" t="s">
        <v>230</v>
      </c>
      <c r="L2078" s="1" t="s">
        <v>162</v>
      </c>
      <c r="M2078">
        <v>35</v>
      </c>
      <c r="N2078">
        <v>0</v>
      </c>
      <c r="O2078">
        <v>0</v>
      </c>
      <c r="P2078">
        <v>0</v>
      </c>
      <c r="R2078" s="1" t="s">
        <v>948</v>
      </c>
      <c r="S2078" s="1" t="s">
        <v>914</v>
      </c>
      <c r="U2078" t="str">
        <f>Receive[[#This Row],[服装]]&amp;Receive[[#This Row],[名前]]&amp;Receive[[#This Row],[レアリティ]]</f>
        <v>ユニフォーム小森元也ICONIC</v>
      </c>
    </row>
    <row r="2079" spans="1:21" x14ac:dyDescent="0.25">
      <c r="A2079">
        <f>VLOOKUP(Receive[[#This Row],[No用]],SetNo[[No.用]:[vlookup 用]],2,FALSE)</f>
        <v>352</v>
      </c>
      <c r="B2079">
        <f>IF(ROW()=2,1,IF(A2078&lt;&gt;Receive[[#This Row],[No]],1,B2078+1))</f>
        <v>5</v>
      </c>
      <c r="C2079" t="s">
        <v>108</v>
      </c>
      <c r="D2079" t="s">
        <v>132</v>
      </c>
      <c r="E2079" t="s">
        <v>77</v>
      </c>
      <c r="F2079" t="s">
        <v>80</v>
      </c>
      <c r="G2079" t="s">
        <v>135</v>
      </c>
      <c r="H2079" t="s">
        <v>71</v>
      </c>
      <c r="I2079">
        <v>1</v>
      </c>
      <c r="J2079" t="s">
        <v>228</v>
      </c>
      <c r="K2079" s="1" t="s">
        <v>120</v>
      </c>
      <c r="L2079" s="1" t="s">
        <v>173</v>
      </c>
      <c r="M2079">
        <v>38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ユニフォーム小森元也ICONIC</v>
      </c>
    </row>
    <row r="2080" spans="1:21" x14ac:dyDescent="0.25">
      <c r="A2080">
        <f>VLOOKUP(Receive[[#This Row],[No用]],SetNo[[No.用]:[vlookup 用]],2,FALSE)</f>
        <v>352</v>
      </c>
      <c r="B2080">
        <f>IF(ROW()=2,1,IF(A2079&lt;&gt;Receive[[#This Row],[No]],1,B2079+1))</f>
        <v>6</v>
      </c>
      <c r="C2080" t="s">
        <v>108</v>
      </c>
      <c r="D2080" t="s">
        <v>132</v>
      </c>
      <c r="E2080" t="s">
        <v>77</v>
      </c>
      <c r="F2080" t="s">
        <v>80</v>
      </c>
      <c r="G2080" t="s">
        <v>135</v>
      </c>
      <c r="H2080" t="s">
        <v>71</v>
      </c>
      <c r="I2080">
        <v>1</v>
      </c>
      <c r="J2080" t="s">
        <v>228</v>
      </c>
      <c r="K2080" s="1" t="s">
        <v>164</v>
      </c>
      <c r="L2080" s="1" t="s">
        <v>162</v>
      </c>
      <c r="M2080">
        <v>35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ユニフォーム小森元也ICONIC</v>
      </c>
    </row>
    <row r="2081" spans="1:21" x14ac:dyDescent="0.25">
      <c r="A2081">
        <f>VLOOKUP(Receive[[#This Row],[No用]],SetNo[[No.用]:[vlookup 用]],2,FALSE)</f>
        <v>352</v>
      </c>
      <c r="B2081">
        <f>IF(ROW()=2,1,IF(A2080&lt;&gt;Receive[[#This Row],[No]],1,B2080+1))</f>
        <v>7</v>
      </c>
      <c r="C2081" t="s">
        <v>108</v>
      </c>
      <c r="D2081" t="s">
        <v>132</v>
      </c>
      <c r="E2081" t="s">
        <v>77</v>
      </c>
      <c r="F2081" t="s">
        <v>80</v>
      </c>
      <c r="G2081" t="s">
        <v>135</v>
      </c>
      <c r="H2081" t="s">
        <v>71</v>
      </c>
      <c r="I2081">
        <v>0</v>
      </c>
      <c r="J2081" t="s">
        <v>228</v>
      </c>
      <c r="K2081" s="1" t="s">
        <v>165</v>
      </c>
      <c r="L2081" s="1" t="s">
        <v>162</v>
      </c>
      <c r="M2081">
        <v>33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ユニフォーム小森元也ICONIC</v>
      </c>
    </row>
    <row r="2082" spans="1:21" x14ac:dyDescent="0.25">
      <c r="A2082">
        <f>VLOOKUP(Receive[[#This Row],[No用]],SetNo[[No.用]:[vlookup 用]],2,FALSE)</f>
        <v>352</v>
      </c>
      <c r="B2082">
        <f>IF(ROW()=2,1,IF(A2081&lt;&gt;Receive[[#This Row],[No]],1,B2081+1))</f>
        <v>8</v>
      </c>
      <c r="C2082" t="s">
        <v>108</v>
      </c>
      <c r="D2082" t="s">
        <v>132</v>
      </c>
      <c r="E2082" t="s">
        <v>77</v>
      </c>
      <c r="F2082" t="s">
        <v>80</v>
      </c>
      <c r="G2082" t="s">
        <v>135</v>
      </c>
      <c r="H2082" t="s">
        <v>71</v>
      </c>
      <c r="I2082">
        <v>1</v>
      </c>
      <c r="J2082" t="s">
        <v>228</v>
      </c>
      <c r="K2082" s="1" t="s">
        <v>183</v>
      </c>
      <c r="L2082" s="1" t="s">
        <v>224</v>
      </c>
      <c r="M2082">
        <v>47</v>
      </c>
      <c r="N2082">
        <v>0</v>
      </c>
      <c r="O2082" s="1">
        <v>57</v>
      </c>
      <c r="P2082">
        <v>0</v>
      </c>
      <c r="R2082" s="1" t="s">
        <v>952</v>
      </c>
      <c r="S2082" s="1" t="s">
        <v>951</v>
      </c>
      <c r="T2082" s="1" t="s">
        <v>1146</v>
      </c>
      <c r="U2082" t="str">
        <f>Receive[[#This Row],[服装]]&amp;Receive[[#This Row],[名前]]&amp;Receive[[#This Row],[レアリティ]]</f>
        <v>ユニフォーム小森元也ICONIC</v>
      </c>
    </row>
    <row r="2083" spans="1:21" x14ac:dyDescent="0.2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s="1" t="s">
        <v>683</v>
      </c>
      <c r="D2083" s="1" t="s">
        <v>132</v>
      </c>
      <c r="E2083" s="1" t="s">
        <v>73</v>
      </c>
      <c r="F2083" s="1" t="s">
        <v>80</v>
      </c>
      <c r="G2083" s="1" t="s">
        <v>135</v>
      </c>
      <c r="H2083" s="1" t="s">
        <v>71</v>
      </c>
      <c r="I2083">
        <v>1</v>
      </c>
      <c r="J2083" t="s">
        <v>228</v>
      </c>
      <c r="K2083" s="1" t="s">
        <v>119</v>
      </c>
      <c r="L2083" s="1" t="s">
        <v>173</v>
      </c>
      <c r="M2083">
        <v>38</v>
      </c>
      <c r="N2083">
        <v>0</v>
      </c>
      <c r="O2083">
        <v>0</v>
      </c>
      <c r="P2083">
        <v>0</v>
      </c>
      <c r="R2083" s="1"/>
      <c r="U2083" t="str">
        <f>Receive[[#This Row],[服装]]&amp;Receive[[#This Row],[名前]]&amp;Receive[[#This Row],[レアリティ]]</f>
        <v>キャンプ小森元也ICONIC</v>
      </c>
    </row>
    <row r="2084" spans="1:21" x14ac:dyDescent="0.2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s="1" t="s">
        <v>683</v>
      </c>
      <c r="D2084" s="1" t="s">
        <v>132</v>
      </c>
      <c r="E2084" s="1" t="s">
        <v>73</v>
      </c>
      <c r="F2084" s="1" t="s">
        <v>80</v>
      </c>
      <c r="G2084" s="1" t="s">
        <v>135</v>
      </c>
      <c r="H2084" s="1" t="s">
        <v>71</v>
      </c>
      <c r="I2084">
        <v>1</v>
      </c>
      <c r="J2084" t="s">
        <v>228</v>
      </c>
      <c r="K2084" s="1" t="s">
        <v>194</v>
      </c>
      <c r="L2084" s="1" t="s">
        <v>178</v>
      </c>
      <c r="M2084">
        <v>38</v>
      </c>
      <c r="N2084">
        <v>0</v>
      </c>
      <c r="O2084">
        <v>0</v>
      </c>
      <c r="P2084">
        <v>0</v>
      </c>
      <c r="R2084" s="1"/>
      <c r="U2084" t="str">
        <f>Receive[[#This Row],[服装]]&amp;Receive[[#This Row],[名前]]&amp;Receive[[#This Row],[レアリティ]]</f>
        <v>キャンプ小森元也ICONIC</v>
      </c>
    </row>
    <row r="2085" spans="1:21" x14ac:dyDescent="0.2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s="1" t="s">
        <v>683</v>
      </c>
      <c r="D2085" s="1" t="s">
        <v>132</v>
      </c>
      <c r="E2085" s="1" t="s">
        <v>73</v>
      </c>
      <c r="F2085" s="1" t="s">
        <v>80</v>
      </c>
      <c r="G2085" s="1" t="s">
        <v>135</v>
      </c>
      <c r="H2085" s="1" t="s">
        <v>71</v>
      </c>
      <c r="I2085">
        <v>1</v>
      </c>
      <c r="J2085" t="s">
        <v>228</v>
      </c>
      <c r="K2085" s="1" t="s">
        <v>163</v>
      </c>
      <c r="L2085" s="1" t="s">
        <v>162</v>
      </c>
      <c r="M2085">
        <v>35</v>
      </c>
      <c r="N2085">
        <v>0</v>
      </c>
      <c r="O2085">
        <v>0</v>
      </c>
      <c r="P2085">
        <v>0</v>
      </c>
      <c r="R2085" s="1" t="s">
        <v>948</v>
      </c>
      <c r="S2085" s="1" t="s">
        <v>913</v>
      </c>
      <c r="U2085" t="str">
        <f>Receive[[#This Row],[服装]]&amp;Receive[[#This Row],[名前]]&amp;Receive[[#This Row],[レアリティ]]</f>
        <v>キャンプ小森元也ICONIC</v>
      </c>
    </row>
    <row r="2086" spans="1:21" x14ac:dyDescent="0.2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s="1" t="s">
        <v>683</v>
      </c>
      <c r="D2086" s="1" t="s">
        <v>132</v>
      </c>
      <c r="E2086" s="1" t="s">
        <v>73</v>
      </c>
      <c r="F2086" s="1" t="s">
        <v>80</v>
      </c>
      <c r="G2086" s="1" t="s">
        <v>135</v>
      </c>
      <c r="H2086" s="1" t="s">
        <v>71</v>
      </c>
      <c r="I2086">
        <v>1</v>
      </c>
      <c r="J2086" t="s">
        <v>228</v>
      </c>
      <c r="K2086" s="1" t="s">
        <v>230</v>
      </c>
      <c r="L2086" s="1" t="s">
        <v>162</v>
      </c>
      <c r="M2086">
        <v>35</v>
      </c>
      <c r="N2086">
        <v>0</v>
      </c>
      <c r="O2086">
        <v>0</v>
      </c>
      <c r="P2086">
        <v>0</v>
      </c>
      <c r="R2086" s="1" t="s">
        <v>948</v>
      </c>
      <c r="S2086" s="1" t="s">
        <v>914</v>
      </c>
      <c r="U2086" t="str">
        <f>Receive[[#This Row],[服装]]&amp;Receive[[#This Row],[名前]]&amp;Receive[[#This Row],[レアリティ]]</f>
        <v>キャンプ小森元也ICONIC</v>
      </c>
    </row>
    <row r="2087" spans="1:21" x14ac:dyDescent="0.2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s="1" t="s">
        <v>683</v>
      </c>
      <c r="D2087" s="1" t="s">
        <v>132</v>
      </c>
      <c r="E2087" s="1" t="s">
        <v>73</v>
      </c>
      <c r="F2087" s="1" t="s">
        <v>80</v>
      </c>
      <c r="G2087" s="1" t="s">
        <v>135</v>
      </c>
      <c r="H2087" s="1" t="s">
        <v>71</v>
      </c>
      <c r="I2087">
        <v>1</v>
      </c>
      <c r="J2087" t="s">
        <v>228</v>
      </c>
      <c r="K2087" s="1" t="s">
        <v>120</v>
      </c>
      <c r="L2087" s="1" t="s">
        <v>173</v>
      </c>
      <c r="M2087">
        <v>38</v>
      </c>
      <c r="N2087">
        <v>0</v>
      </c>
      <c r="O2087">
        <v>0</v>
      </c>
      <c r="P2087">
        <v>0</v>
      </c>
      <c r="R2087" s="1"/>
      <c r="U2087" t="str">
        <f>Receive[[#This Row],[服装]]&amp;Receive[[#This Row],[名前]]&amp;Receive[[#This Row],[レアリティ]]</f>
        <v>キャンプ小森元也ICONIC</v>
      </c>
    </row>
    <row r="2088" spans="1:21" x14ac:dyDescent="0.25">
      <c r="A2088">
        <f>VLOOKUP(Receive[[#This Row],[No用]],SetNo[[No.用]:[vlookup 用]],2,FALSE)</f>
        <v>353</v>
      </c>
      <c r="B2088">
        <f>IF(ROW()=2,1,IF(A2087&lt;&gt;Receive[[#This Row],[No]],1,B2087+1))</f>
        <v>6</v>
      </c>
      <c r="C2088" s="1" t="s">
        <v>683</v>
      </c>
      <c r="D2088" s="1" t="s">
        <v>132</v>
      </c>
      <c r="E2088" s="1" t="s">
        <v>73</v>
      </c>
      <c r="F2088" s="1" t="s">
        <v>80</v>
      </c>
      <c r="G2088" s="1" t="s">
        <v>135</v>
      </c>
      <c r="H2088" s="1" t="s">
        <v>71</v>
      </c>
      <c r="I2088">
        <v>1</v>
      </c>
      <c r="J2088" t="s">
        <v>228</v>
      </c>
      <c r="K2088" s="1" t="s">
        <v>164</v>
      </c>
      <c r="L2088" s="1" t="s">
        <v>162</v>
      </c>
      <c r="M2088">
        <v>35</v>
      </c>
      <c r="N2088">
        <v>0</v>
      </c>
      <c r="O2088">
        <v>0</v>
      </c>
      <c r="P2088">
        <v>0</v>
      </c>
      <c r="R2088" s="1"/>
      <c r="U2088" t="str">
        <f>Receive[[#This Row],[服装]]&amp;Receive[[#This Row],[名前]]&amp;Receive[[#This Row],[レアリティ]]</f>
        <v>キャンプ小森元也ICONIC</v>
      </c>
    </row>
    <row r="2089" spans="1:21" x14ac:dyDescent="0.25">
      <c r="A2089">
        <f>VLOOKUP(Receive[[#This Row],[No用]],SetNo[[No.用]:[vlookup 用]],2,FALSE)</f>
        <v>353</v>
      </c>
      <c r="B2089">
        <f>IF(ROW()=2,1,IF(A2088&lt;&gt;Receive[[#This Row],[No]],1,B2088+1))</f>
        <v>7</v>
      </c>
      <c r="C2089" s="1" t="s">
        <v>683</v>
      </c>
      <c r="D2089" s="1" t="s">
        <v>132</v>
      </c>
      <c r="E2089" s="1" t="s">
        <v>73</v>
      </c>
      <c r="F2089" s="1" t="s">
        <v>80</v>
      </c>
      <c r="G2089" s="1" t="s">
        <v>135</v>
      </c>
      <c r="H2089" s="1" t="s">
        <v>71</v>
      </c>
      <c r="I2089">
        <v>0</v>
      </c>
      <c r="J2089" t="s">
        <v>228</v>
      </c>
      <c r="K2089" s="1" t="s">
        <v>165</v>
      </c>
      <c r="L2089" s="1" t="s">
        <v>162</v>
      </c>
      <c r="M2089">
        <v>33</v>
      </c>
      <c r="N2089">
        <v>0</v>
      </c>
      <c r="O2089">
        <v>0</v>
      </c>
      <c r="P2089">
        <v>0</v>
      </c>
      <c r="R2089" s="1"/>
      <c r="U2089" t="str">
        <f>Receive[[#This Row],[服装]]&amp;Receive[[#This Row],[名前]]&amp;Receive[[#This Row],[レアリティ]]</f>
        <v>キャンプ小森元也ICONIC</v>
      </c>
    </row>
    <row r="2090" spans="1:21" x14ac:dyDescent="0.25">
      <c r="A2090">
        <f>VLOOKUP(Receive[[#This Row],[No用]],SetNo[[No.用]:[vlookup 用]],2,FALSE)</f>
        <v>353</v>
      </c>
      <c r="B2090">
        <f>IF(ROW()=2,1,IF(A2089&lt;&gt;Receive[[#This Row],[No]],1,B2089+1))</f>
        <v>8</v>
      </c>
      <c r="C2090" s="1" t="s">
        <v>683</v>
      </c>
      <c r="D2090" s="1" t="s">
        <v>132</v>
      </c>
      <c r="E2090" s="1" t="s">
        <v>73</v>
      </c>
      <c r="F2090" s="1" t="s">
        <v>80</v>
      </c>
      <c r="G2090" s="1" t="s">
        <v>135</v>
      </c>
      <c r="H2090" s="1" t="s">
        <v>71</v>
      </c>
      <c r="I2090">
        <v>1</v>
      </c>
      <c r="J2090" t="s">
        <v>228</v>
      </c>
      <c r="K2090" s="1" t="s">
        <v>120</v>
      </c>
      <c r="L2090" s="1" t="s">
        <v>224</v>
      </c>
      <c r="M2090">
        <v>47</v>
      </c>
      <c r="N2090">
        <v>0</v>
      </c>
      <c r="O2090" s="1">
        <v>57</v>
      </c>
      <c r="P2090">
        <v>0</v>
      </c>
      <c r="R2090" s="1"/>
      <c r="T2090" s="1" t="s">
        <v>1151</v>
      </c>
      <c r="U2090" t="str">
        <f>Receive[[#This Row],[服装]]&amp;Receive[[#This Row],[名前]]&amp;Receive[[#This Row],[レアリティ]]</f>
        <v>キャンプ小森元也ICONIC</v>
      </c>
    </row>
    <row r="2091" spans="1:21" x14ac:dyDescent="0.25">
      <c r="A2091">
        <f>VLOOKUP(Receive[[#This Row],[No用]],SetNo[[No.用]:[vlookup 用]],2,FALSE)</f>
        <v>354</v>
      </c>
      <c r="B2091">
        <f>IF(ROW()=2,1,IF(A2090&lt;&gt;Receive[[#This Row],[No]],1,B2090+1))</f>
        <v>1</v>
      </c>
      <c r="C2091" s="1" t="s">
        <v>1070</v>
      </c>
      <c r="D2091" s="1" t="s">
        <v>132</v>
      </c>
      <c r="E2091" s="1" t="s">
        <v>90</v>
      </c>
      <c r="F2091" s="1" t="s">
        <v>80</v>
      </c>
      <c r="G2091" s="1" t="s">
        <v>135</v>
      </c>
      <c r="H2091" s="1" t="s">
        <v>71</v>
      </c>
      <c r="I2091">
        <v>1</v>
      </c>
      <c r="J2091" t="s">
        <v>228</v>
      </c>
      <c r="K2091" s="1" t="s">
        <v>119</v>
      </c>
      <c r="L2091" s="1" t="s">
        <v>173</v>
      </c>
      <c r="M2091">
        <v>38</v>
      </c>
      <c r="N2091">
        <v>0</v>
      </c>
      <c r="O2091" s="1">
        <v>0</v>
      </c>
      <c r="P2091">
        <v>0</v>
      </c>
      <c r="R2091" s="1"/>
      <c r="U2091" t="str">
        <f>Receive[[#This Row],[服装]]&amp;Receive[[#This Row],[名前]]&amp;Receive[[#This Row],[レアリティ]]</f>
        <v>ハロウィン小森元也ICONIC</v>
      </c>
    </row>
    <row r="2092" spans="1:21" x14ac:dyDescent="0.25">
      <c r="A2092">
        <f>VLOOKUP(Receive[[#This Row],[No用]],SetNo[[No.用]:[vlookup 用]],2,FALSE)</f>
        <v>354</v>
      </c>
      <c r="B2092">
        <f>IF(ROW()=2,1,IF(A2091&lt;&gt;Receive[[#This Row],[No]],1,B2091+1))</f>
        <v>2</v>
      </c>
      <c r="C2092" s="1" t="s">
        <v>1070</v>
      </c>
      <c r="D2092" s="1" t="s">
        <v>132</v>
      </c>
      <c r="E2092" s="1" t="s">
        <v>90</v>
      </c>
      <c r="F2092" s="1" t="s">
        <v>80</v>
      </c>
      <c r="G2092" s="1" t="s">
        <v>135</v>
      </c>
      <c r="H2092" s="1" t="s">
        <v>71</v>
      </c>
      <c r="I2092">
        <v>1</v>
      </c>
      <c r="J2092" t="s">
        <v>228</v>
      </c>
      <c r="K2092" s="1" t="s">
        <v>194</v>
      </c>
      <c r="L2092" s="1" t="s">
        <v>173</v>
      </c>
      <c r="M2092">
        <v>41</v>
      </c>
      <c r="N2092">
        <v>0</v>
      </c>
      <c r="O2092" s="1">
        <v>0</v>
      </c>
      <c r="P2092">
        <v>0</v>
      </c>
      <c r="R2092" s="1"/>
      <c r="U2092" t="str">
        <f>Receive[[#This Row],[服装]]&amp;Receive[[#This Row],[名前]]&amp;Receive[[#This Row],[レアリティ]]</f>
        <v>ハロウィン小森元也ICONIC</v>
      </c>
    </row>
    <row r="2093" spans="1:21" x14ac:dyDescent="0.25">
      <c r="A2093">
        <f>VLOOKUP(Receive[[#This Row],[No用]],SetNo[[No.用]:[vlookup 用]],2,FALSE)</f>
        <v>354</v>
      </c>
      <c r="B2093">
        <f>IF(ROW()=2,1,IF(A2092&lt;&gt;Receive[[#This Row],[No]],1,B2092+1))</f>
        <v>3</v>
      </c>
      <c r="C2093" s="1" t="s">
        <v>1070</v>
      </c>
      <c r="D2093" s="1" t="s">
        <v>132</v>
      </c>
      <c r="E2093" s="1" t="s">
        <v>90</v>
      </c>
      <c r="F2093" s="1" t="s">
        <v>80</v>
      </c>
      <c r="G2093" s="1" t="s">
        <v>135</v>
      </c>
      <c r="H2093" s="1" t="s">
        <v>71</v>
      </c>
      <c r="I2093">
        <v>1</v>
      </c>
      <c r="J2093" t="s">
        <v>228</v>
      </c>
      <c r="K2093" s="1" t="s">
        <v>163</v>
      </c>
      <c r="L2093" s="1" t="s">
        <v>178</v>
      </c>
      <c r="M2093">
        <v>38</v>
      </c>
      <c r="N2093">
        <v>0</v>
      </c>
      <c r="O2093" s="1">
        <v>0</v>
      </c>
      <c r="P2093">
        <v>0</v>
      </c>
      <c r="R2093" s="1" t="s">
        <v>948</v>
      </c>
      <c r="S2093" s="1" t="s">
        <v>902</v>
      </c>
      <c r="U2093" t="str">
        <f>Receive[[#This Row],[服装]]&amp;Receive[[#This Row],[名前]]&amp;Receive[[#This Row],[レアリティ]]</f>
        <v>ハロウィン小森元也ICONIC</v>
      </c>
    </row>
    <row r="2094" spans="1:21" x14ac:dyDescent="0.25">
      <c r="A2094">
        <f>VLOOKUP(Receive[[#This Row],[No用]],SetNo[[No.用]:[vlookup 用]],2,FALSE)</f>
        <v>354</v>
      </c>
      <c r="B2094">
        <f>IF(ROW()=2,1,IF(A2093&lt;&gt;Receive[[#This Row],[No]],1,B2093+1))</f>
        <v>4</v>
      </c>
      <c r="C2094" s="1" t="s">
        <v>1070</v>
      </c>
      <c r="D2094" s="1" t="s">
        <v>132</v>
      </c>
      <c r="E2094" s="1" t="s">
        <v>90</v>
      </c>
      <c r="F2094" s="1" t="s">
        <v>80</v>
      </c>
      <c r="G2094" s="1" t="s">
        <v>135</v>
      </c>
      <c r="H2094" s="1" t="s">
        <v>71</v>
      </c>
      <c r="I2094">
        <v>1</v>
      </c>
      <c r="J2094" t="s">
        <v>228</v>
      </c>
      <c r="K2094" s="1" t="s">
        <v>230</v>
      </c>
      <c r="L2094" s="1" t="s">
        <v>178</v>
      </c>
      <c r="M2094">
        <v>38</v>
      </c>
      <c r="N2094">
        <v>0</v>
      </c>
      <c r="O2094" s="1">
        <v>0</v>
      </c>
      <c r="P2094">
        <v>0</v>
      </c>
      <c r="R2094" s="1" t="s">
        <v>948</v>
      </c>
      <c r="S2094" s="1" t="s">
        <v>903</v>
      </c>
      <c r="U2094" t="str">
        <f>Receive[[#This Row],[服装]]&amp;Receive[[#This Row],[名前]]&amp;Receive[[#This Row],[レアリティ]]</f>
        <v>ハロウィン小森元也ICONIC</v>
      </c>
    </row>
    <row r="2095" spans="1:21" x14ac:dyDescent="0.25">
      <c r="A2095">
        <f>VLOOKUP(Receive[[#This Row],[No用]],SetNo[[No.用]:[vlookup 用]],2,FALSE)</f>
        <v>354</v>
      </c>
      <c r="B2095">
        <f>IF(ROW()=2,1,IF(A2094&lt;&gt;Receive[[#This Row],[No]],1,B2094+1))</f>
        <v>5</v>
      </c>
      <c r="C2095" s="1" t="s">
        <v>1070</v>
      </c>
      <c r="D2095" s="1" t="s">
        <v>132</v>
      </c>
      <c r="E2095" s="1" t="s">
        <v>90</v>
      </c>
      <c r="F2095" s="1" t="s">
        <v>80</v>
      </c>
      <c r="G2095" s="1" t="s">
        <v>135</v>
      </c>
      <c r="H2095" s="1" t="s">
        <v>71</v>
      </c>
      <c r="I2095">
        <v>1</v>
      </c>
      <c r="J2095" t="s">
        <v>228</v>
      </c>
      <c r="K2095" s="1" t="s">
        <v>120</v>
      </c>
      <c r="L2095" s="1" t="s">
        <v>173</v>
      </c>
      <c r="M2095">
        <v>38</v>
      </c>
      <c r="N2095">
        <v>0</v>
      </c>
      <c r="O2095" s="1">
        <v>0</v>
      </c>
      <c r="P2095">
        <v>0</v>
      </c>
      <c r="R2095" s="1"/>
      <c r="U2095" t="str">
        <f>Receive[[#This Row],[服装]]&amp;Receive[[#This Row],[名前]]&amp;Receive[[#This Row],[レアリティ]]</f>
        <v>ハロウィン小森元也ICONIC</v>
      </c>
    </row>
    <row r="2096" spans="1:21" x14ac:dyDescent="0.25">
      <c r="A2096">
        <f>VLOOKUP(Receive[[#This Row],[No用]],SetNo[[No.用]:[vlookup 用]],2,FALSE)</f>
        <v>354</v>
      </c>
      <c r="B2096">
        <f>IF(ROW()=2,1,IF(A2095&lt;&gt;Receive[[#This Row],[No]],1,B2095+1))</f>
        <v>6</v>
      </c>
      <c r="C2096" s="1" t="s">
        <v>1070</v>
      </c>
      <c r="D2096" s="1" t="s">
        <v>132</v>
      </c>
      <c r="E2096" s="1" t="s">
        <v>90</v>
      </c>
      <c r="F2096" s="1" t="s">
        <v>80</v>
      </c>
      <c r="G2096" s="1" t="s">
        <v>135</v>
      </c>
      <c r="H2096" s="1" t="s">
        <v>71</v>
      </c>
      <c r="I2096">
        <v>1</v>
      </c>
      <c r="J2096" t="s">
        <v>228</v>
      </c>
      <c r="K2096" s="1" t="s">
        <v>164</v>
      </c>
      <c r="L2096" s="1" t="s">
        <v>162</v>
      </c>
      <c r="M2096">
        <v>35</v>
      </c>
      <c r="N2096">
        <v>0</v>
      </c>
      <c r="O2096" s="1">
        <v>0</v>
      </c>
      <c r="P2096">
        <v>0</v>
      </c>
      <c r="R2096" s="1"/>
      <c r="U2096" t="str">
        <f>Receive[[#This Row],[服装]]&amp;Receive[[#This Row],[名前]]&amp;Receive[[#This Row],[レアリティ]]</f>
        <v>ハロウィン小森元也ICONIC</v>
      </c>
    </row>
    <row r="2097" spans="1:21" x14ac:dyDescent="0.25">
      <c r="A2097">
        <f>VLOOKUP(Receive[[#This Row],[No用]],SetNo[[No.用]:[vlookup 用]],2,FALSE)</f>
        <v>354</v>
      </c>
      <c r="B2097">
        <f>IF(ROW()=2,1,IF(A2096&lt;&gt;Receive[[#This Row],[No]],1,B2096+1))</f>
        <v>7</v>
      </c>
      <c r="C2097" s="1" t="s">
        <v>1070</v>
      </c>
      <c r="D2097" s="1" t="s">
        <v>132</v>
      </c>
      <c r="E2097" s="1" t="s">
        <v>90</v>
      </c>
      <c r="F2097" s="1" t="s">
        <v>80</v>
      </c>
      <c r="G2097" s="1" t="s">
        <v>135</v>
      </c>
      <c r="H2097" s="1" t="s">
        <v>71</v>
      </c>
      <c r="I2097">
        <v>0</v>
      </c>
      <c r="J2097" t="s">
        <v>228</v>
      </c>
      <c r="K2097" s="1" t="s">
        <v>165</v>
      </c>
      <c r="L2097" s="1" t="s">
        <v>162</v>
      </c>
      <c r="M2097">
        <v>33</v>
      </c>
      <c r="N2097">
        <v>0</v>
      </c>
      <c r="O2097" s="1">
        <v>0</v>
      </c>
      <c r="P2097">
        <v>0</v>
      </c>
      <c r="R2097" s="1"/>
      <c r="U2097" t="str">
        <f>Receive[[#This Row],[服装]]&amp;Receive[[#This Row],[名前]]&amp;Receive[[#This Row],[レアリティ]]</f>
        <v>ハロウィン小森元也ICONIC</v>
      </c>
    </row>
    <row r="2098" spans="1:21" x14ac:dyDescent="0.25">
      <c r="A2098">
        <f>VLOOKUP(Receive[[#This Row],[No用]],SetNo[[No.用]:[vlookup 用]],2,FALSE)</f>
        <v>354</v>
      </c>
      <c r="B2098">
        <f>IF(ROW()=2,1,IF(A2097&lt;&gt;Receive[[#This Row],[No]],1,B2097+1))</f>
        <v>8</v>
      </c>
      <c r="C2098" s="1" t="s">
        <v>1070</v>
      </c>
      <c r="D2098" s="1" t="s">
        <v>132</v>
      </c>
      <c r="E2098" s="1" t="s">
        <v>90</v>
      </c>
      <c r="F2098" s="1" t="s">
        <v>80</v>
      </c>
      <c r="G2098" s="1" t="s">
        <v>135</v>
      </c>
      <c r="H2098" s="1" t="s">
        <v>71</v>
      </c>
      <c r="I2098">
        <v>1</v>
      </c>
      <c r="J2098" t="s">
        <v>228</v>
      </c>
      <c r="K2098" s="1" t="s">
        <v>164</v>
      </c>
      <c r="L2098" s="1" t="s">
        <v>224</v>
      </c>
      <c r="M2098">
        <v>47</v>
      </c>
      <c r="N2098">
        <v>0</v>
      </c>
      <c r="O2098" s="1">
        <v>57</v>
      </c>
      <c r="P2098">
        <v>0</v>
      </c>
      <c r="R2098" s="1"/>
      <c r="T2098" s="1" t="s">
        <v>1145</v>
      </c>
      <c r="U2098" t="str">
        <f>Receive[[#This Row],[服装]]&amp;Receive[[#This Row],[名前]]&amp;Receive[[#This Row],[レアリティ]]</f>
        <v>ハロウィン小森元也ICONIC</v>
      </c>
    </row>
    <row r="2099" spans="1:21" x14ac:dyDescent="0.25">
      <c r="A2099">
        <f>VLOOKUP(Receive[[#This Row],[No用]],SetNo[[No.用]:[vlookup 用]],2,FALSE)</f>
        <v>354</v>
      </c>
      <c r="B2099">
        <f>IF(ROW()=2,1,IF(A2098&lt;&gt;Receive[[#This Row],[No]],1,B2098+1))</f>
        <v>9</v>
      </c>
      <c r="C2099" s="1" t="s">
        <v>1070</v>
      </c>
      <c r="D2099" s="1" t="s">
        <v>132</v>
      </c>
      <c r="E2099" s="1" t="s">
        <v>90</v>
      </c>
      <c r="F2099" s="1" t="s">
        <v>80</v>
      </c>
      <c r="G2099" s="1" t="s">
        <v>135</v>
      </c>
      <c r="H2099" s="1" t="s">
        <v>71</v>
      </c>
      <c r="I2099">
        <v>1</v>
      </c>
      <c r="J2099" t="s">
        <v>228</v>
      </c>
      <c r="K2099" s="1" t="s">
        <v>183</v>
      </c>
      <c r="L2099" s="1" t="s">
        <v>224</v>
      </c>
      <c r="M2099">
        <v>47</v>
      </c>
      <c r="N2099">
        <v>0</v>
      </c>
      <c r="O2099" s="1">
        <v>57</v>
      </c>
      <c r="P2099">
        <v>0</v>
      </c>
      <c r="R2099" s="1" t="s">
        <v>952</v>
      </c>
      <c r="S2099" s="1" t="s">
        <v>951</v>
      </c>
      <c r="T2099" s="1" t="s">
        <v>1146</v>
      </c>
      <c r="U2099" t="str">
        <f>Receive[[#This Row],[服装]]&amp;Receive[[#This Row],[名前]]&amp;Receive[[#This Row],[レアリティ]]</f>
        <v>ハロウィン小森元也ICONIC</v>
      </c>
    </row>
    <row r="2100" spans="1:21" x14ac:dyDescent="0.25">
      <c r="A2100">
        <f>VLOOKUP(Receive[[#This Row],[No用]],SetNo[[No.用]:[vlookup 用]],2,FALSE)</f>
        <v>355</v>
      </c>
      <c r="B2100">
        <f>IF(ROW()=2,1,IF(A2090&lt;&gt;Receive[[#This Row],[No]],1,B2090+1))</f>
        <v>1</v>
      </c>
      <c r="C2100" t="s">
        <v>108</v>
      </c>
      <c r="D2100" s="1" t="s">
        <v>541</v>
      </c>
      <c r="E2100" s="1" t="s">
        <v>90</v>
      </c>
      <c r="F2100" s="1" t="s">
        <v>78</v>
      </c>
      <c r="G2100" s="1" t="s">
        <v>543</v>
      </c>
      <c r="H2100" t="s">
        <v>71</v>
      </c>
      <c r="I2100">
        <v>1</v>
      </c>
      <c r="J2100" t="s">
        <v>228</v>
      </c>
      <c r="K2100" s="1" t="s">
        <v>119</v>
      </c>
      <c r="L2100" s="1" t="s">
        <v>551</v>
      </c>
      <c r="M2100">
        <v>36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ユニフォーム大将優ICONIC</v>
      </c>
    </row>
    <row r="2101" spans="1:21" x14ac:dyDescent="0.25">
      <c r="A2101">
        <f>VLOOKUP(Receive[[#This Row],[No用]],SetNo[[No.用]:[vlookup 用]],2,FALSE)</f>
        <v>355</v>
      </c>
      <c r="B2101">
        <f>IF(ROW()=2,1,IF(A2100&lt;&gt;Receive[[#This Row],[No]],1,B2100+1))</f>
        <v>2</v>
      </c>
      <c r="C2101" t="s">
        <v>108</v>
      </c>
      <c r="D2101" s="1" t="s">
        <v>541</v>
      </c>
      <c r="E2101" s="1" t="s">
        <v>90</v>
      </c>
      <c r="F2101" s="1" t="s">
        <v>78</v>
      </c>
      <c r="G2101" s="1" t="s">
        <v>543</v>
      </c>
      <c r="H2101" t="s">
        <v>71</v>
      </c>
      <c r="I2101">
        <v>1</v>
      </c>
      <c r="J2101" t="s">
        <v>228</v>
      </c>
      <c r="K2101" s="1" t="s">
        <v>163</v>
      </c>
      <c r="L2101" s="1" t="s">
        <v>162</v>
      </c>
      <c r="M2101">
        <v>33</v>
      </c>
      <c r="N2101">
        <v>0</v>
      </c>
      <c r="O2101">
        <v>0</v>
      </c>
      <c r="P2101">
        <v>0</v>
      </c>
      <c r="R2101" s="1" t="s">
        <v>948</v>
      </c>
      <c r="S2101" s="1" t="s">
        <v>913</v>
      </c>
      <c r="U2101" t="str">
        <f>Receive[[#This Row],[服装]]&amp;Receive[[#This Row],[名前]]&amp;Receive[[#This Row],[レアリティ]]</f>
        <v>ユニフォーム大将優ICONIC</v>
      </c>
    </row>
    <row r="2102" spans="1:21" x14ac:dyDescent="0.25">
      <c r="A2102">
        <f>VLOOKUP(Receive[[#This Row],[No用]],SetNo[[No.用]:[vlookup 用]],2,FALSE)</f>
        <v>355</v>
      </c>
      <c r="B2102">
        <f>IF(ROW()=2,1,IF(A2101&lt;&gt;Receive[[#This Row],[No]],1,B2101+1))</f>
        <v>3</v>
      </c>
      <c r="C2102" t="s">
        <v>108</v>
      </c>
      <c r="D2102" s="1" t="s">
        <v>541</v>
      </c>
      <c r="E2102" s="1" t="s">
        <v>90</v>
      </c>
      <c r="F2102" s="1" t="s">
        <v>78</v>
      </c>
      <c r="G2102" s="1" t="s">
        <v>543</v>
      </c>
      <c r="H2102" t="s">
        <v>71</v>
      </c>
      <c r="I2102">
        <v>1</v>
      </c>
      <c r="J2102" t="s">
        <v>228</v>
      </c>
      <c r="K2102" s="1" t="s">
        <v>230</v>
      </c>
      <c r="L2102" s="1" t="s">
        <v>162</v>
      </c>
      <c r="M2102">
        <v>33</v>
      </c>
      <c r="N2102">
        <v>0</v>
      </c>
      <c r="O2102">
        <v>0</v>
      </c>
      <c r="P2102">
        <v>0</v>
      </c>
      <c r="R2102" s="1" t="s">
        <v>948</v>
      </c>
      <c r="S2102" s="1" t="s">
        <v>914</v>
      </c>
      <c r="U2102" t="str">
        <f>Receive[[#This Row],[服装]]&amp;Receive[[#This Row],[名前]]&amp;Receive[[#This Row],[レアリティ]]</f>
        <v>ユニフォーム大将優ICONIC</v>
      </c>
    </row>
    <row r="2103" spans="1:21" x14ac:dyDescent="0.25">
      <c r="A2103">
        <f>VLOOKUP(Receive[[#This Row],[No用]],SetNo[[No.用]:[vlookup 用]],2,FALSE)</f>
        <v>355</v>
      </c>
      <c r="B2103">
        <f>IF(ROW()=2,1,IF(A2102&lt;&gt;Receive[[#This Row],[No]],1,B2102+1))</f>
        <v>4</v>
      </c>
      <c r="C2103" t="s">
        <v>108</v>
      </c>
      <c r="D2103" s="1" t="s">
        <v>541</v>
      </c>
      <c r="E2103" s="1" t="s">
        <v>90</v>
      </c>
      <c r="F2103" s="1" t="s">
        <v>78</v>
      </c>
      <c r="G2103" s="1" t="s">
        <v>543</v>
      </c>
      <c r="H2103" t="s">
        <v>71</v>
      </c>
      <c r="I2103">
        <v>1</v>
      </c>
      <c r="J2103" t="s">
        <v>228</v>
      </c>
      <c r="K2103" s="1" t="s">
        <v>120</v>
      </c>
      <c r="L2103" s="1" t="s">
        <v>162</v>
      </c>
      <c r="M2103">
        <v>33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ユニフォーム大将優ICONIC</v>
      </c>
    </row>
    <row r="2104" spans="1:21" x14ac:dyDescent="0.25">
      <c r="A2104">
        <f>VLOOKUP(Receive[[#This Row],[No用]],SetNo[[No.用]:[vlookup 用]],2,FALSE)</f>
        <v>355</v>
      </c>
      <c r="B2104">
        <f>IF(ROW()=2,1,IF(A2103&lt;&gt;Receive[[#This Row],[No]],1,B2103+1))</f>
        <v>5</v>
      </c>
      <c r="C2104" t="s">
        <v>108</v>
      </c>
      <c r="D2104" s="1" t="s">
        <v>541</v>
      </c>
      <c r="E2104" s="1" t="s">
        <v>90</v>
      </c>
      <c r="F2104" s="1" t="s">
        <v>78</v>
      </c>
      <c r="G2104" s="1" t="s">
        <v>543</v>
      </c>
      <c r="H2104" t="s">
        <v>71</v>
      </c>
      <c r="I2104">
        <v>1</v>
      </c>
      <c r="J2104" t="s">
        <v>228</v>
      </c>
      <c r="K2104" s="1" t="s">
        <v>164</v>
      </c>
      <c r="L2104" s="1" t="s">
        <v>162</v>
      </c>
      <c r="M2104">
        <v>33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ユニフォーム大将優ICONIC</v>
      </c>
    </row>
    <row r="2105" spans="1:21" x14ac:dyDescent="0.25">
      <c r="A2105">
        <f>VLOOKUP(Receive[[#This Row],[No用]],SetNo[[No.用]:[vlookup 用]],2,FALSE)</f>
        <v>355</v>
      </c>
      <c r="B2105">
        <f>IF(ROW()=2,1,IF(A2104&lt;&gt;Receive[[#This Row],[No]],1,B2104+1))</f>
        <v>6</v>
      </c>
      <c r="C2105" t="s">
        <v>108</v>
      </c>
      <c r="D2105" s="1" t="s">
        <v>541</v>
      </c>
      <c r="E2105" s="1" t="s">
        <v>90</v>
      </c>
      <c r="F2105" s="1" t="s">
        <v>78</v>
      </c>
      <c r="G2105" s="1" t="s">
        <v>543</v>
      </c>
      <c r="H2105" t="s">
        <v>71</v>
      </c>
      <c r="I2105">
        <v>0</v>
      </c>
      <c r="J2105" t="s">
        <v>228</v>
      </c>
      <c r="K2105" s="1" t="s">
        <v>165</v>
      </c>
      <c r="L2105" s="1" t="s">
        <v>162</v>
      </c>
      <c r="M2105">
        <v>14</v>
      </c>
      <c r="N2105">
        <v>0</v>
      </c>
      <c r="O2105">
        <v>0</v>
      </c>
      <c r="P2105">
        <v>0</v>
      </c>
      <c r="U2105" t="str">
        <f>Receive[[#This Row],[服装]]&amp;Receive[[#This Row],[名前]]&amp;Receive[[#This Row],[レアリティ]]</f>
        <v>ユニフォーム大将優ICONIC</v>
      </c>
    </row>
    <row r="2106" spans="1:21" x14ac:dyDescent="0.25">
      <c r="A2106">
        <f>VLOOKUP(Receive[[#This Row],[No用]],SetNo[[No.用]:[vlookup 用]],2,FALSE)</f>
        <v>356</v>
      </c>
      <c r="B2106">
        <f>IF(ROW()=2,1,IF(A2105&lt;&gt;Receive[[#This Row],[No]],1,B2105+1))</f>
        <v>1</v>
      </c>
      <c r="C2106" s="1" t="s">
        <v>591</v>
      </c>
      <c r="D2106" s="1" t="s">
        <v>541</v>
      </c>
      <c r="E2106" s="1" t="s">
        <v>77</v>
      </c>
      <c r="F2106" s="1" t="s">
        <v>78</v>
      </c>
      <c r="G2106" s="1" t="s">
        <v>543</v>
      </c>
      <c r="H2106" s="1" t="s">
        <v>544</v>
      </c>
      <c r="I2106">
        <v>1</v>
      </c>
      <c r="J2106" t="s">
        <v>228</v>
      </c>
      <c r="K2106" s="1" t="s">
        <v>119</v>
      </c>
      <c r="L2106" s="1" t="s">
        <v>551</v>
      </c>
      <c r="M2106">
        <v>36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新年大将優ICONIC</v>
      </c>
    </row>
    <row r="2107" spans="1:21" x14ac:dyDescent="0.25">
      <c r="A2107">
        <f>VLOOKUP(Receive[[#This Row],[No用]],SetNo[[No.用]:[vlookup 用]],2,FALSE)</f>
        <v>356</v>
      </c>
      <c r="B2107">
        <f>IF(ROW()=2,1,IF(A2106&lt;&gt;Receive[[#This Row],[No]],1,B2106+1))</f>
        <v>2</v>
      </c>
      <c r="C2107" s="1" t="s">
        <v>591</v>
      </c>
      <c r="D2107" s="1" t="s">
        <v>541</v>
      </c>
      <c r="E2107" s="1" t="s">
        <v>77</v>
      </c>
      <c r="F2107" s="1" t="s">
        <v>78</v>
      </c>
      <c r="G2107" s="1" t="s">
        <v>543</v>
      </c>
      <c r="H2107" s="1" t="s">
        <v>544</v>
      </c>
      <c r="I2107">
        <v>1</v>
      </c>
      <c r="J2107" t="s">
        <v>228</v>
      </c>
      <c r="K2107" s="1" t="s">
        <v>163</v>
      </c>
      <c r="L2107" s="1" t="s">
        <v>162</v>
      </c>
      <c r="M2107">
        <v>33</v>
      </c>
      <c r="N2107">
        <v>0</v>
      </c>
      <c r="O2107">
        <v>0</v>
      </c>
      <c r="P2107">
        <v>0</v>
      </c>
      <c r="R2107" s="1" t="s">
        <v>948</v>
      </c>
      <c r="S2107" s="1" t="s">
        <v>913</v>
      </c>
      <c r="U2107" t="str">
        <f>Receive[[#This Row],[服装]]&amp;Receive[[#This Row],[名前]]&amp;Receive[[#This Row],[レアリティ]]</f>
        <v>新年大将優ICONIC</v>
      </c>
    </row>
    <row r="2108" spans="1:21" x14ac:dyDescent="0.25">
      <c r="A2108">
        <f>VLOOKUP(Receive[[#This Row],[No用]],SetNo[[No.用]:[vlookup 用]],2,FALSE)</f>
        <v>356</v>
      </c>
      <c r="B2108">
        <f>IF(ROW()=2,1,IF(A2107&lt;&gt;Receive[[#This Row],[No]],1,B2107+1))</f>
        <v>3</v>
      </c>
      <c r="C2108" s="1" t="s">
        <v>591</v>
      </c>
      <c r="D2108" s="1" t="s">
        <v>541</v>
      </c>
      <c r="E2108" s="1" t="s">
        <v>77</v>
      </c>
      <c r="F2108" s="1" t="s">
        <v>78</v>
      </c>
      <c r="G2108" s="1" t="s">
        <v>543</v>
      </c>
      <c r="H2108" s="1" t="s">
        <v>544</v>
      </c>
      <c r="I2108">
        <v>1</v>
      </c>
      <c r="J2108" t="s">
        <v>228</v>
      </c>
      <c r="K2108" s="1" t="s">
        <v>230</v>
      </c>
      <c r="L2108" s="1" t="s">
        <v>162</v>
      </c>
      <c r="M2108">
        <v>33</v>
      </c>
      <c r="N2108">
        <v>0</v>
      </c>
      <c r="O2108">
        <v>0</v>
      </c>
      <c r="P2108">
        <v>0</v>
      </c>
      <c r="R2108" s="1" t="s">
        <v>948</v>
      </c>
      <c r="S2108" s="1" t="s">
        <v>914</v>
      </c>
      <c r="U2108" t="str">
        <f>Receive[[#This Row],[服装]]&amp;Receive[[#This Row],[名前]]&amp;Receive[[#This Row],[レアリティ]]</f>
        <v>新年大将優ICONIC</v>
      </c>
    </row>
    <row r="2109" spans="1:21" x14ac:dyDescent="0.25">
      <c r="A2109">
        <f>VLOOKUP(Receive[[#This Row],[No用]],SetNo[[No.用]:[vlookup 用]],2,FALSE)</f>
        <v>356</v>
      </c>
      <c r="B2109">
        <f>IF(ROW()=2,1,IF(A2108&lt;&gt;Receive[[#This Row],[No]],1,B2108+1))</f>
        <v>4</v>
      </c>
      <c r="C2109" s="1" t="s">
        <v>591</v>
      </c>
      <c r="D2109" s="1" t="s">
        <v>541</v>
      </c>
      <c r="E2109" s="1" t="s">
        <v>77</v>
      </c>
      <c r="F2109" s="1" t="s">
        <v>78</v>
      </c>
      <c r="G2109" s="1" t="s">
        <v>543</v>
      </c>
      <c r="H2109" s="1" t="s">
        <v>544</v>
      </c>
      <c r="I2109">
        <v>1</v>
      </c>
      <c r="J2109" t="s">
        <v>228</v>
      </c>
      <c r="K2109" s="1" t="s">
        <v>120</v>
      </c>
      <c r="L2109" s="1" t="s">
        <v>162</v>
      </c>
      <c r="M2109">
        <v>33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新年大将優ICONIC</v>
      </c>
    </row>
    <row r="2110" spans="1:21" x14ac:dyDescent="0.25">
      <c r="A2110">
        <f>VLOOKUP(Receive[[#This Row],[No用]],SetNo[[No.用]:[vlookup 用]],2,FALSE)</f>
        <v>356</v>
      </c>
      <c r="B2110">
        <f>IF(ROW()=2,1,IF(A2109&lt;&gt;Receive[[#This Row],[No]],1,B2109+1))</f>
        <v>5</v>
      </c>
      <c r="C2110" s="1" t="s">
        <v>591</v>
      </c>
      <c r="D2110" s="1" t="s">
        <v>541</v>
      </c>
      <c r="E2110" s="1" t="s">
        <v>77</v>
      </c>
      <c r="F2110" s="1" t="s">
        <v>78</v>
      </c>
      <c r="G2110" s="1" t="s">
        <v>543</v>
      </c>
      <c r="H2110" s="1" t="s">
        <v>544</v>
      </c>
      <c r="I2110">
        <v>1</v>
      </c>
      <c r="J2110" t="s">
        <v>228</v>
      </c>
      <c r="K2110" s="1" t="s">
        <v>164</v>
      </c>
      <c r="L2110" s="1" t="s">
        <v>162</v>
      </c>
      <c r="M2110">
        <v>33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新年大将優ICONIC</v>
      </c>
    </row>
    <row r="2111" spans="1:21" x14ac:dyDescent="0.25">
      <c r="A2111">
        <f>VLOOKUP(Receive[[#This Row],[No用]],SetNo[[No.用]:[vlookup 用]],2,FALSE)</f>
        <v>356</v>
      </c>
      <c r="B2111">
        <f>IF(ROW()=2,1,IF(A2110&lt;&gt;Receive[[#This Row],[No]],1,B2110+1))</f>
        <v>6</v>
      </c>
      <c r="C2111" s="1" t="s">
        <v>591</v>
      </c>
      <c r="D2111" s="1" t="s">
        <v>541</v>
      </c>
      <c r="E2111" s="1" t="s">
        <v>77</v>
      </c>
      <c r="F2111" s="1" t="s">
        <v>78</v>
      </c>
      <c r="G2111" s="1" t="s">
        <v>543</v>
      </c>
      <c r="H2111" s="1" t="s">
        <v>544</v>
      </c>
      <c r="I2111">
        <v>0</v>
      </c>
      <c r="J2111" t="s">
        <v>228</v>
      </c>
      <c r="K2111" s="1" t="s">
        <v>165</v>
      </c>
      <c r="L2111" s="1" t="s">
        <v>162</v>
      </c>
      <c r="M2111">
        <v>14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新年大将優ICONIC</v>
      </c>
    </row>
    <row r="2112" spans="1:21" x14ac:dyDescent="0.25">
      <c r="A2112">
        <f>VLOOKUP(Receive[[#This Row],[No用]],SetNo[[No.用]:[vlookup 用]],2,FALSE)</f>
        <v>357</v>
      </c>
      <c r="B2112">
        <f>IF(ROW()=2,1,IF(A2111&lt;&gt;Receive[[#This Row],[No]],1,B2111+1))</f>
        <v>1</v>
      </c>
      <c r="C2112" s="1" t="s">
        <v>736</v>
      </c>
      <c r="D2112" s="1" t="s">
        <v>541</v>
      </c>
      <c r="E2112" s="1" t="s">
        <v>73</v>
      </c>
      <c r="F2112" s="1" t="s">
        <v>78</v>
      </c>
      <c r="G2112" s="1" t="s">
        <v>543</v>
      </c>
      <c r="H2112" s="1" t="s">
        <v>544</v>
      </c>
      <c r="I2112">
        <v>1</v>
      </c>
      <c r="J2112" t="s">
        <v>228</v>
      </c>
      <c r="K2112" s="1" t="s">
        <v>119</v>
      </c>
      <c r="L2112" s="1" t="s">
        <v>173</v>
      </c>
      <c r="M2112">
        <v>39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カンフー大将優ICONIC</v>
      </c>
    </row>
    <row r="2113" spans="1:21" x14ac:dyDescent="0.25">
      <c r="A2113">
        <f>VLOOKUP(Receive[[#This Row],[No用]],SetNo[[No.用]:[vlookup 用]],2,FALSE)</f>
        <v>357</v>
      </c>
      <c r="B2113">
        <f>IF(ROW()=2,1,IF(A2112&lt;&gt;Receive[[#This Row],[No]],1,B2112+1))</f>
        <v>2</v>
      </c>
      <c r="C2113" s="1" t="s">
        <v>736</v>
      </c>
      <c r="D2113" s="1" t="s">
        <v>541</v>
      </c>
      <c r="E2113" s="1" t="s">
        <v>73</v>
      </c>
      <c r="F2113" s="1" t="s">
        <v>78</v>
      </c>
      <c r="G2113" s="1" t="s">
        <v>543</v>
      </c>
      <c r="H2113" s="1" t="s">
        <v>544</v>
      </c>
      <c r="I2113">
        <v>1</v>
      </c>
      <c r="J2113" t="s">
        <v>228</v>
      </c>
      <c r="K2113" s="1" t="s">
        <v>163</v>
      </c>
      <c r="L2113" s="1" t="s">
        <v>162</v>
      </c>
      <c r="M2113">
        <v>33</v>
      </c>
      <c r="N2113">
        <v>0</v>
      </c>
      <c r="O2113">
        <v>0</v>
      </c>
      <c r="P2113">
        <v>0</v>
      </c>
      <c r="R2113" s="1" t="s">
        <v>948</v>
      </c>
      <c r="S2113" s="1" t="s">
        <v>913</v>
      </c>
      <c r="U2113" t="str">
        <f>Receive[[#This Row],[服装]]&amp;Receive[[#This Row],[名前]]&amp;Receive[[#This Row],[レアリティ]]</f>
        <v>カンフー大将優ICONIC</v>
      </c>
    </row>
    <row r="2114" spans="1:21" x14ac:dyDescent="0.25">
      <c r="A2114">
        <f>VLOOKUP(Receive[[#This Row],[No用]],SetNo[[No.用]:[vlookup 用]],2,FALSE)</f>
        <v>357</v>
      </c>
      <c r="B2114">
        <f>IF(ROW()=2,1,IF(A2113&lt;&gt;Receive[[#This Row],[No]],1,B2113+1))</f>
        <v>3</v>
      </c>
      <c r="C2114" s="1" t="s">
        <v>736</v>
      </c>
      <c r="D2114" s="1" t="s">
        <v>541</v>
      </c>
      <c r="E2114" s="1" t="s">
        <v>73</v>
      </c>
      <c r="F2114" s="1" t="s">
        <v>78</v>
      </c>
      <c r="G2114" s="1" t="s">
        <v>543</v>
      </c>
      <c r="H2114" s="1" t="s">
        <v>544</v>
      </c>
      <c r="I2114">
        <v>1</v>
      </c>
      <c r="J2114" t="s">
        <v>228</v>
      </c>
      <c r="K2114" s="1" t="s">
        <v>230</v>
      </c>
      <c r="L2114" s="1" t="s">
        <v>162</v>
      </c>
      <c r="M2114">
        <v>33</v>
      </c>
      <c r="N2114">
        <v>0</v>
      </c>
      <c r="O2114">
        <v>0</v>
      </c>
      <c r="P2114">
        <v>0</v>
      </c>
      <c r="R2114" s="1" t="s">
        <v>948</v>
      </c>
      <c r="S2114" s="1" t="s">
        <v>914</v>
      </c>
      <c r="U2114" t="str">
        <f>Receive[[#This Row],[服装]]&amp;Receive[[#This Row],[名前]]&amp;Receive[[#This Row],[レアリティ]]</f>
        <v>カンフー大将優ICONIC</v>
      </c>
    </row>
    <row r="2115" spans="1:21" x14ac:dyDescent="0.25">
      <c r="A2115">
        <f>VLOOKUP(Receive[[#This Row],[No用]],SetNo[[No.用]:[vlookup 用]],2,FALSE)</f>
        <v>357</v>
      </c>
      <c r="B2115">
        <f>IF(ROW()=2,1,IF(A2114&lt;&gt;Receive[[#This Row],[No]],1,B2114+1))</f>
        <v>4</v>
      </c>
      <c r="C2115" s="1" t="s">
        <v>736</v>
      </c>
      <c r="D2115" s="1" t="s">
        <v>541</v>
      </c>
      <c r="E2115" s="1" t="s">
        <v>73</v>
      </c>
      <c r="F2115" s="1" t="s">
        <v>78</v>
      </c>
      <c r="G2115" s="1" t="s">
        <v>543</v>
      </c>
      <c r="H2115" s="1" t="s">
        <v>544</v>
      </c>
      <c r="I2115">
        <v>1</v>
      </c>
      <c r="J2115" t="s">
        <v>228</v>
      </c>
      <c r="K2115" s="1" t="s">
        <v>120</v>
      </c>
      <c r="L2115" s="1" t="s">
        <v>173</v>
      </c>
      <c r="M2115">
        <v>39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カンフー大将優ICONIC</v>
      </c>
    </row>
    <row r="2116" spans="1:21" x14ac:dyDescent="0.25">
      <c r="A2116">
        <f>VLOOKUP(Receive[[#This Row],[No用]],SetNo[[No.用]:[vlookup 用]],2,FALSE)</f>
        <v>357</v>
      </c>
      <c r="B2116">
        <f>IF(ROW()=2,1,IF(A2115&lt;&gt;Receive[[#This Row],[No]],1,B2115+1))</f>
        <v>5</v>
      </c>
      <c r="C2116" s="1" t="s">
        <v>736</v>
      </c>
      <c r="D2116" s="1" t="s">
        <v>541</v>
      </c>
      <c r="E2116" s="1" t="s">
        <v>73</v>
      </c>
      <c r="F2116" s="1" t="s">
        <v>78</v>
      </c>
      <c r="G2116" s="1" t="s">
        <v>543</v>
      </c>
      <c r="H2116" s="1" t="s">
        <v>544</v>
      </c>
      <c r="I2116">
        <v>1</v>
      </c>
      <c r="J2116" t="s">
        <v>228</v>
      </c>
      <c r="K2116" s="1" t="s">
        <v>164</v>
      </c>
      <c r="L2116" s="1" t="s">
        <v>162</v>
      </c>
      <c r="M2116">
        <v>33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カンフー大将優ICONIC</v>
      </c>
    </row>
    <row r="2117" spans="1:21" x14ac:dyDescent="0.25">
      <c r="A2117">
        <f>VLOOKUP(Receive[[#This Row],[No用]],SetNo[[No.用]:[vlookup 用]],2,FALSE)</f>
        <v>357</v>
      </c>
      <c r="B2117">
        <f>IF(ROW()=2,1,IF(A2116&lt;&gt;Receive[[#This Row],[No]],1,B2116+1))</f>
        <v>6</v>
      </c>
      <c r="C2117" s="1" t="s">
        <v>736</v>
      </c>
      <c r="D2117" s="1" t="s">
        <v>541</v>
      </c>
      <c r="E2117" s="1" t="s">
        <v>73</v>
      </c>
      <c r="F2117" s="1" t="s">
        <v>78</v>
      </c>
      <c r="G2117" s="1" t="s">
        <v>543</v>
      </c>
      <c r="H2117" s="1" t="s">
        <v>544</v>
      </c>
      <c r="I2117">
        <v>0</v>
      </c>
      <c r="J2117" t="s">
        <v>228</v>
      </c>
      <c r="K2117" s="1" t="s">
        <v>165</v>
      </c>
      <c r="L2117" s="1" t="s">
        <v>162</v>
      </c>
      <c r="M2117">
        <v>14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カンフー大将優ICONIC</v>
      </c>
    </row>
    <row r="2118" spans="1:21" x14ac:dyDescent="0.25">
      <c r="A2118">
        <f>VLOOKUP(Receive[[#This Row],[No用]],SetNo[[No.用]:[vlookup 用]],2,FALSE)</f>
        <v>357</v>
      </c>
      <c r="B2118">
        <f>IF(ROW()=2,1,IF(A2117&lt;&gt;Receive[[#This Row],[No]],1,B2117+1))</f>
        <v>7</v>
      </c>
      <c r="C2118" s="1" t="s">
        <v>736</v>
      </c>
      <c r="D2118" s="1" t="s">
        <v>541</v>
      </c>
      <c r="E2118" s="1" t="s">
        <v>73</v>
      </c>
      <c r="F2118" s="1" t="s">
        <v>78</v>
      </c>
      <c r="G2118" s="1" t="s">
        <v>543</v>
      </c>
      <c r="H2118" s="1" t="s">
        <v>544</v>
      </c>
      <c r="I2118">
        <v>1</v>
      </c>
      <c r="J2118" t="s">
        <v>228</v>
      </c>
      <c r="K2118" s="1" t="s">
        <v>164</v>
      </c>
      <c r="L2118" s="1" t="s">
        <v>224</v>
      </c>
      <c r="M2118">
        <v>46</v>
      </c>
      <c r="N2118">
        <v>0</v>
      </c>
      <c r="O2118">
        <v>56</v>
      </c>
      <c r="P2118">
        <v>0</v>
      </c>
      <c r="U2118" t="str">
        <f>Receive[[#This Row],[服装]]&amp;Receive[[#This Row],[名前]]&amp;Receive[[#This Row],[レアリティ]]</f>
        <v>カンフー大将優ICONIC</v>
      </c>
    </row>
    <row r="2119" spans="1:21" x14ac:dyDescent="0.25">
      <c r="A2119">
        <f>VLOOKUP(Receive[[#This Row],[No用]],SetNo[[No.用]:[vlookup 用]],2,FALSE)</f>
        <v>358</v>
      </c>
      <c r="B2119">
        <f>IF(ROW()=2,1,IF(A2118&lt;&gt;Receive[[#This Row],[No]],1,B2118+1))</f>
        <v>1</v>
      </c>
      <c r="C2119" s="1" t="s">
        <v>923</v>
      </c>
      <c r="D2119" s="1" t="s">
        <v>541</v>
      </c>
      <c r="E2119" s="1" t="s">
        <v>90</v>
      </c>
      <c r="F2119" s="1" t="s">
        <v>78</v>
      </c>
      <c r="G2119" s="1" t="s">
        <v>543</v>
      </c>
      <c r="H2119" s="1" t="s">
        <v>544</v>
      </c>
      <c r="I2119">
        <v>1</v>
      </c>
      <c r="J2119" t="s">
        <v>228</v>
      </c>
      <c r="K2119" s="1" t="s">
        <v>119</v>
      </c>
      <c r="L2119" s="1" t="s">
        <v>178</v>
      </c>
      <c r="M2119">
        <v>36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妖大将優ICONIC</v>
      </c>
    </row>
    <row r="2120" spans="1:21" x14ac:dyDescent="0.25">
      <c r="A2120">
        <f>VLOOKUP(Receive[[#This Row],[No用]],SetNo[[No.用]:[vlookup 用]],2,FALSE)</f>
        <v>358</v>
      </c>
      <c r="B2120">
        <f>IF(ROW()=2,1,IF(A2119&lt;&gt;Receive[[#This Row],[No]],1,B2119+1))</f>
        <v>2</v>
      </c>
      <c r="C2120" s="1" t="s">
        <v>923</v>
      </c>
      <c r="D2120" s="1" t="s">
        <v>541</v>
      </c>
      <c r="E2120" s="1" t="s">
        <v>90</v>
      </c>
      <c r="F2120" s="1" t="s">
        <v>78</v>
      </c>
      <c r="G2120" s="1" t="s">
        <v>543</v>
      </c>
      <c r="H2120" s="1" t="s">
        <v>544</v>
      </c>
      <c r="I2120">
        <v>1</v>
      </c>
      <c r="J2120" t="s">
        <v>228</v>
      </c>
      <c r="K2120" s="1" t="s">
        <v>163</v>
      </c>
      <c r="L2120" s="1" t="s">
        <v>162</v>
      </c>
      <c r="M2120">
        <v>33</v>
      </c>
      <c r="N2120">
        <v>0</v>
      </c>
      <c r="O2120">
        <v>0</v>
      </c>
      <c r="P2120">
        <v>0</v>
      </c>
      <c r="R2120" s="1" t="s">
        <v>948</v>
      </c>
      <c r="S2120" s="1" t="s">
        <v>913</v>
      </c>
      <c r="U2120" t="str">
        <f>Receive[[#This Row],[服装]]&amp;Receive[[#This Row],[名前]]&amp;Receive[[#This Row],[レアリティ]]</f>
        <v>妖大将優ICONIC</v>
      </c>
    </row>
    <row r="2121" spans="1:21" x14ac:dyDescent="0.25">
      <c r="A2121">
        <f>VLOOKUP(Receive[[#This Row],[No用]],SetNo[[No.用]:[vlookup 用]],2,FALSE)</f>
        <v>358</v>
      </c>
      <c r="B2121">
        <f>IF(ROW()=2,1,IF(A2120&lt;&gt;Receive[[#This Row],[No]],1,B2120+1))</f>
        <v>3</v>
      </c>
      <c r="C2121" s="1" t="s">
        <v>923</v>
      </c>
      <c r="D2121" s="1" t="s">
        <v>541</v>
      </c>
      <c r="E2121" s="1" t="s">
        <v>90</v>
      </c>
      <c r="F2121" s="1" t="s">
        <v>78</v>
      </c>
      <c r="G2121" s="1" t="s">
        <v>543</v>
      </c>
      <c r="H2121" s="1" t="s">
        <v>544</v>
      </c>
      <c r="I2121">
        <v>1</v>
      </c>
      <c r="J2121" t="s">
        <v>228</v>
      </c>
      <c r="K2121" s="1" t="s">
        <v>230</v>
      </c>
      <c r="L2121" s="1" t="s">
        <v>162</v>
      </c>
      <c r="M2121">
        <v>33</v>
      </c>
      <c r="N2121">
        <v>0</v>
      </c>
      <c r="O2121">
        <v>0</v>
      </c>
      <c r="P2121">
        <v>0</v>
      </c>
      <c r="R2121" s="1" t="s">
        <v>948</v>
      </c>
      <c r="S2121" s="1" t="s">
        <v>914</v>
      </c>
      <c r="U2121" t="str">
        <f>Receive[[#This Row],[服装]]&amp;Receive[[#This Row],[名前]]&amp;Receive[[#This Row],[レアリティ]]</f>
        <v>妖大将優ICONIC</v>
      </c>
    </row>
    <row r="2122" spans="1:21" x14ac:dyDescent="0.25">
      <c r="A2122">
        <f>VLOOKUP(Receive[[#This Row],[No用]],SetNo[[No.用]:[vlookup 用]],2,FALSE)</f>
        <v>358</v>
      </c>
      <c r="B2122">
        <f>IF(ROW()=2,1,IF(A2121&lt;&gt;Receive[[#This Row],[No]],1,B2121+1))</f>
        <v>4</v>
      </c>
      <c r="C2122" s="1" t="s">
        <v>923</v>
      </c>
      <c r="D2122" s="1" t="s">
        <v>541</v>
      </c>
      <c r="E2122" s="1" t="s">
        <v>90</v>
      </c>
      <c r="F2122" s="1" t="s">
        <v>78</v>
      </c>
      <c r="G2122" s="1" t="s">
        <v>543</v>
      </c>
      <c r="H2122" s="1" t="s">
        <v>544</v>
      </c>
      <c r="I2122">
        <v>1</v>
      </c>
      <c r="J2122" t="s">
        <v>228</v>
      </c>
      <c r="K2122" s="1" t="s">
        <v>120</v>
      </c>
      <c r="L2122" s="1" t="s">
        <v>178</v>
      </c>
      <c r="M2122">
        <v>36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妖大将優ICONIC</v>
      </c>
    </row>
    <row r="2123" spans="1:21" x14ac:dyDescent="0.25">
      <c r="A2123">
        <f>VLOOKUP(Receive[[#This Row],[No用]],SetNo[[No.用]:[vlookup 用]],2,FALSE)</f>
        <v>358</v>
      </c>
      <c r="B2123">
        <f>IF(ROW()=2,1,IF(A2122&lt;&gt;Receive[[#This Row],[No]],1,B2122+1))</f>
        <v>5</v>
      </c>
      <c r="C2123" s="1" t="s">
        <v>923</v>
      </c>
      <c r="D2123" s="1" t="s">
        <v>541</v>
      </c>
      <c r="E2123" s="1" t="s">
        <v>90</v>
      </c>
      <c r="F2123" s="1" t="s">
        <v>78</v>
      </c>
      <c r="G2123" s="1" t="s">
        <v>543</v>
      </c>
      <c r="H2123" s="1" t="s">
        <v>544</v>
      </c>
      <c r="I2123">
        <v>1</v>
      </c>
      <c r="J2123" t="s">
        <v>228</v>
      </c>
      <c r="K2123" s="1" t="s">
        <v>164</v>
      </c>
      <c r="L2123" s="1" t="s">
        <v>162</v>
      </c>
      <c r="M2123">
        <v>33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妖大将優ICONIC</v>
      </c>
    </row>
    <row r="2124" spans="1:21" x14ac:dyDescent="0.25">
      <c r="A2124">
        <f>VLOOKUP(Receive[[#This Row],[No用]],SetNo[[No.用]:[vlookup 用]],2,FALSE)</f>
        <v>358</v>
      </c>
      <c r="B2124">
        <f>IF(ROW()=2,1,IF(A2123&lt;&gt;Receive[[#This Row],[No]],1,B2123+1))</f>
        <v>6</v>
      </c>
      <c r="C2124" s="1" t="s">
        <v>923</v>
      </c>
      <c r="D2124" s="1" t="s">
        <v>541</v>
      </c>
      <c r="E2124" s="1" t="s">
        <v>90</v>
      </c>
      <c r="F2124" s="1" t="s">
        <v>78</v>
      </c>
      <c r="G2124" s="1" t="s">
        <v>543</v>
      </c>
      <c r="H2124" s="1" t="s">
        <v>544</v>
      </c>
      <c r="I2124">
        <v>0</v>
      </c>
      <c r="J2124" t="s">
        <v>228</v>
      </c>
      <c r="K2124" s="1" t="s">
        <v>165</v>
      </c>
      <c r="L2124" s="1" t="s">
        <v>162</v>
      </c>
      <c r="M2124">
        <v>14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妖大将優ICONIC</v>
      </c>
    </row>
    <row r="2125" spans="1:21" x14ac:dyDescent="0.25">
      <c r="A2125">
        <f>VLOOKUP(Receive[[#This Row],[No用]],SetNo[[No.用]:[vlookup 用]],2,FALSE)</f>
        <v>358</v>
      </c>
      <c r="B2125">
        <f>IF(ROW()=2,1,IF(A2124&lt;&gt;Receive[[#This Row],[No]],1,B2124+1))</f>
        <v>7</v>
      </c>
      <c r="C2125" s="1" t="s">
        <v>923</v>
      </c>
      <c r="D2125" s="1" t="s">
        <v>541</v>
      </c>
      <c r="E2125" s="1" t="s">
        <v>90</v>
      </c>
      <c r="F2125" s="1" t="s">
        <v>78</v>
      </c>
      <c r="G2125" s="1" t="s">
        <v>543</v>
      </c>
      <c r="H2125" s="1" t="s">
        <v>544</v>
      </c>
      <c r="I2125">
        <v>1</v>
      </c>
      <c r="J2125" t="s">
        <v>228</v>
      </c>
      <c r="K2125" s="1" t="s">
        <v>164</v>
      </c>
      <c r="L2125" s="1" t="s">
        <v>224</v>
      </c>
      <c r="M2125">
        <v>49</v>
      </c>
      <c r="N2125">
        <v>0</v>
      </c>
      <c r="O2125">
        <v>59</v>
      </c>
      <c r="P2125">
        <v>0</v>
      </c>
      <c r="U2125" t="str">
        <f>Receive[[#This Row],[服装]]&amp;Receive[[#This Row],[名前]]&amp;Receive[[#This Row],[レアリティ]]</f>
        <v>妖大将優ICONIC</v>
      </c>
    </row>
    <row r="2126" spans="1:21" x14ac:dyDescent="0.25">
      <c r="A2126">
        <f>VLOOKUP(Receive[[#This Row],[No用]],SetNo[[No.用]:[vlookup 用]],2,FALSE)</f>
        <v>359</v>
      </c>
      <c r="B2126">
        <f>IF(ROW()=2,1,IF(A2125&lt;&gt;Receive[[#This Row],[No]],1,B2125+1))</f>
        <v>1</v>
      </c>
      <c r="C2126" t="s">
        <v>108</v>
      </c>
      <c r="D2126" s="1" t="s">
        <v>546</v>
      </c>
      <c r="E2126" s="1" t="s">
        <v>90</v>
      </c>
      <c r="F2126" s="1" t="s">
        <v>78</v>
      </c>
      <c r="G2126" s="1" t="s">
        <v>543</v>
      </c>
      <c r="H2126" t="s">
        <v>71</v>
      </c>
      <c r="I2126">
        <v>1</v>
      </c>
      <c r="J2126" t="s">
        <v>228</v>
      </c>
      <c r="K2126" s="1" t="s">
        <v>119</v>
      </c>
      <c r="L2126" s="1" t="s">
        <v>162</v>
      </c>
      <c r="M2126">
        <v>29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ユニフォーム沼井和馬ICONIC</v>
      </c>
    </row>
    <row r="2127" spans="1:21" x14ac:dyDescent="0.25">
      <c r="A2127">
        <f>VLOOKUP(Receive[[#This Row],[No用]],SetNo[[No.用]:[vlookup 用]],2,FALSE)</f>
        <v>359</v>
      </c>
      <c r="B2127">
        <f>IF(ROW()=2,1,IF(A2126&lt;&gt;Receive[[#This Row],[No]],1,B2126+1))</f>
        <v>2</v>
      </c>
      <c r="C2127" t="s">
        <v>108</v>
      </c>
      <c r="D2127" s="1" t="s">
        <v>546</v>
      </c>
      <c r="E2127" s="1" t="s">
        <v>90</v>
      </c>
      <c r="F2127" s="1" t="s">
        <v>78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163</v>
      </c>
      <c r="L2127" s="1" t="s">
        <v>162</v>
      </c>
      <c r="M2127">
        <v>29</v>
      </c>
      <c r="N2127">
        <v>0</v>
      </c>
      <c r="O2127">
        <v>0</v>
      </c>
      <c r="P2127">
        <v>0</v>
      </c>
      <c r="R2127" s="1" t="s">
        <v>948</v>
      </c>
      <c r="S2127" s="1" t="s">
        <v>913</v>
      </c>
      <c r="U2127" t="str">
        <f>Receive[[#This Row],[服装]]&amp;Receive[[#This Row],[名前]]&amp;Receive[[#This Row],[レアリティ]]</f>
        <v>ユニフォーム沼井和馬ICONIC</v>
      </c>
    </row>
    <row r="2128" spans="1:21" x14ac:dyDescent="0.25">
      <c r="A2128">
        <f>VLOOKUP(Receive[[#This Row],[No用]],SetNo[[No.用]:[vlookup 用]],2,FALSE)</f>
        <v>359</v>
      </c>
      <c r="B2128">
        <f>IF(ROW()=2,1,IF(A2127&lt;&gt;Receive[[#This Row],[No]],1,B2127+1))</f>
        <v>3</v>
      </c>
      <c r="C2128" t="s">
        <v>108</v>
      </c>
      <c r="D2128" s="1" t="s">
        <v>546</v>
      </c>
      <c r="E2128" s="1" t="s">
        <v>90</v>
      </c>
      <c r="F2128" s="1" t="s">
        <v>78</v>
      </c>
      <c r="G2128" s="1" t="s">
        <v>543</v>
      </c>
      <c r="H2128" t="s">
        <v>71</v>
      </c>
      <c r="I2128">
        <v>1</v>
      </c>
      <c r="J2128" t="s">
        <v>228</v>
      </c>
      <c r="K2128" s="1" t="s">
        <v>120</v>
      </c>
      <c r="L2128" s="1" t="s">
        <v>162</v>
      </c>
      <c r="M2128">
        <v>29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ユニフォーム沼井和馬ICONIC</v>
      </c>
    </row>
    <row r="2129" spans="1:21" x14ac:dyDescent="0.25">
      <c r="A2129">
        <f>VLOOKUP(Receive[[#This Row],[No用]],SetNo[[No.用]:[vlookup 用]],2,FALSE)</f>
        <v>359</v>
      </c>
      <c r="B2129">
        <f>IF(ROW()=2,1,IF(A2128&lt;&gt;Receive[[#This Row],[No]],1,B2128+1))</f>
        <v>4</v>
      </c>
      <c r="C2129" t="s">
        <v>108</v>
      </c>
      <c r="D2129" s="1" t="s">
        <v>546</v>
      </c>
      <c r="E2129" s="1" t="s">
        <v>90</v>
      </c>
      <c r="F2129" s="1" t="s">
        <v>78</v>
      </c>
      <c r="G2129" s="1" t="s">
        <v>543</v>
      </c>
      <c r="H2129" t="s">
        <v>71</v>
      </c>
      <c r="I2129">
        <v>1</v>
      </c>
      <c r="J2129" t="s">
        <v>228</v>
      </c>
      <c r="K2129" s="1" t="s">
        <v>164</v>
      </c>
      <c r="L2129" s="1" t="s">
        <v>162</v>
      </c>
      <c r="M2129">
        <v>29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ユニフォーム沼井和馬ICONIC</v>
      </c>
    </row>
    <row r="2130" spans="1:21" x14ac:dyDescent="0.25">
      <c r="A2130">
        <f>VLOOKUP(Receive[[#This Row],[No用]],SetNo[[No.用]:[vlookup 用]],2,FALSE)</f>
        <v>359</v>
      </c>
      <c r="B2130">
        <f>IF(ROW()=2,1,IF(A2129&lt;&gt;Receive[[#This Row],[No]],1,B2129+1))</f>
        <v>5</v>
      </c>
      <c r="C2130" t="s">
        <v>108</v>
      </c>
      <c r="D2130" s="1" t="s">
        <v>546</v>
      </c>
      <c r="E2130" s="1" t="s">
        <v>90</v>
      </c>
      <c r="F2130" s="1" t="s">
        <v>78</v>
      </c>
      <c r="G2130" s="1" t="s">
        <v>543</v>
      </c>
      <c r="H2130" t="s">
        <v>71</v>
      </c>
      <c r="I2130">
        <v>0</v>
      </c>
      <c r="J2130" t="s">
        <v>228</v>
      </c>
      <c r="K2130" s="1" t="s">
        <v>165</v>
      </c>
      <c r="L2130" s="1" t="s">
        <v>162</v>
      </c>
      <c r="M2130">
        <v>13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ユニフォーム沼井和馬ICONIC</v>
      </c>
    </row>
    <row r="2131" spans="1:21" x14ac:dyDescent="0.25">
      <c r="A2131">
        <f>VLOOKUP(Receive[[#This Row],[No用]],SetNo[[No.用]:[vlookup 用]],2,FALSE)</f>
        <v>360</v>
      </c>
      <c r="B2131">
        <f>IF(ROW()=2,1,IF(A2130&lt;&gt;Receive[[#This Row],[No]],1,B2130+1))</f>
        <v>1</v>
      </c>
      <c r="C2131" t="s">
        <v>108</v>
      </c>
      <c r="D2131" s="1" t="s">
        <v>557</v>
      </c>
      <c r="E2131" s="1" t="s">
        <v>90</v>
      </c>
      <c r="F2131" s="1" t="s">
        <v>78</v>
      </c>
      <c r="G2131" s="1" t="s">
        <v>543</v>
      </c>
      <c r="H2131" t="s">
        <v>71</v>
      </c>
      <c r="I2131">
        <v>1</v>
      </c>
      <c r="J2131" t="s">
        <v>228</v>
      </c>
      <c r="K2131" s="1" t="s">
        <v>119</v>
      </c>
      <c r="L2131" s="1" t="s">
        <v>162</v>
      </c>
      <c r="M2131">
        <v>27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ユニフォーム潜尚保ICONIC</v>
      </c>
    </row>
    <row r="2132" spans="1:21" x14ac:dyDescent="0.25">
      <c r="A2132">
        <f>VLOOKUP(Receive[[#This Row],[No用]],SetNo[[No.用]:[vlookup 用]],2,FALSE)</f>
        <v>360</v>
      </c>
      <c r="B2132">
        <f>IF(ROW()=2,1,IF(A2131&lt;&gt;Receive[[#This Row],[No]],1,B2131+1))</f>
        <v>2</v>
      </c>
      <c r="C2132" t="s">
        <v>108</v>
      </c>
      <c r="D2132" s="1" t="s">
        <v>557</v>
      </c>
      <c r="E2132" s="1" t="s">
        <v>90</v>
      </c>
      <c r="F2132" s="1" t="s">
        <v>78</v>
      </c>
      <c r="G2132" s="1" t="s">
        <v>543</v>
      </c>
      <c r="H2132" t="s">
        <v>71</v>
      </c>
      <c r="I2132">
        <v>1</v>
      </c>
      <c r="J2132" t="s">
        <v>228</v>
      </c>
      <c r="K2132" s="1" t="s">
        <v>163</v>
      </c>
      <c r="L2132" s="1" t="s">
        <v>162</v>
      </c>
      <c r="M2132">
        <v>27</v>
      </c>
      <c r="N2132">
        <v>0</v>
      </c>
      <c r="O2132">
        <v>0</v>
      </c>
      <c r="P2132">
        <v>0</v>
      </c>
      <c r="R2132" s="1" t="s">
        <v>948</v>
      </c>
      <c r="S2132" s="1" t="s">
        <v>913</v>
      </c>
      <c r="U2132" t="str">
        <f>Receive[[#This Row],[服装]]&amp;Receive[[#This Row],[名前]]&amp;Receive[[#This Row],[レアリティ]]</f>
        <v>ユニフォーム潜尚保ICONIC</v>
      </c>
    </row>
    <row r="2133" spans="1:21" x14ac:dyDescent="0.25">
      <c r="A2133">
        <f>VLOOKUP(Receive[[#This Row],[No用]],SetNo[[No.用]:[vlookup 用]],2,FALSE)</f>
        <v>360</v>
      </c>
      <c r="B2133">
        <f>IF(ROW()=2,1,IF(A2132&lt;&gt;Receive[[#This Row],[No]],1,B2132+1))</f>
        <v>3</v>
      </c>
      <c r="C2133" t="s">
        <v>108</v>
      </c>
      <c r="D2133" s="1" t="s">
        <v>557</v>
      </c>
      <c r="E2133" s="1" t="s">
        <v>90</v>
      </c>
      <c r="F2133" s="1" t="s">
        <v>78</v>
      </c>
      <c r="G2133" s="1" t="s">
        <v>543</v>
      </c>
      <c r="H2133" t="s">
        <v>71</v>
      </c>
      <c r="I2133">
        <v>1</v>
      </c>
      <c r="J2133" t="s">
        <v>228</v>
      </c>
      <c r="K2133" s="1" t="s">
        <v>120</v>
      </c>
      <c r="L2133" s="1" t="s">
        <v>162</v>
      </c>
      <c r="M2133">
        <v>27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ユニフォーム潜尚保ICONIC</v>
      </c>
    </row>
    <row r="2134" spans="1:21" x14ac:dyDescent="0.25">
      <c r="A2134">
        <f>VLOOKUP(Receive[[#This Row],[No用]],SetNo[[No.用]:[vlookup 用]],2,FALSE)</f>
        <v>360</v>
      </c>
      <c r="B2134">
        <f>IF(ROW()=2,1,IF(A2133&lt;&gt;Receive[[#This Row],[No]],1,B2133+1))</f>
        <v>4</v>
      </c>
      <c r="C2134" t="s">
        <v>108</v>
      </c>
      <c r="D2134" s="1" t="s">
        <v>557</v>
      </c>
      <c r="E2134" s="1" t="s">
        <v>90</v>
      </c>
      <c r="F2134" s="1" t="s">
        <v>78</v>
      </c>
      <c r="G2134" s="1" t="s">
        <v>543</v>
      </c>
      <c r="H2134" t="s">
        <v>71</v>
      </c>
      <c r="I2134">
        <v>1</v>
      </c>
      <c r="J2134" t="s">
        <v>228</v>
      </c>
      <c r="K2134" s="1" t="s">
        <v>164</v>
      </c>
      <c r="L2134" s="1" t="s">
        <v>162</v>
      </c>
      <c r="M2134">
        <v>27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ユニフォーム潜尚保ICONIC</v>
      </c>
    </row>
    <row r="2135" spans="1:21" x14ac:dyDescent="0.25">
      <c r="A2135">
        <f>VLOOKUP(Receive[[#This Row],[No用]],SetNo[[No.用]:[vlookup 用]],2,FALSE)</f>
        <v>360</v>
      </c>
      <c r="B2135">
        <f>IF(ROW()=2,1,IF(A2134&lt;&gt;Receive[[#This Row],[No]],1,B2134+1))</f>
        <v>5</v>
      </c>
      <c r="C2135" t="s">
        <v>108</v>
      </c>
      <c r="D2135" s="1" t="s">
        <v>557</v>
      </c>
      <c r="E2135" s="1" t="s">
        <v>90</v>
      </c>
      <c r="F2135" s="1" t="s">
        <v>78</v>
      </c>
      <c r="G2135" s="1" t="s">
        <v>543</v>
      </c>
      <c r="H2135" t="s">
        <v>71</v>
      </c>
      <c r="I2135">
        <v>0</v>
      </c>
      <c r="J2135" t="s">
        <v>228</v>
      </c>
      <c r="K2135" s="1" t="s">
        <v>165</v>
      </c>
      <c r="L2135" s="1" t="s">
        <v>162</v>
      </c>
      <c r="M2135">
        <v>13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ユニフォーム潜尚保ICONIC</v>
      </c>
    </row>
    <row r="2136" spans="1:21" x14ac:dyDescent="0.25">
      <c r="A2136">
        <f>VLOOKUP(Receive[[#This Row],[No用]],SetNo[[No.用]:[vlookup 用]],2,FALSE)</f>
        <v>361</v>
      </c>
      <c r="B2136">
        <f>IF(ROW()=2,1,IF(A2135&lt;&gt;Receive[[#This Row],[No]],1,B2135+1))</f>
        <v>1</v>
      </c>
      <c r="C2136" s="1" t="s">
        <v>672</v>
      </c>
      <c r="D2136" s="1" t="s">
        <v>557</v>
      </c>
      <c r="E2136" s="1" t="s">
        <v>77</v>
      </c>
      <c r="F2136" s="1" t="s">
        <v>78</v>
      </c>
      <c r="G2136" s="1" t="s">
        <v>543</v>
      </c>
      <c r="H2136" s="1" t="s">
        <v>544</v>
      </c>
      <c r="I2136">
        <v>1</v>
      </c>
      <c r="J2136" t="s">
        <v>228</v>
      </c>
      <c r="K2136" s="1" t="s">
        <v>119</v>
      </c>
      <c r="L2136" s="1" t="s">
        <v>178</v>
      </c>
      <c r="M2136">
        <v>30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バーガー潜尚保ICONIC</v>
      </c>
    </row>
    <row r="2137" spans="1:21" x14ac:dyDescent="0.25">
      <c r="A2137">
        <f>VLOOKUP(Receive[[#This Row],[No用]],SetNo[[No.用]:[vlookup 用]],2,FALSE)</f>
        <v>361</v>
      </c>
      <c r="B2137">
        <f>IF(ROW()=2,1,IF(A2136&lt;&gt;Receive[[#This Row],[No]],1,B2136+1))</f>
        <v>2</v>
      </c>
      <c r="C2137" s="1" t="s">
        <v>672</v>
      </c>
      <c r="D2137" s="1" t="s">
        <v>557</v>
      </c>
      <c r="E2137" s="1" t="s">
        <v>77</v>
      </c>
      <c r="F2137" s="1" t="s">
        <v>78</v>
      </c>
      <c r="G2137" s="1" t="s">
        <v>543</v>
      </c>
      <c r="H2137" s="1" t="s">
        <v>544</v>
      </c>
      <c r="I2137">
        <v>1</v>
      </c>
      <c r="J2137" t="s">
        <v>228</v>
      </c>
      <c r="K2137" s="1" t="s">
        <v>163</v>
      </c>
      <c r="L2137" s="1" t="s">
        <v>162</v>
      </c>
      <c r="M2137">
        <v>27</v>
      </c>
      <c r="N2137">
        <v>0</v>
      </c>
      <c r="O2137">
        <v>0</v>
      </c>
      <c r="P2137">
        <v>0</v>
      </c>
      <c r="R2137" s="1" t="s">
        <v>948</v>
      </c>
      <c r="S2137" s="1" t="s">
        <v>913</v>
      </c>
      <c r="U2137" t="str">
        <f>Receive[[#This Row],[服装]]&amp;Receive[[#This Row],[名前]]&amp;Receive[[#This Row],[レアリティ]]</f>
        <v>バーガー潜尚保ICONIC</v>
      </c>
    </row>
    <row r="2138" spans="1:21" x14ac:dyDescent="0.25">
      <c r="A2138">
        <f>VLOOKUP(Receive[[#This Row],[No用]],SetNo[[No.用]:[vlookup 用]],2,FALSE)</f>
        <v>361</v>
      </c>
      <c r="B2138">
        <f>IF(ROW()=2,1,IF(A2137&lt;&gt;Receive[[#This Row],[No]],1,B2137+1))</f>
        <v>3</v>
      </c>
      <c r="C2138" s="1" t="s">
        <v>672</v>
      </c>
      <c r="D2138" s="1" t="s">
        <v>557</v>
      </c>
      <c r="E2138" s="1" t="s">
        <v>77</v>
      </c>
      <c r="F2138" s="1" t="s">
        <v>78</v>
      </c>
      <c r="G2138" s="1" t="s">
        <v>543</v>
      </c>
      <c r="H2138" s="1" t="s">
        <v>544</v>
      </c>
      <c r="I2138">
        <v>1</v>
      </c>
      <c r="J2138" t="s">
        <v>228</v>
      </c>
      <c r="K2138" s="1" t="s">
        <v>120</v>
      </c>
      <c r="L2138" s="1" t="s">
        <v>178</v>
      </c>
      <c r="M2138">
        <v>30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バーガー潜尚保ICONIC</v>
      </c>
    </row>
    <row r="2139" spans="1:21" x14ac:dyDescent="0.25">
      <c r="A2139">
        <f>VLOOKUP(Receive[[#This Row],[No用]],SetNo[[No.用]:[vlookup 用]],2,FALSE)</f>
        <v>361</v>
      </c>
      <c r="B2139">
        <f>IF(ROW()=2,1,IF(A2138&lt;&gt;Receive[[#This Row],[No]],1,B2138+1))</f>
        <v>4</v>
      </c>
      <c r="C2139" s="1" t="s">
        <v>672</v>
      </c>
      <c r="D2139" s="1" t="s">
        <v>557</v>
      </c>
      <c r="E2139" s="1" t="s">
        <v>77</v>
      </c>
      <c r="F2139" s="1" t="s">
        <v>78</v>
      </c>
      <c r="G2139" s="1" t="s">
        <v>543</v>
      </c>
      <c r="H2139" s="1" t="s">
        <v>544</v>
      </c>
      <c r="I2139">
        <v>1</v>
      </c>
      <c r="J2139" t="s">
        <v>228</v>
      </c>
      <c r="K2139" s="1" t="s">
        <v>164</v>
      </c>
      <c r="L2139" s="1" t="s">
        <v>162</v>
      </c>
      <c r="M2139">
        <v>27</v>
      </c>
      <c r="N2139">
        <v>0</v>
      </c>
      <c r="O2139">
        <v>0</v>
      </c>
      <c r="P2139">
        <v>0</v>
      </c>
      <c r="U2139" t="str">
        <f>Receive[[#This Row],[服装]]&amp;Receive[[#This Row],[名前]]&amp;Receive[[#This Row],[レアリティ]]</f>
        <v>バーガー潜尚保ICONIC</v>
      </c>
    </row>
    <row r="2140" spans="1:21" x14ac:dyDescent="0.25">
      <c r="A2140">
        <f>VLOOKUP(Receive[[#This Row],[No用]],SetNo[[No.用]:[vlookup 用]],2,FALSE)</f>
        <v>361</v>
      </c>
      <c r="B2140">
        <f>IF(ROW()=2,1,IF(A2139&lt;&gt;Receive[[#This Row],[No]],1,B2139+1))</f>
        <v>5</v>
      </c>
      <c r="C2140" s="1" t="s">
        <v>672</v>
      </c>
      <c r="D2140" s="1" t="s">
        <v>557</v>
      </c>
      <c r="E2140" s="1" t="s">
        <v>77</v>
      </c>
      <c r="F2140" s="1" t="s">
        <v>78</v>
      </c>
      <c r="G2140" s="1" t="s">
        <v>543</v>
      </c>
      <c r="H2140" s="1" t="s">
        <v>544</v>
      </c>
      <c r="I2140">
        <v>0</v>
      </c>
      <c r="J2140" t="s">
        <v>228</v>
      </c>
      <c r="K2140" s="1" t="s">
        <v>165</v>
      </c>
      <c r="L2140" s="1" t="s">
        <v>162</v>
      </c>
      <c r="M2140">
        <v>13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バーガー潜尚保ICONIC</v>
      </c>
    </row>
    <row r="2141" spans="1:21" x14ac:dyDescent="0.25">
      <c r="A2141">
        <f>VLOOKUP(Receive[[#This Row],[No用]],SetNo[[No.用]:[vlookup 用]],2,FALSE)</f>
        <v>361</v>
      </c>
      <c r="B2141">
        <f>IF(ROW()=2,1,IF(A2140&lt;&gt;Receive[[#This Row],[No]],1,B2140+1))</f>
        <v>6</v>
      </c>
      <c r="C2141" s="1" t="s">
        <v>672</v>
      </c>
      <c r="D2141" s="1" t="s">
        <v>557</v>
      </c>
      <c r="E2141" s="1" t="s">
        <v>77</v>
      </c>
      <c r="F2141" s="1" t="s">
        <v>78</v>
      </c>
      <c r="G2141" s="1" t="s">
        <v>543</v>
      </c>
      <c r="H2141" s="1" t="s">
        <v>544</v>
      </c>
      <c r="I2141">
        <v>1</v>
      </c>
      <c r="J2141" t="s">
        <v>228</v>
      </c>
      <c r="K2141" s="1" t="s">
        <v>183</v>
      </c>
      <c r="L2141" s="1" t="s">
        <v>224</v>
      </c>
      <c r="M2141">
        <v>43</v>
      </c>
      <c r="N2141">
        <v>0</v>
      </c>
      <c r="O2141">
        <v>53</v>
      </c>
      <c r="P2141">
        <v>0</v>
      </c>
      <c r="U2141" t="str">
        <f>Receive[[#This Row],[服装]]&amp;Receive[[#This Row],[名前]]&amp;Receive[[#This Row],[レアリティ]]</f>
        <v>バーガー潜尚保ICONIC</v>
      </c>
    </row>
    <row r="2142" spans="1:21" x14ac:dyDescent="0.25">
      <c r="A2142">
        <f>VLOOKUP(Receive[[#This Row],[No用]],SetNo[[No.用]:[vlookup 用]],2,FALSE)</f>
        <v>362</v>
      </c>
      <c r="B2142">
        <f>IF(ROW()=2,1,IF(A2141&lt;&gt;Receive[[#This Row],[No]],1,B2141+1))</f>
        <v>1</v>
      </c>
      <c r="C2142" t="s">
        <v>108</v>
      </c>
      <c r="D2142" s="1" t="s">
        <v>559</v>
      </c>
      <c r="E2142" s="1" t="s">
        <v>90</v>
      </c>
      <c r="F2142" s="1" t="s">
        <v>78</v>
      </c>
      <c r="G2142" s="1" t="s">
        <v>543</v>
      </c>
      <c r="H2142" t="s">
        <v>71</v>
      </c>
      <c r="I2142">
        <v>1</v>
      </c>
      <c r="J2142" t="s">
        <v>228</v>
      </c>
      <c r="K2142" s="1" t="s">
        <v>119</v>
      </c>
      <c r="L2142" s="1" t="s">
        <v>162</v>
      </c>
      <c r="M2142">
        <v>26</v>
      </c>
      <c r="N2142">
        <v>0</v>
      </c>
      <c r="O2142">
        <v>0</v>
      </c>
      <c r="P2142">
        <v>0</v>
      </c>
      <c r="U2142" t="str">
        <f>Receive[[#This Row],[服装]]&amp;Receive[[#This Row],[名前]]&amp;Receive[[#This Row],[レアリティ]]</f>
        <v>ユニフォーム高千穂恵也ICONIC</v>
      </c>
    </row>
    <row r="2143" spans="1:21" x14ac:dyDescent="0.25">
      <c r="A2143">
        <f>VLOOKUP(Receive[[#This Row],[No用]],SetNo[[No.用]:[vlookup 用]],2,FALSE)</f>
        <v>362</v>
      </c>
      <c r="B2143">
        <f>IF(ROW()=2,1,IF(A2142&lt;&gt;Receive[[#This Row],[No]],1,B2142+1))</f>
        <v>2</v>
      </c>
      <c r="C2143" t="s">
        <v>108</v>
      </c>
      <c r="D2143" s="1" t="s">
        <v>559</v>
      </c>
      <c r="E2143" s="1" t="s">
        <v>90</v>
      </c>
      <c r="F2143" s="1" t="s">
        <v>78</v>
      </c>
      <c r="G2143" s="1" t="s">
        <v>543</v>
      </c>
      <c r="H2143" t="s">
        <v>71</v>
      </c>
      <c r="I2143">
        <v>1</v>
      </c>
      <c r="J2143" t="s">
        <v>228</v>
      </c>
      <c r="K2143" s="1" t="s">
        <v>194</v>
      </c>
      <c r="L2143" s="1" t="s">
        <v>178</v>
      </c>
      <c r="M2143">
        <v>29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ユニフォーム高千穂恵也ICONIC</v>
      </c>
    </row>
    <row r="2144" spans="1:21" x14ac:dyDescent="0.25">
      <c r="A2144">
        <f>VLOOKUP(Receive[[#This Row],[No用]],SetNo[[No.用]:[vlookup 用]],2,FALSE)</f>
        <v>362</v>
      </c>
      <c r="B2144">
        <f>IF(ROW()=2,1,IF(A2143&lt;&gt;Receive[[#This Row],[No]],1,B2143+1))</f>
        <v>3</v>
      </c>
      <c r="C2144" t="s">
        <v>108</v>
      </c>
      <c r="D2144" s="1" t="s">
        <v>559</v>
      </c>
      <c r="E2144" s="1" t="s">
        <v>90</v>
      </c>
      <c r="F2144" s="1" t="s">
        <v>78</v>
      </c>
      <c r="G2144" s="1" t="s">
        <v>543</v>
      </c>
      <c r="H2144" t="s">
        <v>71</v>
      </c>
      <c r="I2144">
        <v>1</v>
      </c>
      <c r="J2144" t="s">
        <v>228</v>
      </c>
      <c r="K2144" s="1" t="s">
        <v>163</v>
      </c>
      <c r="L2144" s="1" t="s">
        <v>162</v>
      </c>
      <c r="M2144">
        <v>26</v>
      </c>
      <c r="N2144">
        <v>0</v>
      </c>
      <c r="O2144">
        <v>0</v>
      </c>
      <c r="P2144">
        <v>0</v>
      </c>
      <c r="R2144" s="1" t="s">
        <v>948</v>
      </c>
      <c r="S2144" s="1" t="s">
        <v>913</v>
      </c>
      <c r="U2144" t="str">
        <f>Receive[[#This Row],[服装]]&amp;Receive[[#This Row],[名前]]&amp;Receive[[#This Row],[レアリティ]]</f>
        <v>ユニフォーム高千穂恵也ICONIC</v>
      </c>
    </row>
    <row r="2145" spans="1:21" x14ac:dyDescent="0.25">
      <c r="A2145">
        <f>VLOOKUP(Receive[[#This Row],[No用]],SetNo[[No.用]:[vlookup 用]],2,FALSE)</f>
        <v>362</v>
      </c>
      <c r="B2145">
        <f>IF(ROW()=2,1,IF(A2144&lt;&gt;Receive[[#This Row],[No]],1,B2144+1))</f>
        <v>4</v>
      </c>
      <c r="C2145" t="s">
        <v>108</v>
      </c>
      <c r="D2145" s="1" t="s">
        <v>559</v>
      </c>
      <c r="E2145" s="1" t="s">
        <v>90</v>
      </c>
      <c r="F2145" s="1" t="s">
        <v>78</v>
      </c>
      <c r="G2145" s="1" t="s">
        <v>543</v>
      </c>
      <c r="H2145" t="s">
        <v>71</v>
      </c>
      <c r="I2145">
        <v>1</v>
      </c>
      <c r="J2145" t="s">
        <v>228</v>
      </c>
      <c r="K2145" s="1" t="s">
        <v>120</v>
      </c>
      <c r="L2145" s="1" t="s">
        <v>162</v>
      </c>
      <c r="M2145">
        <v>26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ユニフォーム高千穂恵也ICONIC</v>
      </c>
    </row>
    <row r="2146" spans="1:21" x14ac:dyDescent="0.25">
      <c r="A2146">
        <f>VLOOKUP(Receive[[#This Row],[No用]],SetNo[[No.用]:[vlookup 用]],2,FALSE)</f>
        <v>362</v>
      </c>
      <c r="B2146">
        <f>IF(ROW()=2,1,IF(A2145&lt;&gt;Receive[[#This Row],[No]],1,B2145+1))</f>
        <v>5</v>
      </c>
      <c r="C2146" t="s">
        <v>108</v>
      </c>
      <c r="D2146" s="1" t="s">
        <v>559</v>
      </c>
      <c r="E2146" s="1" t="s">
        <v>90</v>
      </c>
      <c r="F2146" s="1" t="s">
        <v>78</v>
      </c>
      <c r="G2146" s="1" t="s">
        <v>543</v>
      </c>
      <c r="H2146" t="s">
        <v>71</v>
      </c>
      <c r="I2146">
        <v>1</v>
      </c>
      <c r="J2146" t="s">
        <v>228</v>
      </c>
      <c r="K2146" s="1" t="s">
        <v>164</v>
      </c>
      <c r="L2146" s="1" t="s">
        <v>162</v>
      </c>
      <c r="M2146">
        <v>26</v>
      </c>
      <c r="N2146">
        <v>0</v>
      </c>
      <c r="O2146">
        <v>0</v>
      </c>
      <c r="P2146">
        <v>0</v>
      </c>
      <c r="U2146" t="str">
        <f>Receive[[#This Row],[服装]]&amp;Receive[[#This Row],[名前]]&amp;Receive[[#This Row],[レアリティ]]</f>
        <v>ユニフォーム高千穂恵也ICONIC</v>
      </c>
    </row>
    <row r="2147" spans="1:21" x14ac:dyDescent="0.25">
      <c r="A2147">
        <f>VLOOKUP(Receive[[#This Row],[No用]],SetNo[[No.用]:[vlookup 用]],2,FALSE)</f>
        <v>362</v>
      </c>
      <c r="B2147">
        <f>IF(ROW()=2,1,IF(A2146&lt;&gt;Receive[[#This Row],[No]],1,B2146+1))</f>
        <v>6</v>
      </c>
      <c r="C2147" t="s">
        <v>108</v>
      </c>
      <c r="D2147" s="1" t="s">
        <v>559</v>
      </c>
      <c r="E2147" s="1" t="s">
        <v>90</v>
      </c>
      <c r="F2147" s="1" t="s">
        <v>78</v>
      </c>
      <c r="G2147" s="1" t="s">
        <v>543</v>
      </c>
      <c r="H2147" t="s">
        <v>71</v>
      </c>
      <c r="I2147">
        <v>0</v>
      </c>
      <c r="J2147" t="s">
        <v>228</v>
      </c>
      <c r="K2147" s="1" t="s">
        <v>165</v>
      </c>
      <c r="L2147" s="1" t="s">
        <v>162</v>
      </c>
      <c r="M2147">
        <v>13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ユニフォーム高千穂恵也ICONIC</v>
      </c>
    </row>
    <row r="2148" spans="1:21" x14ac:dyDescent="0.25">
      <c r="A2148">
        <f>VLOOKUP(Receive[[#This Row],[No用]],SetNo[[No.用]:[vlookup 用]],2,FALSE)</f>
        <v>363</v>
      </c>
      <c r="B2148">
        <f>IF(ROW()=2,1,IF(A2147&lt;&gt;Receive[[#This Row],[No]],1,B2147+1))</f>
        <v>1</v>
      </c>
      <c r="C2148" t="s">
        <v>108</v>
      </c>
      <c r="D2148" s="1" t="s">
        <v>561</v>
      </c>
      <c r="E2148" s="1" t="s">
        <v>90</v>
      </c>
      <c r="F2148" s="1" t="s">
        <v>82</v>
      </c>
      <c r="G2148" s="1" t="s">
        <v>543</v>
      </c>
      <c r="H2148" t="s">
        <v>71</v>
      </c>
      <c r="I2148">
        <v>1</v>
      </c>
      <c r="J2148" t="s">
        <v>228</v>
      </c>
      <c r="K2148" s="1" t="s">
        <v>119</v>
      </c>
      <c r="L2148" s="1" t="s">
        <v>178</v>
      </c>
      <c r="M2148">
        <v>31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ユニフォーム広尾倖児ICONIC</v>
      </c>
    </row>
    <row r="2149" spans="1:21" x14ac:dyDescent="0.25">
      <c r="A2149">
        <f>VLOOKUP(Receive[[#This Row],[No用]],SetNo[[No.用]:[vlookup 用]],2,FALSE)</f>
        <v>363</v>
      </c>
      <c r="B2149">
        <f>IF(ROW()=2,1,IF(A2148&lt;&gt;Receive[[#This Row],[No]],1,B2148+1))</f>
        <v>2</v>
      </c>
      <c r="C2149" t="s">
        <v>108</v>
      </c>
      <c r="D2149" s="1" t="s">
        <v>561</v>
      </c>
      <c r="E2149" s="1" t="s">
        <v>90</v>
      </c>
      <c r="F2149" s="1" t="s">
        <v>82</v>
      </c>
      <c r="G2149" s="1" t="s">
        <v>543</v>
      </c>
      <c r="H2149" t="s">
        <v>71</v>
      </c>
      <c r="I2149">
        <v>1</v>
      </c>
      <c r="J2149" t="s">
        <v>228</v>
      </c>
      <c r="K2149" s="1" t="s">
        <v>230</v>
      </c>
      <c r="L2149" s="1" t="s">
        <v>162</v>
      </c>
      <c r="M2149">
        <v>28</v>
      </c>
      <c r="N2149">
        <v>0</v>
      </c>
      <c r="O2149">
        <v>0</v>
      </c>
      <c r="P2149">
        <v>0</v>
      </c>
      <c r="R2149" s="1" t="s">
        <v>948</v>
      </c>
      <c r="S2149" s="1" t="s">
        <v>914</v>
      </c>
      <c r="U2149" t="str">
        <f>Receive[[#This Row],[服装]]&amp;Receive[[#This Row],[名前]]&amp;Receive[[#This Row],[レアリティ]]</f>
        <v>ユニフォーム広尾倖児ICONIC</v>
      </c>
    </row>
    <row r="2150" spans="1:21" x14ac:dyDescent="0.25">
      <c r="A2150">
        <f>VLOOKUP(Receive[[#This Row],[No用]],SetNo[[No.用]:[vlookup 用]],2,FALSE)</f>
        <v>363</v>
      </c>
      <c r="B2150">
        <f>IF(ROW()=2,1,IF(A2149&lt;&gt;Receive[[#This Row],[No]],1,B2149+1))</f>
        <v>3</v>
      </c>
      <c r="C2150" t="s">
        <v>108</v>
      </c>
      <c r="D2150" s="1" t="s">
        <v>561</v>
      </c>
      <c r="E2150" s="1" t="s">
        <v>90</v>
      </c>
      <c r="F2150" s="1" t="s">
        <v>82</v>
      </c>
      <c r="G2150" s="1" t="s">
        <v>543</v>
      </c>
      <c r="H2150" t="s">
        <v>71</v>
      </c>
      <c r="I2150">
        <v>1</v>
      </c>
      <c r="J2150" t="s">
        <v>228</v>
      </c>
      <c r="K2150" s="1" t="s">
        <v>120</v>
      </c>
      <c r="L2150" s="1" t="s">
        <v>162</v>
      </c>
      <c r="M2150">
        <v>28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ユニフォーム広尾倖児ICONIC</v>
      </c>
    </row>
    <row r="2151" spans="1:21" x14ac:dyDescent="0.25">
      <c r="A2151">
        <f>VLOOKUP(Receive[[#This Row],[No用]],SetNo[[No.用]:[vlookup 用]],2,FALSE)</f>
        <v>363</v>
      </c>
      <c r="B2151">
        <f>IF(ROW()=2,1,IF(A2150&lt;&gt;Receive[[#This Row],[No]],1,B2150+1))</f>
        <v>4</v>
      </c>
      <c r="C2151" t="s">
        <v>108</v>
      </c>
      <c r="D2151" s="1" t="s">
        <v>561</v>
      </c>
      <c r="E2151" s="1" t="s">
        <v>90</v>
      </c>
      <c r="F2151" s="1" t="s">
        <v>82</v>
      </c>
      <c r="G2151" s="1" t="s">
        <v>543</v>
      </c>
      <c r="H2151" t="s">
        <v>71</v>
      </c>
      <c r="I2151">
        <v>1</v>
      </c>
      <c r="J2151" t="s">
        <v>228</v>
      </c>
      <c r="K2151" s="1" t="s">
        <v>164</v>
      </c>
      <c r="L2151" s="1" t="s">
        <v>162</v>
      </c>
      <c r="M2151">
        <v>28</v>
      </c>
      <c r="N2151">
        <v>0</v>
      </c>
      <c r="O2151">
        <v>0</v>
      </c>
      <c r="P2151">
        <v>0</v>
      </c>
      <c r="U2151" t="str">
        <f>Receive[[#This Row],[服装]]&amp;Receive[[#This Row],[名前]]&amp;Receive[[#This Row],[レアリティ]]</f>
        <v>ユニフォーム広尾倖児ICONIC</v>
      </c>
    </row>
    <row r="2152" spans="1:21" x14ac:dyDescent="0.25">
      <c r="A2152">
        <f>VLOOKUP(Receive[[#This Row],[No用]],SetNo[[No.用]:[vlookup 用]],2,FALSE)</f>
        <v>363</v>
      </c>
      <c r="B2152">
        <f>IF(ROW()=2,1,IF(A2151&lt;&gt;Receive[[#This Row],[No]],1,B2151+1))</f>
        <v>5</v>
      </c>
      <c r="C2152" t="s">
        <v>108</v>
      </c>
      <c r="D2152" s="1" t="s">
        <v>561</v>
      </c>
      <c r="E2152" s="1" t="s">
        <v>90</v>
      </c>
      <c r="F2152" s="1" t="s">
        <v>82</v>
      </c>
      <c r="G2152" s="1" t="s">
        <v>543</v>
      </c>
      <c r="H2152" t="s">
        <v>71</v>
      </c>
      <c r="I2152">
        <v>0</v>
      </c>
      <c r="J2152" t="s">
        <v>228</v>
      </c>
      <c r="K2152" s="1" t="s">
        <v>165</v>
      </c>
      <c r="L2152" s="1" t="s">
        <v>162</v>
      </c>
      <c r="M2152">
        <v>13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ユニフォーム広尾倖児ICONIC</v>
      </c>
    </row>
    <row r="2153" spans="1:21" x14ac:dyDescent="0.25">
      <c r="A2153">
        <f>VLOOKUP(Receive[[#This Row],[No用]],SetNo[[No.用]:[vlookup 用]],2,FALSE)</f>
        <v>364</v>
      </c>
      <c r="B2153">
        <f>IF(ROW()=2,1,IF(A2152&lt;&gt;Receive[[#This Row],[No]],1,B2152+1))</f>
        <v>1</v>
      </c>
      <c r="C2153" s="1" t="s">
        <v>736</v>
      </c>
      <c r="D2153" s="1" t="s">
        <v>561</v>
      </c>
      <c r="E2153" s="1" t="s">
        <v>77</v>
      </c>
      <c r="F2153" s="1" t="s">
        <v>82</v>
      </c>
      <c r="G2153" s="1" t="s">
        <v>543</v>
      </c>
      <c r="H2153" s="1" t="s">
        <v>544</v>
      </c>
      <c r="I2153">
        <v>1</v>
      </c>
      <c r="J2153" t="s">
        <v>228</v>
      </c>
      <c r="K2153" s="1" t="s">
        <v>119</v>
      </c>
      <c r="L2153" s="1" t="s">
        <v>178</v>
      </c>
      <c r="M2153">
        <v>31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カンフー広尾倖児ICONIC</v>
      </c>
    </row>
    <row r="2154" spans="1:21" x14ac:dyDescent="0.25">
      <c r="A2154">
        <f>VLOOKUP(Receive[[#This Row],[No用]],SetNo[[No.用]:[vlookup 用]],2,FALSE)</f>
        <v>364</v>
      </c>
      <c r="B2154">
        <f>IF(ROW()=2,1,IF(A2153&lt;&gt;Receive[[#This Row],[No]],1,B2153+1))</f>
        <v>2</v>
      </c>
      <c r="C2154" s="1" t="s">
        <v>736</v>
      </c>
      <c r="D2154" s="1" t="s">
        <v>561</v>
      </c>
      <c r="E2154" s="1" t="s">
        <v>77</v>
      </c>
      <c r="F2154" s="1" t="s">
        <v>82</v>
      </c>
      <c r="G2154" s="1" t="s">
        <v>543</v>
      </c>
      <c r="H2154" s="1" t="s">
        <v>544</v>
      </c>
      <c r="I2154">
        <v>1</v>
      </c>
      <c r="J2154" t="s">
        <v>228</v>
      </c>
      <c r="K2154" s="1" t="s">
        <v>230</v>
      </c>
      <c r="L2154" s="1" t="s">
        <v>162</v>
      </c>
      <c r="M2154">
        <v>28</v>
      </c>
      <c r="N2154">
        <v>0</v>
      </c>
      <c r="O2154">
        <v>0</v>
      </c>
      <c r="P2154">
        <v>0</v>
      </c>
      <c r="R2154" s="1" t="s">
        <v>948</v>
      </c>
      <c r="S2154" s="1" t="s">
        <v>914</v>
      </c>
      <c r="U2154" t="str">
        <f>Receive[[#This Row],[服装]]&amp;Receive[[#This Row],[名前]]&amp;Receive[[#This Row],[レアリティ]]</f>
        <v>カンフー広尾倖児ICONIC</v>
      </c>
    </row>
    <row r="2155" spans="1:21" x14ac:dyDescent="0.25">
      <c r="A2155">
        <f>VLOOKUP(Receive[[#This Row],[No用]],SetNo[[No.用]:[vlookup 用]],2,FALSE)</f>
        <v>364</v>
      </c>
      <c r="B2155">
        <f>IF(ROW()=2,1,IF(A2154&lt;&gt;Receive[[#This Row],[No]],1,B2154+1))</f>
        <v>3</v>
      </c>
      <c r="C2155" s="1" t="s">
        <v>736</v>
      </c>
      <c r="D2155" s="1" t="s">
        <v>561</v>
      </c>
      <c r="E2155" s="1" t="s">
        <v>77</v>
      </c>
      <c r="F2155" s="1" t="s">
        <v>82</v>
      </c>
      <c r="G2155" s="1" t="s">
        <v>543</v>
      </c>
      <c r="H2155" s="1" t="s">
        <v>544</v>
      </c>
      <c r="I2155">
        <v>1</v>
      </c>
      <c r="J2155" t="s">
        <v>228</v>
      </c>
      <c r="K2155" s="1" t="s">
        <v>120</v>
      </c>
      <c r="L2155" s="1" t="s">
        <v>178</v>
      </c>
      <c r="M2155">
        <v>31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カンフー広尾倖児ICONIC</v>
      </c>
    </row>
    <row r="2156" spans="1:21" x14ac:dyDescent="0.25">
      <c r="A2156">
        <f>VLOOKUP(Receive[[#This Row],[No用]],SetNo[[No.用]:[vlookup 用]],2,FALSE)</f>
        <v>364</v>
      </c>
      <c r="B2156">
        <f>IF(ROW()=2,1,IF(A2155&lt;&gt;Receive[[#This Row],[No]],1,B2155+1))</f>
        <v>4</v>
      </c>
      <c r="C2156" s="1" t="s">
        <v>736</v>
      </c>
      <c r="D2156" s="1" t="s">
        <v>561</v>
      </c>
      <c r="E2156" s="1" t="s">
        <v>77</v>
      </c>
      <c r="F2156" s="1" t="s">
        <v>82</v>
      </c>
      <c r="G2156" s="1" t="s">
        <v>543</v>
      </c>
      <c r="H2156" s="1" t="s">
        <v>544</v>
      </c>
      <c r="I2156">
        <v>1</v>
      </c>
      <c r="J2156" t="s">
        <v>228</v>
      </c>
      <c r="K2156" s="1" t="s">
        <v>164</v>
      </c>
      <c r="L2156" s="1" t="s">
        <v>162</v>
      </c>
      <c r="M2156">
        <v>28</v>
      </c>
      <c r="N2156">
        <v>0</v>
      </c>
      <c r="O2156">
        <v>0</v>
      </c>
      <c r="P2156">
        <v>0</v>
      </c>
      <c r="U2156" t="str">
        <f>Receive[[#This Row],[服装]]&amp;Receive[[#This Row],[名前]]&amp;Receive[[#This Row],[レアリティ]]</f>
        <v>カンフー広尾倖児ICONIC</v>
      </c>
    </row>
    <row r="2157" spans="1:21" x14ac:dyDescent="0.25">
      <c r="A2157">
        <f>VLOOKUP(Receive[[#This Row],[No用]],SetNo[[No.用]:[vlookup 用]],2,FALSE)</f>
        <v>364</v>
      </c>
      <c r="B2157">
        <f>IF(ROW()=2,1,IF(A2156&lt;&gt;Receive[[#This Row],[No]],1,B2156+1))</f>
        <v>5</v>
      </c>
      <c r="C2157" s="1" t="s">
        <v>736</v>
      </c>
      <c r="D2157" s="1" t="s">
        <v>561</v>
      </c>
      <c r="E2157" s="1" t="s">
        <v>77</v>
      </c>
      <c r="F2157" s="1" t="s">
        <v>82</v>
      </c>
      <c r="G2157" s="1" t="s">
        <v>543</v>
      </c>
      <c r="H2157" s="1" t="s">
        <v>544</v>
      </c>
      <c r="I2157">
        <v>0</v>
      </c>
      <c r="J2157" t="s">
        <v>228</v>
      </c>
      <c r="K2157" s="1" t="s">
        <v>165</v>
      </c>
      <c r="L2157" s="1" t="s">
        <v>162</v>
      </c>
      <c r="M2157">
        <v>13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カンフー広尾倖児ICONIC</v>
      </c>
    </row>
    <row r="2158" spans="1:21" x14ac:dyDescent="0.25">
      <c r="A2158">
        <f>VLOOKUP(Receive[[#This Row],[No用]],SetNo[[No.用]:[vlookup 用]],2,FALSE)</f>
        <v>365</v>
      </c>
      <c r="B2158">
        <f>IF(ROW()=2,1,IF(A2157&lt;&gt;Receive[[#This Row],[No]],1,B2157+1))</f>
        <v>1</v>
      </c>
      <c r="C2158" t="s">
        <v>108</v>
      </c>
      <c r="D2158" s="1" t="s">
        <v>563</v>
      </c>
      <c r="E2158" s="1" t="s">
        <v>90</v>
      </c>
      <c r="F2158" s="1" t="s">
        <v>74</v>
      </c>
      <c r="G2158" s="1" t="s">
        <v>543</v>
      </c>
      <c r="H2158" t="s">
        <v>71</v>
      </c>
      <c r="I2158">
        <v>1</v>
      </c>
      <c r="J2158" t="s">
        <v>228</v>
      </c>
      <c r="K2158" s="1" t="s">
        <v>119</v>
      </c>
      <c r="L2158" s="1" t="s">
        <v>162</v>
      </c>
      <c r="M2158">
        <v>27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ユニフォーム先島伊澄ICONIC</v>
      </c>
    </row>
    <row r="2159" spans="1:21" x14ac:dyDescent="0.25">
      <c r="A2159">
        <f>VLOOKUP(Receive[[#This Row],[No用]],SetNo[[No.用]:[vlookup 用]],2,FALSE)</f>
        <v>365</v>
      </c>
      <c r="B2159">
        <f>IF(ROW()=2,1,IF(A2158&lt;&gt;Receive[[#This Row],[No]],1,B2158+1))</f>
        <v>2</v>
      </c>
      <c r="C2159" t="s">
        <v>108</v>
      </c>
      <c r="D2159" s="1" t="s">
        <v>563</v>
      </c>
      <c r="E2159" s="1" t="s">
        <v>90</v>
      </c>
      <c r="F2159" s="1" t="s">
        <v>74</v>
      </c>
      <c r="G2159" s="1" t="s">
        <v>543</v>
      </c>
      <c r="H2159" t="s">
        <v>71</v>
      </c>
      <c r="I2159">
        <v>1</v>
      </c>
      <c r="J2159" t="s">
        <v>228</v>
      </c>
      <c r="K2159" s="1" t="s">
        <v>163</v>
      </c>
      <c r="L2159" s="1" t="s">
        <v>162</v>
      </c>
      <c r="M2159">
        <v>27</v>
      </c>
      <c r="N2159">
        <v>0</v>
      </c>
      <c r="O2159">
        <v>0</v>
      </c>
      <c r="P2159">
        <v>0</v>
      </c>
      <c r="R2159" s="1" t="s">
        <v>948</v>
      </c>
      <c r="S2159" s="1" t="s">
        <v>913</v>
      </c>
      <c r="U2159" t="str">
        <f>Receive[[#This Row],[服装]]&amp;Receive[[#This Row],[名前]]&amp;Receive[[#This Row],[レアリティ]]</f>
        <v>ユニフォーム先島伊澄ICONIC</v>
      </c>
    </row>
    <row r="2160" spans="1:21" x14ac:dyDescent="0.25">
      <c r="A2160">
        <f>VLOOKUP(Receive[[#This Row],[No用]],SetNo[[No.用]:[vlookup 用]],2,FALSE)</f>
        <v>365</v>
      </c>
      <c r="B2160">
        <f>IF(ROW()=2,1,IF(A2159&lt;&gt;Receive[[#This Row],[No]],1,B2159+1))</f>
        <v>3</v>
      </c>
      <c r="C2160" t="s">
        <v>108</v>
      </c>
      <c r="D2160" s="1" t="s">
        <v>563</v>
      </c>
      <c r="E2160" s="1" t="s">
        <v>90</v>
      </c>
      <c r="F2160" s="1" t="s">
        <v>74</v>
      </c>
      <c r="G2160" s="1" t="s">
        <v>543</v>
      </c>
      <c r="H2160" t="s">
        <v>71</v>
      </c>
      <c r="I2160">
        <v>1</v>
      </c>
      <c r="J2160" t="s">
        <v>228</v>
      </c>
      <c r="K2160" s="1" t="s">
        <v>120</v>
      </c>
      <c r="L2160" s="1" t="s">
        <v>162</v>
      </c>
      <c r="M2160">
        <v>27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ユニフォーム先島伊澄ICONIC</v>
      </c>
    </row>
    <row r="2161" spans="1:21" x14ac:dyDescent="0.25">
      <c r="A2161">
        <f>VLOOKUP(Receive[[#This Row],[No用]],SetNo[[No.用]:[vlookup 用]],2,FALSE)</f>
        <v>365</v>
      </c>
      <c r="B2161">
        <f>IF(ROW()=2,1,IF(A2160&lt;&gt;Receive[[#This Row],[No]],1,B2160+1))</f>
        <v>4</v>
      </c>
      <c r="C2161" t="s">
        <v>108</v>
      </c>
      <c r="D2161" s="1" t="s">
        <v>563</v>
      </c>
      <c r="E2161" s="1" t="s">
        <v>90</v>
      </c>
      <c r="F2161" s="1" t="s">
        <v>74</v>
      </c>
      <c r="G2161" s="1" t="s">
        <v>543</v>
      </c>
      <c r="H2161" t="s">
        <v>71</v>
      </c>
      <c r="I2161">
        <v>1</v>
      </c>
      <c r="J2161" t="s">
        <v>228</v>
      </c>
      <c r="K2161" s="1" t="s">
        <v>164</v>
      </c>
      <c r="L2161" s="1" t="s">
        <v>162</v>
      </c>
      <c r="M2161">
        <v>27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ユニフォーム先島伊澄ICONIC</v>
      </c>
    </row>
    <row r="2162" spans="1:21" x14ac:dyDescent="0.25">
      <c r="A2162">
        <f>VLOOKUP(Receive[[#This Row],[No用]],SetNo[[No.用]:[vlookup 用]],2,FALSE)</f>
        <v>365</v>
      </c>
      <c r="B2162">
        <f>IF(ROW()=2,1,IF(A2161&lt;&gt;Receive[[#This Row],[No]],1,B2161+1))</f>
        <v>5</v>
      </c>
      <c r="C2162" t="s">
        <v>108</v>
      </c>
      <c r="D2162" s="1" t="s">
        <v>563</v>
      </c>
      <c r="E2162" s="1" t="s">
        <v>90</v>
      </c>
      <c r="F2162" s="1" t="s">
        <v>74</v>
      </c>
      <c r="G2162" s="1" t="s">
        <v>543</v>
      </c>
      <c r="H2162" t="s">
        <v>71</v>
      </c>
      <c r="I2162">
        <v>0</v>
      </c>
      <c r="J2162" t="s">
        <v>228</v>
      </c>
      <c r="K2162" s="1" t="s">
        <v>165</v>
      </c>
      <c r="L2162" s="1" t="s">
        <v>162</v>
      </c>
      <c r="M2162">
        <v>13</v>
      </c>
      <c r="N2162">
        <v>0</v>
      </c>
      <c r="O2162">
        <v>0</v>
      </c>
      <c r="P2162">
        <v>0</v>
      </c>
      <c r="U2162" t="str">
        <f>Receive[[#This Row],[服装]]&amp;Receive[[#This Row],[名前]]&amp;Receive[[#This Row],[レアリティ]]</f>
        <v>ユニフォーム先島伊澄ICONIC</v>
      </c>
    </row>
    <row r="2163" spans="1:21" x14ac:dyDescent="0.25">
      <c r="A2163">
        <f>VLOOKUP(Receive[[#This Row],[No用]],SetNo[[No.用]:[vlookup 用]],2,FALSE)</f>
        <v>366</v>
      </c>
      <c r="B2163">
        <f>IF(ROW()=2,1,IF(A2162&lt;&gt;Receive[[#This Row],[No]],1,B2162+1))</f>
        <v>1</v>
      </c>
      <c r="C2163" t="s">
        <v>108</v>
      </c>
      <c r="D2163" s="1" t="s">
        <v>565</v>
      </c>
      <c r="E2163" s="1" t="s">
        <v>90</v>
      </c>
      <c r="F2163" s="1" t="s">
        <v>82</v>
      </c>
      <c r="G2163" s="1" t="s">
        <v>543</v>
      </c>
      <c r="H2163" t="s">
        <v>71</v>
      </c>
      <c r="I2163">
        <v>1</v>
      </c>
      <c r="J2163" t="s">
        <v>228</v>
      </c>
      <c r="K2163" s="1" t="s">
        <v>119</v>
      </c>
      <c r="L2163" s="1" t="s">
        <v>162</v>
      </c>
      <c r="M2163">
        <v>26</v>
      </c>
      <c r="N2163">
        <v>0</v>
      </c>
      <c r="O2163">
        <v>0</v>
      </c>
      <c r="P2163">
        <v>0</v>
      </c>
      <c r="U2163" t="str">
        <f>Receive[[#This Row],[服装]]&amp;Receive[[#This Row],[名前]]&amp;Receive[[#This Row],[レアリティ]]</f>
        <v>ユニフォーム背黒晃彦ICONIC</v>
      </c>
    </row>
    <row r="2164" spans="1:21" x14ac:dyDescent="0.25">
      <c r="A2164">
        <f>VLOOKUP(Receive[[#This Row],[No用]],SetNo[[No.用]:[vlookup 用]],2,FALSE)</f>
        <v>366</v>
      </c>
      <c r="B2164">
        <f>IF(ROW()=2,1,IF(A2163&lt;&gt;Receive[[#This Row],[No]],1,B2163+1))</f>
        <v>2</v>
      </c>
      <c r="C2164" t="s">
        <v>108</v>
      </c>
      <c r="D2164" s="1" t="s">
        <v>565</v>
      </c>
      <c r="E2164" s="1" t="s">
        <v>90</v>
      </c>
      <c r="F2164" s="1" t="s">
        <v>82</v>
      </c>
      <c r="G2164" s="1" t="s">
        <v>543</v>
      </c>
      <c r="H2164" t="s">
        <v>71</v>
      </c>
      <c r="I2164">
        <v>1</v>
      </c>
      <c r="J2164" t="s">
        <v>228</v>
      </c>
      <c r="K2164" s="1" t="s">
        <v>163</v>
      </c>
      <c r="L2164" s="1" t="s">
        <v>162</v>
      </c>
      <c r="M2164">
        <v>26</v>
      </c>
      <c r="N2164">
        <v>0</v>
      </c>
      <c r="O2164">
        <v>0</v>
      </c>
      <c r="P2164">
        <v>0</v>
      </c>
      <c r="R2164" s="1" t="s">
        <v>948</v>
      </c>
      <c r="S2164" s="1" t="s">
        <v>913</v>
      </c>
      <c r="U2164" t="str">
        <f>Receive[[#This Row],[服装]]&amp;Receive[[#This Row],[名前]]&amp;Receive[[#This Row],[レアリティ]]</f>
        <v>ユニフォーム背黒晃彦ICONIC</v>
      </c>
    </row>
    <row r="2165" spans="1:21" x14ac:dyDescent="0.25">
      <c r="A2165">
        <f>VLOOKUP(Receive[[#This Row],[No用]],SetNo[[No.用]:[vlookup 用]],2,FALSE)</f>
        <v>366</v>
      </c>
      <c r="B2165">
        <f>IF(ROW()=2,1,IF(A2164&lt;&gt;Receive[[#This Row],[No]],1,B2164+1))</f>
        <v>3</v>
      </c>
      <c r="C2165" t="s">
        <v>108</v>
      </c>
      <c r="D2165" s="1" t="s">
        <v>565</v>
      </c>
      <c r="E2165" s="1" t="s">
        <v>90</v>
      </c>
      <c r="F2165" s="1" t="s">
        <v>82</v>
      </c>
      <c r="G2165" s="1" t="s">
        <v>543</v>
      </c>
      <c r="H2165" t="s">
        <v>71</v>
      </c>
      <c r="I2165">
        <v>1</v>
      </c>
      <c r="J2165" t="s">
        <v>228</v>
      </c>
      <c r="K2165" s="1" t="s">
        <v>120</v>
      </c>
      <c r="L2165" s="1" t="s">
        <v>162</v>
      </c>
      <c r="M2165">
        <v>26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ユニフォーム背黒晃彦ICONIC</v>
      </c>
    </row>
    <row r="2166" spans="1:21" x14ac:dyDescent="0.25">
      <c r="A2166">
        <f>VLOOKUP(Receive[[#This Row],[No用]],SetNo[[No.用]:[vlookup 用]],2,FALSE)</f>
        <v>366</v>
      </c>
      <c r="B2166">
        <f>IF(ROW()=2,1,IF(A2165&lt;&gt;Receive[[#This Row],[No]],1,B2165+1))</f>
        <v>4</v>
      </c>
      <c r="C2166" t="s">
        <v>108</v>
      </c>
      <c r="D2166" s="1" t="s">
        <v>565</v>
      </c>
      <c r="E2166" s="1" t="s">
        <v>90</v>
      </c>
      <c r="F2166" s="1" t="s">
        <v>82</v>
      </c>
      <c r="G2166" s="1" t="s">
        <v>543</v>
      </c>
      <c r="H2166" t="s">
        <v>71</v>
      </c>
      <c r="I2166">
        <v>1</v>
      </c>
      <c r="J2166" t="s">
        <v>228</v>
      </c>
      <c r="K2166" s="1" t="s">
        <v>164</v>
      </c>
      <c r="L2166" s="1" t="s">
        <v>162</v>
      </c>
      <c r="M2166">
        <v>26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ユニフォーム背黒晃彦ICONIC</v>
      </c>
    </row>
    <row r="2167" spans="1:21" x14ac:dyDescent="0.25">
      <c r="A2167">
        <f>VLOOKUP(Receive[[#This Row],[No用]],SetNo[[No.用]:[vlookup 用]],2,FALSE)</f>
        <v>366</v>
      </c>
      <c r="B2167">
        <f>IF(ROW()=2,1,IF(A2166&lt;&gt;Receive[[#This Row],[No]],1,B2166+1))</f>
        <v>5</v>
      </c>
      <c r="C2167" t="s">
        <v>108</v>
      </c>
      <c r="D2167" s="1" t="s">
        <v>565</v>
      </c>
      <c r="E2167" s="1" t="s">
        <v>90</v>
      </c>
      <c r="F2167" s="1" t="s">
        <v>82</v>
      </c>
      <c r="G2167" s="1" t="s">
        <v>543</v>
      </c>
      <c r="H2167" t="s">
        <v>71</v>
      </c>
      <c r="I2167">
        <v>0</v>
      </c>
      <c r="J2167" t="s">
        <v>228</v>
      </c>
      <c r="K2167" s="1" t="s">
        <v>165</v>
      </c>
      <c r="L2167" s="1" t="s">
        <v>162</v>
      </c>
      <c r="M2167">
        <v>13</v>
      </c>
      <c r="N2167">
        <v>0</v>
      </c>
      <c r="O2167">
        <v>0</v>
      </c>
      <c r="P2167">
        <v>0</v>
      </c>
      <c r="U2167" t="str">
        <f>Receive[[#This Row],[服装]]&amp;Receive[[#This Row],[名前]]&amp;Receive[[#This Row],[レアリティ]]</f>
        <v>ユニフォーム背黒晃彦ICONIC</v>
      </c>
    </row>
    <row r="2168" spans="1:21" x14ac:dyDescent="0.25">
      <c r="A2168">
        <f>VLOOKUP(Receive[[#This Row],[No用]],SetNo[[No.用]:[vlookup 用]],2,FALSE)</f>
        <v>367</v>
      </c>
      <c r="B2168">
        <f>IF(ROW()=2,1,IF(A2167&lt;&gt;Receive[[#This Row],[No]],1,B2167+1))</f>
        <v>1</v>
      </c>
      <c r="C2168" t="s">
        <v>108</v>
      </c>
      <c r="D2168" s="1" t="s">
        <v>567</v>
      </c>
      <c r="E2168" s="1" t="s">
        <v>90</v>
      </c>
      <c r="F2168" s="1" t="s">
        <v>80</v>
      </c>
      <c r="G2168" s="1" t="s">
        <v>543</v>
      </c>
      <c r="H2168" t="s">
        <v>71</v>
      </c>
      <c r="I2168">
        <v>1</v>
      </c>
      <c r="J2168" t="s">
        <v>228</v>
      </c>
      <c r="K2168" s="1" t="s">
        <v>119</v>
      </c>
      <c r="L2168" s="1" t="s">
        <v>173</v>
      </c>
      <c r="M2168">
        <v>37</v>
      </c>
      <c r="N2168">
        <v>0</v>
      </c>
      <c r="O2168">
        <v>0</v>
      </c>
      <c r="P2168">
        <v>0</v>
      </c>
      <c r="U2168" t="str">
        <f>Receive[[#This Row],[服装]]&amp;Receive[[#This Row],[名前]]&amp;Receive[[#This Row],[レアリティ]]</f>
        <v>ユニフォーム赤間颯ICONIC</v>
      </c>
    </row>
    <row r="2169" spans="1:21" x14ac:dyDescent="0.25">
      <c r="A2169">
        <f>VLOOKUP(Receive[[#This Row],[No用]],SetNo[[No.用]:[vlookup 用]],2,FALSE)</f>
        <v>367</v>
      </c>
      <c r="B2169">
        <f>IF(ROW()=2,1,IF(A2168&lt;&gt;Receive[[#This Row],[No]],1,B2168+1))</f>
        <v>2</v>
      </c>
      <c r="C2169" t="s">
        <v>108</v>
      </c>
      <c r="D2169" s="1" t="s">
        <v>567</v>
      </c>
      <c r="E2169" s="1" t="s">
        <v>90</v>
      </c>
      <c r="F2169" s="1" t="s">
        <v>80</v>
      </c>
      <c r="G2169" s="1" t="s">
        <v>543</v>
      </c>
      <c r="H2169" t="s">
        <v>71</v>
      </c>
      <c r="I2169">
        <v>1</v>
      </c>
      <c r="J2169" t="s">
        <v>228</v>
      </c>
      <c r="K2169" s="1" t="s">
        <v>194</v>
      </c>
      <c r="L2169" s="1" t="s">
        <v>178</v>
      </c>
      <c r="M2169">
        <v>39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ユニフォーム赤間颯ICONIC</v>
      </c>
    </row>
    <row r="2170" spans="1:21" x14ac:dyDescent="0.25">
      <c r="A2170">
        <f>VLOOKUP(Receive[[#This Row],[No用]],SetNo[[No.用]:[vlookup 用]],2,FALSE)</f>
        <v>367</v>
      </c>
      <c r="B2170">
        <f>IF(ROW()=2,1,IF(A2169&lt;&gt;Receive[[#This Row],[No]],1,B2169+1))</f>
        <v>3</v>
      </c>
      <c r="C2170" t="s">
        <v>108</v>
      </c>
      <c r="D2170" s="1" t="s">
        <v>567</v>
      </c>
      <c r="E2170" s="1" t="s">
        <v>90</v>
      </c>
      <c r="F2170" s="1" t="s">
        <v>80</v>
      </c>
      <c r="G2170" s="1" t="s">
        <v>543</v>
      </c>
      <c r="H2170" t="s">
        <v>71</v>
      </c>
      <c r="I2170">
        <v>1</v>
      </c>
      <c r="J2170" t="s">
        <v>228</v>
      </c>
      <c r="K2170" s="1" t="s">
        <v>163</v>
      </c>
      <c r="L2170" s="1" t="s">
        <v>162</v>
      </c>
      <c r="M2170">
        <v>34</v>
      </c>
      <c r="N2170">
        <v>0</v>
      </c>
      <c r="O2170">
        <v>0</v>
      </c>
      <c r="P2170">
        <v>0</v>
      </c>
      <c r="R2170" s="1" t="s">
        <v>948</v>
      </c>
      <c r="S2170" s="1" t="s">
        <v>913</v>
      </c>
      <c r="U2170" t="str">
        <f>Receive[[#This Row],[服装]]&amp;Receive[[#This Row],[名前]]&amp;Receive[[#This Row],[レアリティ]]</f>
        <v>ユニフォーム赤間颯ICONIC</v>
      </c>
    </row>
    <row r="2171" spans="1:21" x14ac:dyDescent="0.25">
      <c r="A2171">
        <f>VLOOKUP(Receive[[#This Row],[No用]],SetNo[[No.用]:[vlookup 用]],2,FALSE)</f>
        <v>367</v>
      </c>
      <c r="B2171">
        <f>IF(ROW()=2,1,IF(A2170&lt;&gt;Receive[[#This Row],[No]],1,B2170+1))</f>
        <v>4</v>
      </c>
      <c r="C2171" t="s">
        <v>108</v>
      </c>
      <c r="D2171" s="1" t="s">
        <v>567</v>
      </c>
      <c r="E2171" s="1" t="s">
        <v>90</v>
      </c>
      <c r="F2171" s="1" t="s">
        <v>80</v>
      </c>
      <c r="G2171" s="1" t="s">
        <v>543</v>
      </c>
      <c r="H2171" t="s">
        <v>71</v>
      </c>
      <c r="I2171">
        <v>1</v>
      </c>
      <c r="J2171" t="s">
        <v>228</v>
      </c>
      <c r="K2171" s="1" t="s">
        <v>230</v>
      </c>
      <c r="L2171" s="1" t="s">
        <v>162</v>
      </c>
      <c r="M2171">
        <v>34</v>
      </c>
      <c r="N2171">
        <v>0</v>
      </c>
      <c r="O2171">
        <v>0</v>
      </c>
      <c r="P2171">
        <v>0</v>
      </c>
      <c r="R2171" s="1" t="s">
        <v>948</v>
      </c>
      <c r="S2171" s="1" t="s">
        <v>914</v>
      </c>
      <c r="U2171" t="str">
        <f>Receive[[#This Row],[服装]]&amp;Receive[[#This Row],[名前]]&amp;Receive[[#This Row],[レアリティ]]</f>
        <v>ユニフォーム赤間颯ICONIC</v>
      </c>
    </row>
    <row r="2172" spans="1:21" x14ac:dyDescent="0.25">
      <c r="A2172">
        <f>VLOOKUP(Receive[[#This Row],[No用]],SetNo[[No.用]:[vlookup 用]],2,FALSE)</f>
        <v>367</v>
      </c>
      <c r="B2172">
        <f>IF(ROW()=2,1,IF(A2171&lt;&gt;Receive[[#This Row],[No]],1,B2171+1))</f>
        <v>5</v>
      </c>
      <c r="C2172" t="s">
        <v>108</v>
      </c>
      <c r="D2172" s="1" t="s">
        <v>567</v>
      </c>
      <c r="E2172" s="1" t="s">
        <v>90</v>
      </c>
      <c r="F2172" s="1" t="s">
        <v>80</v>
      </c>
      <c r="G2172" s="1" t="s">
        <v>543</v>
      </c>
      <c r="H2172" t="s">
        <v>71</v>
      </c>
      <c r="I2172">
        <v>1</v>
      </c>
      <c r="J2172" t="s">
        <v>228</v>
      </c>
      <c r="K2172" s="1" t="s">
        <v>120</v>
      </c>
      <c r="L2172" s="1" t="s">
        <v>173</v>
      </c>
      <c r="M2172">
        <v>37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ユニフォーム赤間颯ICONIC</v>
      </c>
    </row>
    <row r="2173" spans="1:21" x14ac:dyDescent="0.25">
      <c r="A2173">
        <f>VLOOKUP(Receive[[#This Row],[No用]],SetNo[[No.用]:[vlookup 用]],2,FALSE)</f>
        <v>367</v>
      </c>
      <c r="B2173">
        <f>IF(ROW()=2,1,IF(A2172&lt;&gt;Receive[[#This Row],[No]],1,B2172+1))</f>
        <v>6</v>
      </c>
      <c r="C2173" t="s">
        <v>108</v>
      </c>
      <c r="D2173" s="1" t="s">
        <v>567</v>
      </c>
      <c r="E2173" s="1" t="s">
        <v>90</v>
      </c>
      <c r="F2173" s="1" t="s">
        <v>80</v>
      </c>
      <c r="G2173" s="1" t="s">
        <v>543</v>
      </c>
      <c r="H2173" t="s">
        <v>71</v>
      </c>
      <c r="I2173">
        <v>1</v>
      </c>
      <c r="J2173" t="s">
        <v>228</v>
      </c>
      <c r="K2173" s="1" t="s">
        <v>164</v>
      </c>
      <c r="L2173" s="1" t="s">
        <v>162</v>
      </c>
      <c r="M2173">
        <v>34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ユニフォーム赤間颯ICONIC</v>
      </c>
    </row>
    <row r="2174" spans="1:21" x14ac:dyDescent="0.25">
      <c r="A2174">
        <f>VLOOKUP(Receive[[#This Row],[No用]],SetNo[[No.用]:[vlookup 用]],2,FALSE)</f>
        <v>367</v>
      </c>
      <c r="B2174">
        <f>IF(ROW()=2,1,IF(A2173&lt;&gt;Receive[[#This Row],[No]],1,B2173+1))</f>
        <v>7</v>
      </c>
      <c r="C2174" t="s">
        <v>108</v>
      </c>
      <c r="D2174" s="1" t="s">
        <v>567</v>
      </c>
      <c r="E2174" s="1" t="s">
        <v>90</v>
      </c>
      <c r="F2174" s="1" t="s">
        <v>80</v>
      </c>
      <c r="G2174" s="1" t="s">
        <v>543</v>
      </c>
      <c r="H2174" t="s">
        <v>71</v>
      </c>
      <c r="I2174">
        <v>0</v>
      </c>
      <c r="J2174" t="s">
        <v>228</v>
      </c>
      <c r="K2174" s="1" t="s">
        <v>165</v>
      </c>
      <c r="L2174" s="1" t="s">
        <v>162</v>
      </c>
      <c r="M2174">
        <v>13</v>
      </c>
      <c r="N2174">
        <v>0</v>
      </c>
      <c r="O2174">
        <v>0</v>
      </c>
      <c r="P2174">
        <v>0</v>
      </c>
      <c r="U2174" t="str">
        <f>Receive[[#This Row],[服装]]&amp;Receive[[#This Row],[名前]]&amp;Receive[[#This Row],[レアリティ]]</f>
        <v>ユニフォーム赤間颯ICONIC</v>
      </c>
    </row>
    <row r="2175" spans="1:21" x14ac:dyDescent="0.25">
      <c r="A2175">
        <f>VLOOKUP(Receive[[#This Row],[No用]],SetNo[[No.用]:[vlookup 用]],2,FALSE)</f>
        <v>367</v>
      </c>
      <c r="B2175">
        <f>IF(ROW()=2,1,IF(A2174&lt;&gt;Receive[[#This Row],[No]],1,B2174+1))</f>
        <v>8</v>
      </c>
      <c r="C2175" t="s">
        <v>108</v>
      </c>
      <c r="D2175" s="1" t="s">
        <v>567</v>
      </c>
      <c r="E2175" s="1" t="s">
        <v>90</v>
      </c>
      <c r="F2175" s="1" t="s">
        <v>80</v>
      </c>
      <c r="G2175" s="1" t="s">
        <v>543</v>
      </c>
      <c r="H2175" t="s">
        <v>71</v>
      </c>
      <c r="I2175">
        <v>1</v>
      </c>
      <c r="J2175" t="s">
        <v>228</v>
      </c>
      <c r="K2175" s="1" t="s">
        <v>183</v>
      </c>
      <c r="L2175" s="1" t="s">
        <v>224</v>
      </c>
      <c r="M2175">
        <v>50</v>
      </c>
      <c r="N2175">
        <v>0</v>
      </c>
      <c r="O2175">
        <v>61</v>
      </c>
      <c r="P2175">
        <v>0</v>
      </c>
      <c r="U2175" t="str">
        <f>Receive[[#This Row],[服装]]&amp;Receive[[#This Row],[名前]]&amp;Receive[[#This Row],[レアリティ]]</f>
        <v>ユニフォーム赤間颯ICONIC</v>
      </c>
    </row>
    <row r="2176" spans="1:21" x14ac:dyDescent="0.25">
      <c r="A2176">
        <f>VLOOKUP(Receive[[#This Row],[No用]],SetNo[[No.用]:[vlookup 用]],2,FALSE)</f>
        <v>368</v>
      </c>
      <c r="B2176">
        <f>IF(ROW()=2,1,IF(A2175&lt;&gt;Receive[[#This Row],[No]],1,B2175+1))</f>
        <v>1</v>
      </c>
      <c r="C2176" s="1" t="s">
        <v>108</v>
      </c>
      <c r="D2176" s="1" t="s">
        <v>1071</v>
      </c>
      <c r="E2176" s="1" t="s">
        <v>77</v>
      </c>
      <c r="F2176" s="1" t="s">
        <v>74</v>
      </c>
      <c r="G2176" s="1" t="s">
        <v>1072</v>
      </c>
      <c r="H2176" s="1" t="s">
        <v>544</v>
      </c>
      <c r="I2176">
        <v>1</v>
      </c>
      <c r="J2176" t="s">
        <v>228</v>
      </c>
      <c r="K2176" s="1" t="s">
        <v>119</v>
      </c>
      <c r="L2176" s="1" t="s">
        <v>162</v>
      </c>
      <c r="M2176">
        <v>29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ユニフォーム白峰周ICONIC</v>
      </c>
    </row>
    <row r="2177" spans="1:21" x14ac:dyDescent="0.25">
      <c r="A2177">
        <f>VLOOKUP(Receive[[#This Row],[No用]],SetNo[[No.用]:[vlookup 用]],2,FALSE)</f>
        <v>368</v>
      </c>
      <c r="B2177">
        <f>IF(ROW()=2,1,IF(A2176&lt;&gt;Receive[[#This Row],[No]],1,B2176+1))</f>
        <v>2</v>
      </c>
      <c r="C2177" s="1" t="s">
        <v>108</v>
      </c>
      <c r="D2177" s="1" t="s">
        <v>1071</v>
      </c>
      <c r="E2177" s="1" t="s">
        <v>77</v>
      </c>
      <c r="F2177" s="1" t="s">
        <v>74</v>
      </c>
      <c r="G2177" s="1" t="s">
        <v>1072</v>
      </c>
      <c r="H2177" s="1" t="s">
        <v>544</v>
      </c>
      <c r="I2177">
        <v>1</v>
      </c>
      <c r="J2177" t="s">
        <v>228</v>
      </c>
      <c r="K2177" s="1" t="s">
        <v>163</v>
      </c>
      <c r="L2177" s="1" t="s">
        <v>162</v>
      </c>
      <c r="M2177">
        <v>29</v>
      </c>
      <c r="N2177">
        <v>0</v>
      </c>
      <c r="O2177">
        <v>0</v>
      </c>
      <c r="P2177">
        <v>0</v>
      </c>
      <c r="R2177" s="1" t="s">
        <v>948</v>
      </c>
      <c r="S2177" s="1" t="s">
        <v>913</v>
      </c>
      <c r="T2177" s="1"/>
      <c r="U2177" t="str">
        <f>Receive[[#This Row],[服装]]&amp;Receive[[#This Row],[名前]]&amp;Receive[[#This Row],[レアリティ]]</f>
        <v>ユニフォーム白峰周ICONIC</v>
      </c>
    </row>
    <row r="2178" spans="1:21" x14ac:dyDescent="0.25">
      <c r="A2178">
        <f>VLOOKUP(Receive[[#This Row],[No用]],SetNo[[No.用]:[vlookup 用]],2,FALSE)</f>
        <v>368</v>
      </c>
      <c r="B2178">
        <f>IF(ROW()=2,1,IF(A2177&lt;&gt;Receive[[#This Row],[No]],1,B2177+1))</f>
        <v>3</v>
      </c>
      <c r="C2178" s="1" t="s">
        <v>108</v>
      </c>
      <c r="D2178" s="1" t="s">
        <v>1071</v>
      </c>
      <c r="E2178" s="1" t="s">
        <v>77</v>
      </c>
      <c r="F2178" s="1" t="s">
        <v>74</v>
      </c>
      <c r="G2178" s="1" t="s">
        <v>1072</v>
      </c>
      <c r="H2178" s="1" t="s">
        <v>544</v>
      </c>
      <c r="I2178">
        <v>1</v>
      </c>
      <c r="J2178" t="s">
        <v>228</v>
      </c>
      <c r="K2178" s="1" t="s">
        <v>230</v>
      </c>
      <c r="L2178" s="1" t="s">
        <v>162</v>
      </c>
      <c r="M2178">
        <v>29</v>
      </c>
      <c r="N2178">
        <v>0</v>
      </c>
      <c r="O2178">
        <v>0</v>
      </c>
      <c r="P2178">
        <v>0</v>
      </c>
      <c r="R2178" s="1" t="s">
        <v>948</v>
      </c>
      <c r="S2178" s="1" t="s">
        <v>914</v>
      </c>
      <c r="T2178" s="1"/>
      <c r="U2178" t="str">
        <f>Receive[[#This Row],[服装]]&amp;Receive[[#This Row],[名前]]&amp;Receive[[#This Row],[レアリティ]]</f>
        <v>ユニフォーム白峰周ICONIC</v>
      </c>
    </row>
    <row r="2179" spans="1:21" x14ac:dyDescent="0.25">
      <c r="A2179">
        <f>VLOOKUP(Receive[[#This Row],[No用]],SetNo[[No.用]:[vlookup 用]],2,FALSE)</f>
        <v>368</v>
      </c>
      <c r="B2179">
        <f>IF(ROW()=2,1,IF(A2178&lt;&gt;Receive[[#This Row],[No]],1,B2178+1))</f>
        <v>4</v>
      </c>
      <c r="C2179" s="1" t="s">
        <v>108</v>
      </c>
      <c r="D2179" s="1" t="s">
        <v>1071</v>
      </c>
      <c r="E2179" s="1" t="s">
        <v>77</v>
      </c>
      <c r="F2179" s="1" t="s">
        <v>74</v>
      </c>
      <c r="G2179" s="1" t="s">
        <v>1072</v>
      </c>
      <c r="H2179" s="1" t="s">
        <v>544</v>
      </c>
      <c r="I2179">
        <v>1</v>
      </c>
      <c r="J2179" t="s">
        <v>228</v>
      </c>
      <c r="K2179" s="1" t="s">
        <v>120</v>
      </c>
      <c r="L2179" s="1" t="s">
        <v>162</v>
      </c>
      <c r="M2179">
        <v>29</v>
      </c>
      <c r="N2179">
        <v>0</v>
      </c>
      <c r="O2179">
        <v>0</v>
      </c>
      <c r="P2179">
        <v>0</v>
      </c>
      <c r="U2179" t="str">
        <f>Receive[[#This Row],[服装]]&amp;Receive[[#This Row],[名前]]&amp;Receive[[#This Row],[レアリティ]]</f>
        <v>ユニフォーム白峰周ICONIC</v>
      </c>
    </row>
    <row r="2180" spans="1:21" x14ac:dyDescent="0.25">
      <c r="A2180">
        <f>VLOOKUP(Receive[[#This Row],[No用]],SetNo[[No.用]:[vlookup 用]],2,FALSE)</f>
        <v>368</v>
      </c>
      <c r="B2180">
        <f>IF(ROW()=2,1,IF(A2179&lt;&gt;Receive[[#This Row],[No]],1,B2179+1))</f>
        <v>5</v>
      </c>
      <c r="C2180" s="1" t="s">
        <v>108</v>
      </c>
      <c r="D2180" s="1" t="s">
        <v>1071</v>
      </c>
      <c r="E2180" s="1" t="s">
        <v>77</v>
      </c>
      <c r="F2180" s="1" t="s">
        <v>74</v>
      </c>
      <c r="G2180" s="1" t="s">
        <v>1072</v>
      </c>
      <c r="H2180" s="1" t="s">
        <v>544</v>
      </c>
      <c r="I2180">
        <v>1</v>
      </c>
      <c r="J2180" t="s">
        <v>228</v>
      </c>
      <c r="K2180" s="1" t="s">
        <v>164</v>
      </c>
      <c r="L2180" s="1" t="s">
        <v>162</v>
      </c>
      <c r="M2180">
        <v>29</v>
      </c>
      <c r="N2180">
        <v>0</v>
      </c>
      <c r="O2180">
        <v>0</v>
      </c>
      <c r="P2180">
        <v>0</v>
      </c>
      <c r="U2180" t="str">
        <f>Receive[[#This Row],[服装]]&amp;Receive[[#This Row],[名前]]&amp;Receive[[#This Row],[レアリティ]]</f>
        <v>ユニフォーム白峰周ICONIC</v>
      </c>
    </row>
    <row r="2181" spans="1:21" x14ac:dyDescent="0.25">
      <c r="A2181">
        <f>VLOOKUP(Receive[[#This Row],[No用]],SetNo[[No.用]:[vlookup 用]],2,FALSE)</f>
        <v>368</v>
      </c>
      <c r="B2181">
        <f>IF(ROW()=2,1,IF(A2180&lt;&gt;Receive[[#This Row],[No]],1,B2180+1))</f>
        <v>6</v>
      </c>
      <c r="C2181" s="1" t="s">
        <v>108</v>
      </c>
      <c r="D2181" s="1" t="s">
        <v>1071</v>
      </c>
      <c r="E2181" s="1" t="s">
        <v>77</v>
      </c>
      <c r="F2181" s="1" t="s">
        <v>74</v>
      </c>
      <c r="G2181" s="1" t="s">
        <v>1072</v>
      </c>
      <c r="H2181" s="1" t="s">
        <v>544</v>
      </c>
      <c r="I2181">
        <v>0</v>
      </c>
      <c r="J2181" t="s">
        <v>228</v>
      </c>
      <c r="K2181" s="1" t="s">
        <v>165</v>
      </c>
      <c r="L2181" s="1" t="s">
        <v>162</v>
      </c>
      <c r="M2181">
        <v>13</v>
      </c>
      <c r="N2181">
        <v>0</v>
      </c>
      <c r="O2181">
        <v>0</v>
      </c>
      <c r="P2181">
        <v>0</v>
      </c>
      <c r="U2181" t="str">
        <f>Receive[[#This Row],[服装]]&amp;Receive[[#This Row],[名前]]&amp;Receive[[#This Row],[レアリティ]]</f>
        <v>ユニフォーム白峰周ICONIC</v>
      </c>
    </row>
    <row r="2182" spans="1:21" x14ac:dyDescent="0.25">
      <c r="A2182">
        <f>VLOOKUP(Receive[[#This Row],[No用]],SetNo[[No.用]:[vlookup 用]],2,FALSE)</f>
        <v>369</v>
      </c>
      <c r="B2182">
        <f>IF(ROW()=2,1,IF(A2181&lt;&gt;Receive[[#This Row],[No]],1,B2181+1))</f>
        <v>1</v>
      </c>
      <c r="C2182" s="1" t="s">
        <v>108</v>
      </c>
      <c r="D2182" s="1" t="s">
        <v>1081</v>
      </c>
      <c r="E2182" s="1" t="s">
        <v>77</v>
      </c>
      <c r="F2182" s="1" t="s">
        <v>82</v>
      </c>
      <c r="G2182" s="1" t="s">
        <v>1072</v>
      </c>
      <c r="H2182" s="1" t="s">
        <v>544</v>
      </c>
      <c r="I2182">
        <v>1</v>
      </c>
      <c r="J2182" t="s">
        <v>228</v>
      </c>
      <c r="K2182" s="1" t="s">
        <v>163</v>
      </c>
      <c r="L2182" s="1" t="s">
        <v>162</v>
      </c>
      <c r="M2182">
        <v>27</v>
      </c>
      <c r="N2182">
        <v>0</v>
      </c>
      <c r="O2182">
        <v>0</v>
      </c>
      <c r="P2182">
        <v>0</v>
      </c>
      <c r="R2182" s="1" t="s">
        <v>948</v>
      </c>
      <c r="S2182" s="1" t="s">
        <v>913</v>
      </c>
      <c r="T2182" s="1"/>
      <c r="U2182" t="str">
        <f>Receive[[#This Row],[服装]]&amp;Receive[[#This Row],[名前]]&amp;Receive[[#This Row],[レアリティ]]</f>
        <v>ユニフォーム和倉久彦ICONIC</v>
      </c>
    </row>
    <row r="2183" spans="1:21" x14ac:dyDescent="0.25">
      <c r="A2183">
        <f>VLOOKUP(Receive[[#This Row],[No用]],SetNo[[No.用]:[vlookup 用]],2,FALSE)</f>
        <v>369</v>
      </c>
      <c r="B2183">
        <f>IF(ROW()=2,1,IF(A2182&lt;&gt;Receive[[#This Row],[No]],1,B2182+1))</f>
        <v>2</v>
      </c>
      <c r="C2183" s="1" t="s">
        <v>108</v>
      </c>
      <c r="D2183" s="1" t="s">
        <v>1081</v>
      </c>
      <c r="E2183" s="1" t="s">
        <v>77</v>
      </c>
      <c r="F2183" s="1" t="s">
        <v>82</v>
      </c>
      <c r="G2183" s="1" t="s">
        <v>1072</v>
      </c>
      <c r="H2183" s="1" t="s">
        <v>544</v>
      </c>
      <c r="I2183">
        <v>1</v>
      </c>
      <c r="J2183" t="s">
        <v>228</v>
      </c>
      <c r="K2183" s="1" t="s">
        <v>120</v>
      </c>
      <c r="L2183" s="1" t="s">
        <v>162</v>
      </c>
      <c r="M2183">
        <v>27</v>
      </c>
      <c r="N2183">
        <v>0</v>
      </c>
      <c r="O2183">
        <v>0</v>
      </c>
      <c r="P2183">
        <v>0</v>
      </c>
      <c r="U2183" t="str">
        <f>Receive[[#This Row],[服装]]&amp;Receive[[#This Row],[名前]]&amp;Receive[[#This Row],[レアリティ]]</f>
        <v>ユニフォーム和倉久彦ICONIC</v>
      </c>
    </row>
    <row r="2184" spans="1:21" x14ac:dyDescent="0.25">
      <c r="A2184">
        <f>VLOOKUP(Receive[[#This Row],[No用]],SetNo[[No.用]:[vlookup 用]],2,FALSE)</f>
        <v>369</v>
      </c>
      <c r="B2184">
        <f>IF(ROW()=2,1,IF(A2183&lt;&gt;Receive[[#This Row],[No]],1,B2183+1))</f>
        <v>3</v>
      </c>
      <c r="C2184" s="1" t="s">
        <v>108</v>
      </c>
      <c r="D2184" s="1" t="s">
        <v>1081</v>
      </c>
      <c r="E2184" s="1" t="s">
        <v>77</v>
      </c>
      <c r="F2184" s="1" t="s">
        <v>82</v>
      </c>
      <c r="G2184" s="1" t="s">
        <v>1072</v>
      </c>
      <c r="H2184" s="1" t="s">
        <v>544</v>
      </c>
      <c r="I2184">
        <v>1</v>
      </c>
      <c r="J2184" t="s">
        <v>228</v>
      </c>
      <c r="K2184" s="1" t="s">
        <v>164</v>
      </c>
      <c r="L2184" s="1" t="s">
        <v>162</v>
      </c>
      <c r="M2184">
        <v>27</v>
      </c>
      <c r="N2184">
        <v>0</v>
      </c>
      <c r="O2184">
        <v>0</v>
      </c>
      <c r="P2184">
        <v>0</v>
      </c>
      <c r="U2184" t="str">
        <f>Receive[[#This Row],[服装]]&amp;Receive[[#This Row],[名前]]&amp;Receive[[#This Row],[レアリティ]]</f>
        <v>ユニフォーム和倉久彦ICONIC</v>
      </c>
    </row>
    <row r="2185" spans="1:21" x14ac:dyDescent="0.25">
      <c r="A2185">
        <f>VLOOKUP(Receive[[#This Row],[No用]],SetNo[[No.用]:[vlookup 用]],2,FALSE)</f>
        <v>369</v>
      </c>
      <c r="B2185">
        <f>IF(ROW()=2,1,IF(A2184&lt;&gt;Receive[[#This Row],[No]],1,B2184+1))</f>
        <v>4</v>
      </c>
      <c r="C2185" s="1" t="s">
        <v>108</v>
      </c>
      <c r="D2185" s="1" t="s">
        <v>1081</v>
      </c>
      <c r="E2185" s="1" t="s">
        <v>77</v>
      </c>
      <c r="F2185" s="1" t="s">
        <v>82</v>
      </c>
      <c r="G2185" s="1" t="s">
        <v>1072</v>
      </c>
      <c r="H2185" s="1" t="s">
        <v>544</v>
      </c>
      <c r="I2185">
        <v>0</v>
      </c>
      <c r="J2185" t="s">
        <v>228</v>
      </c>
      <c r="K2185" s="1" t="s">
        <v>165</v>
      </c>
      <c r="L2185" s="1" t="s">
        <v>162</v>
      </c>
      <c r="M2185">
        <v>13</v>
      </c>
      <c r="N2185">
        <v>0</v>
      </c>
      <c r="O2185">
        <v>0</v>
      </c>
      <c r="P2185">
        <v>0</v>
      </c>
      <c r="U2185" t="str">
        <f>Receive[[#This Row],[服装]]&amp;Receive[[#This Row],[名前]]&amp;Receive[[#This Row],[レアリティ]]</f>
        <v>ユニフォーム和倉久彦ICONIC</v>
      </c>
    </row>
    <row r="2186" spans="1:21" x14ac:dyDescent="0.25">
      <c r="A2186">
        <f>VLOOKUP(Receive[[#This Row],[No用]],SetNo[[No.用]:[vlookup 用]],2,FALSE)</f>
        <v>370</v>
      </c>
      <c r="B2186">
        <f>IF(ROW()=2,1,IF(A2185&lt;&gt;Receive[[#This Row],[No]],1,B2185+1))</f>
        <v>1</v>
      </c>
      <c r="C2186" s="1" t="s">
        <v>108</v>
      </c>
      <c r="D2186" s="1" t="s">
        <v>1085</v>
      </c>
      <c r="E2186" s="1" t="s">
        <v>77</v>
      </c>
      <c r="F2186" s="1" t="s">
        <v>78</v>
      </c>
      <c r="G2186" s="1" t="s">
        <v>1072</v>
      </c>
      <c r="H2186" s="1" t="s">
        <v>544</v>
      </c>
      <c r="I2186">
        <v>1</v>
      </c>
      <c r="J2186" t="s">
        <v>228</v>
      </c>
      <c r="K2186" s="1" t="s">
        <v>119</v>
      </c>
      <c r="L2186" s="1" t="s">
        <v>162</v>
      </c>
      <c r="M2186">
        <v>25</v>
      </c>
      <c r="N2186">
        <v>0</v>
      </c>
      <c r="O2186">
        <v>0</v>
      </c>
      <c r="P2186">
        <v>0</v>
      </c>
      <c r="U2186" t="str">
        <f>Receive[[#This Row],[服装]]&amp;Receive[[#This Row],[名前]]&amp;Receive[[#This Row],[レアリティ]]</f>
        <v>ユニフォーム金沢伊織ICONIC</v>
      </c>
    </row>
    <row r="2187" spans="1:21" x14ac:dyDescent="0.25">
      <c r="A2187">
        <f>VLOOKUP(Receive[[#This Row],[No用]],SetNo[[No.用]:[vlookup 用]],2,FALSE)</f>
        <v>370</v>
      </c>
      <c r="B2187">
        <f>IF(ROW()=2,1,IF(A2186&lt;&gt;Receive[[#This Row],[No]],1,B2186+1))</f>
        <v>2</v>
      </c>
      <c r="C2187" s="1" t="s">
        <v>108</v>
      </c>
      <c r="D2187" s="1" t="s">
        <v>1085</v>
      </c>
      <c r="E2187" s="1" t="s">
        <v>77</v>
      </c>
      <c r="F2187" s="1" t="s">
        <v>78</v>
      </c>
      <c r="G2187" s="1" t="s">
        <v>1072</v>
      </c>
      <c r="H2187" s="1" t="s">
        <v>544</v>
      </c>
      <c r="I2187">
        <v>1</v>
      </c>
      <c r="J2187" t="s">
        <v>228</v>
      </c>
      <c r="K2187" s="1" t="s">
        <v>163</v>
      </c>
      <c r="L2187" s="1" t="s">
        <v>162</v>
      </c>
      <c r="M2187">
        <v>25</v>
      </c>
      <c r="N2187">
        <v>0</v>
      </c>
      <c r="O2187">
        <v>0</v>
      </c>
      <c r="P2187">
        <v>0</v>
      </c>
      <c r="R2187" s="1" t="s">
        <v>948</v>
      </c>
      <c r="S2187" s="1" t="s">
        <v>913</v>
      </c>
      <c r="T2187" s="1"/>
      <c r="U2187" t="str">
        <f>Receive[[#This Row],[服装]]&amp;Receive[[#This Row],[名前]]&amp;Receive[[#This Row],[レアリティ]]</f>
        <v>ユニフォーム金沢伊織ICONIC</v>
      </c>
    </row>
    <row r="2188" spans="1:21" x14ac:dyDescent="0.25">
      <c r="A2188">
        <f>VLOOKUP(Receive[[#This Row],[No用]],SetNo[[No.用]:[vlookup 用]],2,FALSE)</f>
        <v>370</v>
      </c>
      <c r="B2188">
        <f>IF(ROW()=2,1,IF(A2187&lt;&gt;Receive[[#This Row],[No]],1,B2187+1))</f>
        <v>3</v>
      </c>
      <c r="C2188" s="1" t="s">
        <v>108</v>
      </c>
      <c r="D2188" s="1" t="s">
        <v>1085</v>
      </c>
      <c r="E2188" s="1" t="s">
        <v>77</v>
      </c>
      <c r="F2188" s="1" t="s">
        <v>78</v>
      </c>
      <c r="G2188" s="1" t="s">
        <v>1072</v>
      </c>
      <c r="H2188" s="1" t="s">
        <v>544</v>
      </c>
      <c r="I2188">
        <v>1</v>
      </c>
      <c r="J2188" t="s">
        <v>228</v>
      </c>
      <c r="K2188" s="1" t="s">
        <v>120</v>
      </c>
      <c r="L2188" s="1" t="s">
        <v>162</v>
      </c>
      <c r="M2188">
        <v>25</v>
      </c>
      <c r="N2188">
        <v>0</v>
      </c>
      <c r="O2188">
        <v>0</v>
      </c>
      <c r="P2188">
        <v>0</v>
      </c>
      <c r="U2188" t="str">
        <f>Receive[[#This Row],[服装]]&amp;Receive[[#This Row],[名前]]&amp;Receive[[#This Row],[レアリティ]]</f>
        <v>ユニフォーム金沢伊織ICONIC</v>
      </c>
    </row>
    <row r="2189" spans="1:21" x14ac:dyDescent="0.25">
      <c r="A2189">
        <f>VLOOKUP(Receive[[#This Row],[No用]],SetNo[[No.用]:[vlookup 用]],2,FALSE)</f>
        <v>370</v>
      </c>
      <c r="B2189">
        <f>IF(ROW()=2,1,IF(A2188&lt;&gt;Receive[[#This Row],[No]],1,B2188+1))</f>
        <v>4</v>
      </c>
      <c r="C2189" s="1" t="s">
        <v>108</v>
      </c>
      <c r="D2189" s="1" t="s">
        <v>1085</v>
      </c>
      <c r="E2189" s="1" t="s">
        <v>77</v>
      </c>
      <c r="F2189" s="1" t="s">
        <v>78</v>
      </c>
      <c r="G2189" s="1" t="s">
        <v>1072</v>
      </c>
      <c r="H2189" s="1" t="s">
        <v>544</v>
      </c>
      <c r="I2189">
        <v>1</v>
      </c>
      <c r="J2189" t="s">
        <v>228</v>
      </c>
      <c r="K2189" s="1" t="s">
        <v>164</v>
      </c>
      <c r="L2189" s="1" t="s">
        <v>162</v>
      </c>
      <c r="M2189">
        <v>25</v>
      </c>
      <c r="N2189">
        <v>0</v>
      </c>
      <c r="O2189">
        <v>0</v>
      </c>
      <c r="P2189">
        <v>0</v>
      </c>
      <c r="U2189" t="str">
        <f>Receive[[#This Row],[服装]]&amp;Receive[[#This Row],[名前]]&amp;Receive[[#This Row],[レアリティ]]</f>
        <v>ユニフォーム金沢伊織ICONIC</v>
      </c>
    </row>
    <row r="2190" spans="1:21" x14ac:dyDescent="0.25">
      <c r="A2190">
        <f>VLOOKUP(Receive[[#This Row],[No用]],SetNo[[No.用]:[vlookup 用]],2,FALSE)</f>
        <v>370</v>
      </c>
      <c r="B2190">
        <f>IF(ROW()=2,1,IF(A2189&lt;&gt;Receive[[#This Row],[No]],1,B2189+1))</f>
        <v>5</v>
      </c>
      <c r="C2190" s="1" t="s">
        <v>108</v>
      </c>
      <c r="D2190" s="1" t="s">
        <v>1085</v>
      </c>
      <c r="E2190" s="1" t="s">
        <v>77</v>
      </c>
      <c r="F2190" s="1" t="s">
        <v>78</v>
      </c>
      <c r="G2190" s="1" t="s">
        <v>1072</v>
      </c>
      <c r="H2190" s="1" t="s">
        <v>544</v>
      </c>
      <c r="I2190">
        <v>0</v>
      </c>
      <c r="J2190" t="s">
        <v>228</v>
      </c>
      <c r="K2190" s="1" t="s">
        <v>165</v>
      </c>
      <c r="L2190" s="1" t="s">
        <v>162</v>
      </c>
      <c r="M2190">
        <v>13</v>
      </c>
      <c r="N2190">
        <v>0</v>
      </c>
      <c r="O2190">
        <v>0</v>
      </c>
      <c r="P2190">
        <v>0</v>
      </c>
      <c r="U2190" t="str">
        <f>Receive[[#This Row],[服装]]&amp;Receive[[#This Row],[名前]]&amp;Receive[[#This Row],[レアリティ]]</f>
        <v>ユニフォーム金沢伊織ICONIC</v>
      </c>
    </row>
    <row r="2191" spans="1:21" x14ac:dyDescent="0.25">
      <c r="A2191">
        <f>VLOOKUP(Receive[[#This Row],[No用]],SetNo[[No.用]:[vlookup 用]],2,FALSE)</f>
        <v>371</v>
      </c>
      <c r="B2191">
        <f>IF(ROW()=2,1,IF(A2190&lt;&gt;Receive[[#This Row],[No]],1,B2190+1))</f>
        <v>1</v>
      </c>
      <c r="C2191" s="1" t="s">
        <v>108</v>
      </c>
      <c r="D2191" s="1" t="s">
        <v>1089</v>
      </c>
      <c r="E2191" s="1" t="s">
        <v>77</v>
      </c>
      <c r="F2191" s="1" t="s">
        <v>82</v>
      </c>
      <c r="G2191" s="1" t="s">
        <v>1072</v>
      </c>
      <c r="H2191" s="1" t="s">
        <v>544</v>
      </c>
      <c r="I2191">
        <v>1</v>
      </c>
      <c r="J2191" t="s">
        <v>228</v>
      </c>
      <c r="K2191" s="1" t="s">
        <v>119</v>
      </c>
      <c r="L2191" s="1" t="s">
        <v>162</v>
      </c>
      <c r="M2191">
        <v>26</v>
      </c>
      <c r="N2191">
        <v>0</v>
      </c>
      <c r="O2191">
        <v>0</v>
      </c>
      <c r="P2191">
        <v>0</v>
      </c>
      <c r="U2191" t="str">
        <f>Receive[[#This Row],[服装]]&amp;Receive[[#This Row],[名前]]&amp;Receive[[#This Row],[レアリティ]]</f>
        <v>ユニフォーム志賀智也ICONIC</v>
      </c>
    </row>
    <row r="2192" spans="1:21" x14ac:dyDescent="0.25">
      <c r="A2192">
        <f>VLOOKUP(Receive[[#This Row],[No用]],SetNo[[No.用]:[vlookup 用]],2,FALSE)</f>
        <v>371</v>
      </c>
      <c r="B2192">
        <f>IF(ROW()=2,1,IF(A2191&lt;&gt;Receive[[#This Row],[No]],1,B2191+1))</f>
        <v>2</v>
      </c>
      <c r="C2192" s="1" t="s">
        <v>108</v>
      </c>
      <c r="D2192" s="1" t="s">
        <v>1089</v>
      </c>
      <c r="E2192" s="1" t="s">
        <v>77</v>
      </c>
      <c r="F2192" s="1" t="s">
        <v>82</v>
      </c>
      <c r="G2192" s="1" t="s">
        <v>1072</v>
      </c>
      <c r="H2192" s="1" t="s">
        <v>544</v>
      </c>
      <c r="I2192">
        <v>1</v>
      </c>
      <c r="J2192" t="s">
        <v>228</v>
      </c>
      <c r="K2192" s="1" t="s">
        <v>163</v>
      </c>
      <c r="L2192" s="1" t="s">
        <v>162</v>
      </c>
      <c r="M2192">
        <v>26</v>
      </c>
      <c r="N2192">
        <v>0</v>
      </c>
      <c r="O2192">
        <v>0</v>
      </c>
      <c r="P2192">
        <v>0</v>
      </c>
      <c r="R2192" s="1" t="s">
        <v>948</v>
      </c>
      <c r="S2192" s="1" t="s">
        <v>913</v>
      </c>
      <c r="U2192" t="str">
        <f>Receive[[#This Row],[服装]]&amp;Receive[[#This Row],[名前]]&amp;Receive[[#This Row],[レアリティ]]</f>
        <v>ユニフォーム志賀智也ICONIC</v>
      </c>
    </row>
    <row r="2193" spans="1:21" x14ac:dyDescent="0.25">
      <c r="A2193">
        <f>VLOOKUP(Receive[[#This Row],[No用]],SetNo[[No.用]:[vlookup 用]],2,FALSE)</f>
        <v>371</v>
      </c>
      <c r="B2193">
        <f>IF(ROW()=2,1,IF(A2192&lt;&gt;Receive[[#This Row],[No]],1,B2192+1))</f>
        <v>3</v>
      </c>
      <c r="C2193" s="1" t="s">
        <v>108</v>
      </c>
      <c r="D2193" s="1" t="s">
        <v>1089</v>
      </c>
      <c r="E2193" s="1" t="s">
        <v>77</v>
      </c>
      <c r="F2193" s="1" t="s">
        <v>82</v>
      </c>
      <c r="G2193" s="1" t="s">
        <v>1072</v>
      </c>
      <c r="H2193" s="1" t="s">
        <v>544</v>
      </c>
      <c r="I2193">
        <v>1</v>
      </c>
      <c r="J2193" t="s">
        <v>228</v>
      </c>
      <c r="K2193" s="1" t="s">
        <v>120</v>
      </c>
      <c r="L2193" s="1" t="s">
        <v>162</v>
      </c>
      <c r="M2193">
        <v>26</v>
      </c>
      <c r="N2193">
        <v>0</v>
      </c>
      <c r="O2193">
        <v>0</v>
      </c>
      <c r="P2193">
        <v>0</v>
      </c>
      <c r="U2193" t="str">
        <f>Receive[[#This Row],[服装]]&amp;Receive[[#This Row],[名前]]&amp;Receive[[#This Row],[レアリティ]]</f>
        <v>ユニフォーム志賀智也ICONIC</v>
      </c>
    </row>
    <row r="2194" spans="1:21" x14ac:dyDescent="0.25">
      <c r="A2194">
        <f>VLOOKUP(Receive[[#This Row],[No用]],SetNo[[No.用]:[vlookup 用]],2,FALSE)</f>
        <v>371</v>
      </c>
      <c r="B2194">
        <f>IF(ROW()=2,1,IF(A2193&lt;&gt;Receive[[#This Row],[No]],1,B2193+1))</f>
        <v>4</v>
      </c>
      <c r="C2194" s="1" t="s">
        <v>108</v>
      </c>
      <c r="D2194" s="1" t="s">
        <v>1089</v>
      </c>
      <c r="E2194" s="1" t="s">
        <v>77</v>
      </c>
      <c r="F2194" s="1" t="s">
        <v>82</v>
      </c>
      <c r="G2194" s="1" t="s">
        <v>1072</v>
      </c>
      <c r="H2194" s="1" t="s">
        <v>544</v>
      </c>
      <c r="I2194">
        <v>1</v>
      </c>
      <c r="J2194" t="s">
        <v>228</v>
      </c>
      <c r="K2194" s="1" t="s">
        <v>164</v>
      </c>
      <c r="L2194" s="1" t="s">
        <v>162</v>
      </c>
      <c r="M2194">
        <v>26</v>
      </c>
      <c r="N2194">
        <v>0</v>
      </c>
      <c r="O2194">
        <v>0</v>
      </c>
      <c r="P2194">
        <v>0</v>
      </c>
      <c r="U2194" t="str">
        <f>Receive[[#This Row],[服装]]&amp;Receive[[#This Row],[名前]]&amp;Receive[[#This Row],[レアリティ]]</f>
        <v>ユニフォーム志賀智也ICONIC</v>
      </c>
    </row>
    <row r="2195" spans="1:21" x14ac:dyDescent="0.25">
      <c r="A2195">
        <f>VLOOKUP(Receive[[#This Row],[No用]],SetNo[[No.用]:[vlookup 用]],2,FALSE)</f>
        <v>371</v>
      </c>
      <c r="B2195">
        <f>IF(ROW()=2,1,IF(A2194&lt;&gt;Receive[[#This Row],[No]],1,B2194+1))</f>
        <v>5</v>
      </c>
      <c r="C2195" s="1" t="s">
        <v>108</v>
      </c>
      <c r="D2195" s="1" t="s">
        <v>1089</v>
      </c>
      <c r="E2195" s="1" t="s">
        <v>77</v>
      </c>
      <c r="F2195" s="1" t="s">
        <v>82</v>
      </c>
      <c r="G2195" s="1" t="s">
        <v>1072</v>
      </c>
      <c r="H2195" s="1" t="s">
        <v>544</v>
      </c>
      <c r="I2195">
        <v>0</v>
      </c>
      <c r="J2195" t="s">
        <v>228</v>
      </c>
      <c r="K2195" s="1" t="s">
        <v>165</v>
      </c>
      <c r="L2195" s="1" t="s">
        <v>162</v>
      </c>
      <c r="M2195">
        <v>13</v>
      </c>
      <c r="N2195">
        <v>0</v>
      </c>
      <c r="O2195">
        <v>0</v>
      </c>
      <c r="P2195">
        <v>0</v>
      </c>
      <c r="U2195" t="str">
        <f>Receive[[#This Row],[服装]]&amp;Receive[[#This Row],[名前]]&amp;Receive[[#This Row],[レアリティ]]</f>
        <v>ユニフォーム志賀智也ICONIC</v>
      </c>
    </row>
    <row r="2196" spans="1:21" x14ac:dyDescent="0.25">
      <c r="A2196">
        <f>VLOOKUP(Receive[[#This Row],[No用]],SetNo[[No.用]:[vlookup 用]],2,FALSE)</f>
        <v>372</v>
      </c>
      <c r="B2196">
        <f>IF(ROW()=2,1,IF(A2195&lt;&gt;Receive[[#This Row],[No]],1,B2195+1))</f>
        <v>1</v>
      </c>
      <c r="C2196" s="1" t="s">
        <v>108</v>
      </c>
      <c r="D2196" s="1" t="s">
        <v>1102</v>
      </c>
      <c r="E2196" s="1" t="s">
        <v>77</v>
      </c>
      <c r="F2196" s="1" t="s">
        <v>80</v>
      </c>
      <c r="G2196" s="1" t="s">
        <v>1072</v>
      </c>
      <c r="H2196" s="1" t="s">
        <v>544</v>
      </c>
      <c r="I2196">
        <v>1</v>
      </c>
      <c r="J2196" t="s">
        <v>228</v>
      </c>
      <c r="K2196" s="1" t="s">
        <v>119</v>
      </c>
      <c r="L2196" s="1" t="s">
        <v>173</v>
      </c>
      <c r="M2196">
        <v>36</v>
      </c>
      <c r="N2196">
        <v>0</v>
      </c>
      <c r="O2196">
        <v>0</v>
      </c>
      <c r="P2196">
        <v>0</v>
      </c>
      <c r="U2196" t="str">
        <f>Receive[[#This Row],[服装]]&amp;Receive[[#This Row],[名前]]&amp;Receive[[#This Row],[レアリティ]]</f>
        <v>ユニフォーム輪島友和ICONIC</v>
      </c>
    </row>
    <row r="2197" spans="1:21" x14ac:dyDescent="0.25">
      <c r="A2197">
        <f>VLOOKUP(Receive[[#This Row],[No用]],SetNo[[No.用]:[vlookup 用]],2,FALSE)</f>
        <v>372</v>
      </c>
      <c r="B2197">
        <f>IF(ROW()=2,1,IF(A2196&lt;&gt;Receive[[#This Row],[No]],1,B2196+1))</f>
        <v>2</v>
      </c>
      <c r="C2197" s="1" t="s">
        <v>108</v>
      </c>
      <c r="D2197" s="1" t="s">
        <v>1102</v>
      </c>
      <c r="E2197" s="1" t="s">
        <v>77</v>
      </c>
      <c r="F2197" s="1" t="s">
        <v>80</v>
      </c>
      <c r="G2197" s="1" t="s">
        <v>1072</v>
      </c>
      <c r="H2197" s="1" t="s">
        <v>544</v>
      </c>
      <c r="I2197">
        <v>1</v>
      </c>
      <c r="J2197" t="s">
        <v>228</v>
      </c>
      <c r="K2197" s="1" t="s">
        <v>194</v>
      </c>
      <c r="L2197" s="1" t="s">
        <v>178</v>
      </c>
      <c r="M2197">
        <v>40</v>
      </c>
      <c r="N2197">
        <v>0</v>
      </c>
      <c r="O2197">
        <v>0</v>
      </c>
      <c r="P2197">
        <v>0</v>
      </c>
      <c r="U2197" t="str">
        <f>Receive[[#This Row],[服装]]&amp;Receive[[#This Row],[名前]]&amp;Receive[[#This Row],[レアリティ]]</f>
        <v>ユニフォーム輪島友和ICONIC</v>
      </c>
    </row>
    <row r="2198" spans="1:21" x14ac:dyDescent="0.25">
      <c r="A2198">
        <f>VLOOKUP(Receive[[#This Row],[No用]],SetNo[[No.用]:[vlookup 用]],2,FALSE)</f>
        <v>372</v>
      </c>
      <c r="B2198">
        <f>IF(ROW()=2,1,IF(A2197&lt;&gt;Receive[[#This Row],[No]],1,B2197+1))</f>
        <v>3</v>
      </c>
      <c r="C2198" s="1" t="s">
        <v>108</v>
      </c>
      <c r="D2198" s="1" t="s">
        <v>1102</v>
      </c>
      <c r="E2198" s="1" t="s">
        <v>77</v>
      </c>
      <c r="F2198" s="1" t="s">
        <v>80</v>
      </c>
      <c r="G2198" s="1" t="s">
        <v>1072</v>
      </c>
      <c r="H2198" s="1" t="s">
        <v>544</v>
      </c>
      <c r="I2198">
        <v>1</v>
      </c>
      <c r="J2198" t="s">
        <v>228</v>
      </c>
      <c r="K2198" s="1" t="s">
        <v>163</v>
      </c>
      <c r="L2198" s="1" t="s">
        <v>162</v>
      </c>
      <c r="M2198">
        <v>33</v>
      </c>
      <c r="N2198">
        <v>0</v>
      </c>
      <c r="O2198">
        <v>0</v>
      </c>
      <c r="P2198">
        <v>0</v>
      </c>
      <c r="R2198" s="1" t="s">
        <v>948</v>
      </c>
      <c r="S2198" s="1" t="s">
        <v>913</v>
      </c>
      <c r="U2198" t="str">
        <f>Receive[[#This Row],[服装]]&amp;Receive[[#This Row],[名前]]&amp;Receive[[#This Row],[レアリティ]]</f>
        <v>ユニフォーム輪島友和ICONIC</v>
      </c>
    </row>
    <row r="2199" spans="1:21" x14ac:dyDescent="0.25">
      <c r="A2199">
        <f>VLOOKUP(Receive[[#This Row],[No用]],SetNo[[No.用]:[vlookup 用]],2,FALSE)</f>
        <v>372</v>
      </c>
      <c r="B2199">
        <f>IF(ROW()=2,1,IF(A2198&lt;&gt;Receive[[#This Row],[No]],1,B2198+1))</f>
        <v>4</v>
      </c>
      <c r="C2199" s="1" t="s">
        <v>108</v>
      </c>
      <c r="D2199" s="1" t="s">
        <v>1102</v>
      </c>
      <c r="E2199" s="1" t="s">
        <v>77</v>
      </c>
      <c r="F2199" s="1" t="s">
        <v>80</v>
      </c>
      <c r="G2199" s="1" t="s">
        <v>1072</v>
      </c>
      <c r="H2199" s="1" t="s">
        <v>544</v>
      </c>
      <c r="I2199">
        <v>1</v>
      </c>
      <c r="J2199" t="s">
        <v>228</v>
      </c>
      <c r="K2199" s="1" t="s">
        <v>230</v>
      </c>
      <c r="L2199" s="1" t="s">
        <v>162</v>
      </c>
      <c r="M2199">
        <v>33</v>
      </c>
      <c r="N2199">
        <v>0</v>
      </c>
      <c r="O2199">
        <v>0</v>
      </c>
      <c r="P2199">
        <v>0</v>
      </c>
      <c r="R2199" s="1" t="s">
        <v>948</v>
      </c>
      <c r="S2199" s="1" t="s">
        <v>914</v>
      </c>
      <c r="U2199" t="str">
        <f>Receive[[#This Row],[服装]]&amp;Receive[[#This Row],[名前]]&amp;Receive[[#This Row],[レアリティ]]</f>
        <v>ユニフォーム輪島友和ICONIC</v>
      </c>
    </row>
    <row r="2200" spans="1:21" x14ac:dyDescent="0.25">
      <c r="A2200">
        <f>VLOOKUP(Receive[[#This Row],[No用]],SetNo[[No.用]:[vlookup 用]],2,FALSE)</f>
        <v>372</v>
      </c>
      <c r="B2200">
        <f>IF(ROW()=2,1,IF(A2199&lt;&gt;Receive[[#This Row],[No]],1,B2199+1))</f>
        <v>5</v>
      </c>
      <c r="C2200" s="1" t="s">
        <v>108</v>
      </c>
      <c r="D2200" s="1" t="s">
        <v>1102</v>
      </c>
      <c r="E2200" s="1" t="s">
        <v>77</v>
      </c>
      <c r="F2200" s="1" t="s">
        <v>80</v>
      </c>
      <c r="G2200" s="1" t="s">
        <v>1072</v>
      </c>
      <c r="H2200" s="1" t="s">
        <v>544</v>
      </c>
      <c r="I2200">
        <v>1</v>
      </c>
      <c r="J2200" t="s">
        <v>228</v>
      </c>
      <c r="K2200" s="1" t="s">
        <v>120</v>
      </c>
      <c r="L2200" s="1" t="s">
        <v>173</v>
      </c>
      <c r="M2200">
        <v>36</v>
      </c>
      <c r="N2200">
        <v>0</v>
      </c>
      <c r="O2200">
        <v>0</v>
      </c>
      <c r="P2200">
        <v>0</v>
      </c>
      <c r="U2200" t="str">
        <f>Receive[[#This Row],[服装]]&amp;Receive[[#This Row],[名前]]&amp;Receive[[#This Row],[レアリティ]]</f>
        <v>ユニフォーム輪島友和ICONIC</v>
      </c>
    </row>
    <row r="2201" spans="1:21" x14ac:dyDescent="0.25">
      <c r="A2201">
        <f>VLOOKUP(Receive[[#This Row],[No用]],SetNo[[No.用]:[vlookup 用]],2,FALSE)</f>
        <v>372</v>
      </c>
      <c r="B2201">
        <f>IF(ROW()=2,1,IF(A2200&lt;&gt;Receive[[#This Row],[No]],1,B2200+1))</f>
        <v>6</v>
      </c>
      <c r="C2201" s="1" t="s">
        <v>108</v>
      </c>
      <c r="D2201" s="1" t="s">
        <v>1102</v>
      </c>
      <c r="E2201" s="1" t="s">
        <v>77</v>
      </c>
      <c r="F2201" s="1" t="s">
        <v>80</v>
      </c>
      <c r="G2201" s="1" t="s">
        <v>1072</v>
      </c>
      <c r="H2201" s="1" t="s">
        <v>544</v>
      </c>
      <c r="I2201">
        <v>1</v>
      </c>
      <c r="J2201" t="s">
        <v>228</v>
      </c>
      <c r="K2201" s="1" t="s">
        <v>164</v>
      </c>
      <c r="L2201" s="1" t="s">
        <v>162</v>
      </c>
      <c r="M2201">
        <v>33</v>
      </c>
      <c r="N2201">
        <v>0</v>
      </c>
      <c r="O2201">
        <v>0</v>
      </c>
      <c r="P2201">
        <v>0</v>
      </c>
      <c r="U2201" t="str">
        <f>Receive[[#This Row],[服装]]&amp;Receive[[#This Row],[名前]]&amp;Receive[[#This Row],[レアリティ]]</f>
        <v>ユニフォーム輪島友和ICONIC</v>
      </c>
    </row>
    <row r="2202" spans="1:21" x14ac:dyDescent="0.25">
      <c r="A2202">
        <f>VLOOKUP(Receive[[#This Row],[No用]],SetNo[[No.用]:[vlookup 用]],2,FALSE)</f>
        <v>372</v>
      </c>
      <c r="B2202">
        <f>IF(ROW()=2,1,IF(A2201&lt;&gt;Receive[[#This Row],[No]],1,B2201+1))</f>
        <v>7</v>
      </c>
      <c r="C2202" s="1" t="s">
        <v>108</v>
      </c>
      <c r="D2202" s="1" t="s">
        <v>1102</v>
      </c>
      <c r="E2202" s="1" t="s">
        <v>77</v>
      </c>
      <c r="F2202" s="1" t="s">
        <v>80</v>
      </c>
      <c r="G2202" s="1" t="s">
        <v>1072</v>
      </c>
      <c r="H2202" s="1" t="s">
        <v>544</v>
      </c>
      <c r="I2202">
        <v>0</v>
      </c>
      <c r="J2202" t="s">
        <v>228</v>
      </c>
      <c r="K2202" s="1" t="s">
        <v>165</v>
      </c>
      <c r="L2202" s="1" t="s">
        <v>162</v>
      </c>
      <c r="M2202">
        <v>33</v>
      </c>
      <c r="N2202">
        <v>0</v>
      </c>
      <c r="O2202">
        <v>0</v>
      </c>
      <c r="P2202">
        <v>0</v>
      </c>
      <c r="U2202" t="str">
        <f>Receive[[#This Row],[服装]]&amp;Receive[[#This Row],[名前]]&amp;Receive[[#This Row],[レアリティ]]</f>
        <v>ユニフォーム輪島友和ICONIC</v>
      </c>
    </row>
    <row r="2203" spans="1:21" x14ac:dyDescent="0.25">
      <c r="A2203">
        <f>VLOOKUP(Receive[[#This Row],[No用]],SetNo[[No.用]:[vlookup 用]],2,FALSE)</f>
        <v>372</v>
      </c>
      <c r="B2203">
        <f>IF(ROW()=2,1,IF(A2202&lt;&gt;Receive[[#This Row],[No]],1,B2202+1))</f>
        <v>8</v>
      </c>
      <c r="C2203" s="1" t="s">
        <v>108</v>
      </c>
      <c r="D2203" s="1" t="s">
        <v>1102</v>
      </c>
      <c r="E2203" s="1" t="s">
        <v>77</v>
      </c>
      <c r="F2203" s="1" t="s">
        <v>80</v>
      </c>
      <c r="G2203" s="1" t="s">
        <v>1072</v>
      </c>
      <c r="H2203" s="1" t="s">
        <v>544</v>
      </c>
      <c r="I2203">
        <v>1</v>
      </c>
      <c r="J2203" t="s">
        <v>228</v>
      </c>
      <c r="K2203" s="1" t="s">
        <v>120</v>
      </c>
      <c r="L2203" s="1" t="s">
        <v>224</v>
      </c>
      <c r="M2203">
        <v>46</v>
      </c>
      <c r="N2203">
        <v>0</v>
      </c>
      <c r="O2203">
        <v>56</v>
      </c>
      <c r="P2203">
        <v>0</v>
      </c>
      <c r="T2203" s="1" t="s">
        <v>1104</v>
      </c>
      <c r="U2203" t="str">
        <f>Receive[[#This Row],[服装]]&amp;Receive[[#This Row],[名前]]&amp;Receive[[#This Row],[レアリティ]]</f>
        <v>ユニフォーム輪島友和ICONIC</v>
      </c>
    </row>
    <row r="2204" spans="1:21" x14ac:dyDescent="0.25">
      <c r="A2204">
        <f>VLOOKUP(Receive[[#This Row],[No用]],SetNo[[No.用]:[vlookup 用]],2,FALSE)</f>
        <v>372</v>
      </c>
      <c r="B2204">
        <f>IF(ROW()=2,1,IF(A2203&lt;&gt;Receive[[#This Row],[No]],1,B2203+1))</f>
        <v>9</v>
      </c>
      <c r="C2204" s="1" t="s">
        <v>108</v>
      </c>
      <c r="D2204" s="1" t="s">
        <v>1102</v>
      </c>
      <c r="E2204" s="1" t="s">
        <v>77</v>
      </c>
      <c r="F2204" s="1" t="s">
        <v>80</v>
      </c>
      <c r="G2204" s="1" t="s">
        <v>1072</v>
      </c>
      <c r="H2204" s="1" t="s">
        <v>544</v>
      </c>
      <c r="I2204">
        <v>1</v>
      </c>
      <c r="J2204" t="s">
        <v>228</v>
      </c>
      <c r="K2204" s="1" t="s">
        <v>164</v>
      </c>
      <c r="L2204" s="1" t="s">
        <v>224</v>
      </c>
      <c r="M2204">
        <v>46</v>
      </c>
      <c r="N2204">
        <v>0</v>
      </c>
      <c r="O2204">
        <v>56</v>
      </c>
      <c r="P2204">
        <v>0</v>
      </c>
      <c r="T2204" s="1" t="s">
        <v>1105</v>
      </c>
      <c r="U2204" t="str">
        <f>Receive[[#This Row],[服装]]&amp;Receive[[#This Row],[名前]]&amp;Receive[[#This Row],[レアリティ]]</f>
        <v>ユニフォーム輪島友和ICONIC</v>
      </c>
    </row>
    <row r="2205" spans="1:21" x14ac:dyDescent="0.25">
      <c r="A2205">
        <f>VLOOKUP(Receive[[#This Row],[No用]],SetNo[[No.用]:[vlookup 用]],2,FALSE)</f>
        <v>373</v>
      </c>
      <c r="B2205">
        <f>IF(ROW()=2,1,IF(A2204&lt;&gt;Receive[[#This Row],[No]],1,B2204+1))</f>
        <v>1</v>
      </c>
      <c r="C2205" s="1" t="s">
        <v>108</v>
      </c>
      <c r="D2205" s="1" t="s">
        <v>1119</v>
      </c>
      <c r="E2205" s="1" t="s">
        <v>77</v>
      </c>
      <c r="F2205" s="1" t="s">
        <v>78</v>
      </c>
      <c r="G2205" s="1" t="s">
        <v>1072</v>
      </c>
      <c r="H2205" s="1" t="s">
        <v>544</v>
      </c>
      <c r="I2205">
        <v>1</v>
      </c>
      <c r="J2205" t="s">
        <v>228</v>
      </c>
      <c r="K2205" s="1" t="s">
        <v>119</v>
      </c>
      <c r="L2205" s="1" t="s">
        <v>162</v>
      </c>
      <c r="M2205">
        <v>31</v>
      </c>
      <c r="N2205">
        <v>0</v>
      </c>
      <c r="O2205">
        <v>0</v>
      </c>
      <c r="P2205">
        <v>0</v>
      </c>
      <c r="U2205" t="str">
        <f>Receive[[#This Row],[服装]]&amp;Receive[[#This Row],[名前]]&amp;Receive[[#This Row],[レアリティ]]</f>
        <v>ユニフォーム深谷謙朗ICONIC</v>
      </c>
    </row>
    <row r="2206" spans="1:21" x14ac:dyDescent="0.25">
      <c r="A2206">
        <f>VLOOKUP(Receive[[#This Row],[No用]],SetNo[[No.用]:[vlookup 用]],2,FALSE)</f>
        <v>373</v>
      </c>
      <c r="B2206">
        <f>IF(ROW()=2,1,IF(A2205&lt;&gt;Receive[[#This Row],[No]],1,B2205+1))</f>
        <v>2</v>
      </c>
      <c r="C2206" s="1" t="s">
        <v>108</v>
      </c>
      <c r="D2206" s="1" t="s">
        <v>1119</v>
      </c>
      <c r="E2206" s="1" t="s">
        <v>77</v>
      </c>
      <c r="F2206" s="1" t="s">
        <v>78</v>
      </c>
      <c r="G2206" s="1" t="s">
        <v>1072</v>
      </c>
      <c r="H2206" s="1" t="s">
        <v>544</v>
      </c>
      <c r="I2206">
        <v>1</v>
      </c>
      <c r="J2206" t="s">
        <v>228</v>
      </c>
      <c r="K2206" s="1" t="s">
        <v>120</v>
      </c>
      <c r="L2206" s="1" t="s">
        <v>162</v>
      </c>
      <c r="M2206">
        <v>31</v>
      </c>
      <c r="N2206">
        <v>0</v>
      </c>
      <c r="O2206">
        <v>0</v>
      </c>
      <c r="P2206">
        <v>0</v>
      </c>
      <c r="U2206" t="str">
        <f>Receive[[#This Row],[服装]]&amp;Receive[[#This Row],[名前]]&amp;Receive[[#This Row],[レアリティ]]</f>
        <v>ユニフォーム深谷謙朗ICONIC</v>
      </c>
    </row>
    <row r="2207" spans="1:21" x14ac:dyDescent="0.25">
      <c r="A2207">
        <f>VLOOKUP(Receive[[#This Row],[No用]],SetNo[[No.用]:[vlookup 用]],2,FALSE)</f>
        <v>373</v>
      </c>
      <c r="B2207">
        <f>IF(ROW()=2,1,IF(A2206&lt;&gt;Receive[[#This Row],[No]],1,B2206+1))</f>
        <v>3</v>
      </c>
      <c r="C2207" s="1" t="s">
        <v>108</v>
      </c>
      <c r="D2207" s="1" t="s">
        <v>1119</v>
      </c>
      <c r="E2207" s="1" t="s">
        <v>77</v>
      </c>
      <c r="F2207" s="1" t="s">
        <v>78</v>
      </c>
      <c r="G2207" s="1" t="s">
        <v>1072</v>
      </c>
      <c r="H2207" s="1" t="s">
        <v>544</v>
      </c>
      <c r="I2207">
        <v>1</v>
      </c>
      <c r="J2207" t="s">
        <v>228</v>
      </c>
      <c r="K2207" s="1" t="s">
        <v>164</v>
      </c>
      <c r="L2207" s="1" t="s">
        <v>162</v>
      </c>
      <c r="M2207">
        <v>31</v>
      </c>
      <c r="N2207">
        <v>0</v>
      </c>
      <c r="O2207">
        <v>0</v>
      </c>
      <c r="P2207">
        <v>0</v>
      </c>
      <c r="U2207" t="str">
        <f>Receive[[#This Row],[服装]]&amp;Receive[[#This Row],[名前]]&amp;Receive[[#This Row],[レアリティ]]</f>
        <v>ユニフォーム深谷謙朗ICONIC</v>
      </c>
    </row>
    <row r="2208" spans="1:21" x14ac:dyDescent="0.25">
      <c r="A2208">
        <f>VLOOKUP(Receive[[#This Row],[No用]],SetNo[[No.用]:[vlookup 用]],2,FALSE)</f>
        <v>373</v>
      </c>
      <c r="B2208">
        <f>IF(ROW()=2,1,IF(A2207&lt;&gt;Receive[[#This Row],[No]],1,B2207+1))</f>
        <v>4</v>
      </c>
      <c r="C2208" s="1" t="s">
        <v>108</v>
      </c>
      <c r="D2208" s="1" t="s">
        <v>1119</v>
      </c>
      <c r="E2208" s="1" t="s">
        <v>77</v>
      </c>
      <c r="F2208" s="1" t="s">
        <v>78</v>
      </c>
      <c r="G2208" s="1" t="s">
        <v>1072</v>
      </c>
      <c r="H2208" s="1" t="s">
        <v>544</v>
      </c>
      <c r="I2208">
        <v>0</v>
      </c>
      <c r="J2208" t="s">
        <v>228</v>
      </c>
      <c r="K2208" s="1" t="s">
        <v>165</v>
      </c>
      <c r="L2208" s="1" t="s">
        <v>162</v>
      </c>
      <c r="M2208">
        <v>13</v>
      </c>
      <c r="N2208">
        <v>0</v>
      </c>
      <c r="O2208">
        <v>0</v>
      </c>
      <c r="P2208">
        <v>0</v>
      </c>
      <c r="U2208" t="str">
        <f>Receive[[#This Row],[服装]]&amp;Receive[[#This Row],[名前]]&amp;Receive[[#This Row],[レアリティ]]</f>
        <v>ユニフォーム深谷謙朗ICONIC</v>
      </c>
    </row>
    <row r="2209" spans="1:21" x14ac:dyDescent="0.25">
      <c r="A2209">
        <f>VLOOKUP(Receive[[#This Row],[No用]],SetNo[[No.用]:[vlookup 用]],2,FALSE)</f>
        <v>374</v>
      </c>
      <c r="B2209">
        <f>IF(ROW()=2,1,IF(A2208&lt;&gt;Receive[[#This Row],[No]],1,B2208+1))</f>
        <v>1</v>
      </c>
      <c r="C2209" s="1" t="s">
        <v>108</v>
      </c>
      <c r="D2209" s="1" t="s">
        <v>1129</v>
      </c>
      <c r="E2209" s="1" t="s">
        <v>77</v>
      </c>
      <c r="F2209" s="1" t="s">
        <v>78</v>
      </c>
      <c r="G2209" s="1" t="s">
        <v>1072</v>
      </c>
      <c r="H2209" s="1" t="s">
        <v>544</v>
      </c>
      <c r="I2209">
        <v>1</v>
      </c>
      <c r="J2209" t="s">
        <v>228</v>
      </c>
      <c r="K2209" s="1" t="s">
        <v>119</v>
      </c>
      <c r="L2209" s="1" t="s">
        <v>162</v>
      </c>
      <c r="M2209">
        <v>27</v>
      </c>
      <c r="N2209">
        <v>0</v>
      </c>
      <c r="O2209">
        <v>0</v>
      </c>
      <c r="P2209">
        <v>0</v>
      </c>
      <c r="U2209" t="str">
        <f>Receive[[#This Row],[服装]]&amp;Receive[[#This Row],[名前]]&amp;Receive[[#This Row],[レアリティ]]</f>
        <v>ユニフォーム山代総司ICONIC</v>
      </c>
    </row>
    <row r="2210" spans="1:21" x14ac:dyDescent="0.25">
      <c r="A2210">
        <f>VLOOKUP(Receive[[#This Row],[No用]],SetNo[[No.用]:[vlookup 用]],2,FALSE)</f>
        <v>374</v>
      </c>
      <c r="B2210">
        <f>IF(ROW()=2,1,IF(A2209&lt;&gt;Receive[[#This Row],[No]],1,B2209+1))</f>
        <v>2</v>
      </c>
      <c r="C2210" s="1" t="s">
        <v>108</v>
      </c>
      <c r="D2210" s="1" t="s">
        <v>1129</v>
      </c>
      <c r="E2210" s="1" t="s">
        <v>77</v>
      </c>
      <c r="F2210" s="1" t="s">
        <v>78</v>
      </c>
      <c r="G2210" s="1" t="s">
        <v>1072</v>
      </c>
      <c r="H2210" s="1" t="s">
        <v>544</v>
      </c>
      <c r="I2210">
        <v>1</v>
      </c>
      <c r="J2210" t="s">
        <v>228</v>
      </c>
      <c r="K2210" s="1" t="s">
        <v>163</v>
      </c>
      <c r="L2210" s="1" t="s">
        <v>162</v>
      </c>
      <c r="M2210">
        <v>27</v>
      </c>
      <c r="N2210">
        <v>0</v>
      </c>
      <c r="O2210">
        <v>0</v>
      </c>
      <c r="P2210">
        <v>0</v>
      </c>
      <c r="R2210" s="1" t="s">
        <v>948</v>
      </c>
      <c r="S2210" s="1" t="s">
        <v>913</v>
      </c>
      <c r="U2210" t="str">
        <f>Receive[[#This Row],[服装]]&amp;Receive[[#This Row],[名前]]&amp;Receive[[#This Row],[レアリティ]]</f>
        <v>ユニフォーム山代総司ICONIC</v>
      </c>
    </row>
    <row r="2211" spans="1:21" x14ac:dyDescent="0.25">
      <c r="A2211">
        <f>VLOOKUP(Receive[[#This Row],[No用]],SetNo[[No.用]:[vlookup 用]],2,FALSE)</f>
        <v>374</v>
      </c>
      <c r="B2211">
        <f>IF(ROW()=2,1,IF(A2210&lt;&gt;Receive[[#This Row],[No]],1,B2210+1))</f>
        <v>3</v>
      </c>
      <c r="C2211" s="1" t="s">
        <v>108</v>
      </c>
      <c r="D2211" s="1" t="s">
        <v>1129</v>
      </c>
      <c r="E2211" s="1" t="s">
        <v>77</v>
      </c>
      <c r="F2211" s="1" t="s">
        <v>78</v>
      </c>
      <c r="G2211" s="1" t="s">
        <v>1072</v>
      </c>
      <c r="H2211" s="1" t="s">
        <v>544</v>
      </c>
      <c r="I2211">
        <v>1</v>
      </c>
      <c r="J2211" t="s">
        <v>228</v>
      </c>
      <c r="K2211" s="1" t="s">
        <v>120</v>
      </c>
      <c r="L2211" s="1" t="s">
        <v>162</v>
      </c>
      <c r="M2211">
        <v>27</v>
      </c>
      <c r="N2211">
        <v>0</v>
      </c>
      <c r="O2211">
        <v>0</v>
      </c>
      <c r="P2211">
        <v>0</v>
      </c>
      <c r="U2211" t="str">
        <f>Receive[[#This Row],[服装]]&amp;Receive[[#This Row],[名前]]&amp;Receive[[#This Row],[レアリティ]]</f>
        <v>ユニフォーム山代総司ICONIC</v>
      </c>
    </row>
    <row r="2212" spans="1:21" x14ac:dyDescent="0.25">
      <c r="A2212">
        <f>VLOOKUP(Receive[[#This Row],[No用]],SetNo[[No.用]:[vlookup 用]],2,FALSE)</f>
        <v>374</v>
      </c>
      <c r="B2212">
        <f>IF(ROW()=2,1,IF(A2211&lt;&gt;Receive[[#This Row],[No]],1,B2211+1))</f>
        <v>4</v>
      </c>
      <c r="C2212" s="1" t="s">
        <v>108</v>
      </c>
      <c r="D2212" s="1" t="s">
        <v>1129</v>
      </c>
      <c r="E2212" s="1" t="s">
        <v>77</v>
      </c>
      <c r="F2212" s="1" t="s">
        <v>78</v>
      </c>
      <c r="G2212" s="1" t="s">
        <v>1072</v>
      </c>
      <c r="H2212" s="1" t="s">
        <v>544</v>
      </c>
      <c r="I2212">
        <v>1</v>
      </c>
      <c r="J2212" t="s">
        <v>228</v>
      </c>
      <c r="K2212" s="1" t="s">
        <v>164</v>
      </c>
      <c r="L2212" s="1" t="s">
        <v>162</v>
      </c>
      <c r="M2212">
        <v>27</v>
      </c>
      <c r="N2212">
        <v>0</v>
      </c>
      <c r="O2212">
        <v>0</v>
      </c>
      <c r="P2212">
        <v>0</v>
      </c>
      <c r="U2212" t="str">
        <f>Receive[[#This Row],[服装]]&amp;Receive[[#This Row],[名前]]&amp;Receive[[#This Row],[レアリティ]]</f>
        <v>ユニフォーム山代総司ICONIC</v>
      </c>
    </row>
    <row r="2213" spans="1:21" x14ac:dyDescent="0.25">
      <c r="A2213">
        <f>VLOOKUP(Receive[[#This Row],[No用]],SetNo[[No.用]:[vlookup 用]],2,FALSE)</f>
        <v>374</v>
      </c>
      <c r="B2213">
        <f>IF(ROW()=2,1,IF(A2212&lt;&gt;Receive[[#This Row],[No]],1,B2212+1))</f>
        <v>5</v>
      </c>
      <c r="C2213" s="1" t="s">
        <v>108</v>
      </c>
      <c r="D2213" s="1" t="s">
        <v>1129</v>
      </c>
      <c r="E2213" s="1" t="s">
        <v>77</v>
      </c>
      <c r="F2213" s="1" t="s">
        <v>78</v>
      </c>
      <c r="G2213" s="1" t="s">
        <v>1072</v>
      </c>
      <c r="H2213" s="1" t="s">
        <v>544</v>
      </c>
      <c r="I2213">
        <v>0</v>
      </c>
      <c r="J2213" t="s">
        <v>228</v>
      </c>
      <c r="K2213" s="1" t="s">
        <v>165</v>
      </c>
      <c r="L2213" s="1" t="s">
        <v>162</v>
      </c>
      <c r="M2213">
        <v>27</v>
      </c>
      <c r="N2213">
        <v>0</v>
      </c>
      <c r="O2213">
        <v>0</v>
      </c>
      <c r="P2213">
        <v>0</v>
      </c>
      <c r="U2213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113"/>
  <sheetViews>
    <sheetView topLeftCell="A1003" workbookViewId="0">
      <selection activeCell="A1021" sqref="A1015:XFD1021"/>
    </sheetView>
  </sheetViews>
  <sheetFormatPr defaultRowHeight="14.25" x14ac:dyDescent="0.25"/>
  <cols>
    <col min="1" max="1" width="6" bestFit="1" customWidth="1"/>
    <col min="2" max="2" width="6.7109375" bestFit="1" customWidth="1"/>
    <col min="3" max="3" width="10.140625" bestFit="1" customWidth="1"/>
    <col min="4" max="4" width="12.42578125" bestFit="1" customWidth="1"/>
    <col min="5" max="5" width="10.42578125" bestFit="1" customWidth="1"/>
    <col min="6" max="6" width="7.28515625" bestFit="1" customWidth="1"/>
    <col min="7" max="7" width="9.7109375" bestFit="1" customWidth="1"/>
    <col min="8" max="8" width="10.28515625" bestFit="1" customWidth="1"/>
    <col min="9" max="9" width="5.7109375" bestFit="1" customWidth="1"/>
    <col min="10" max="10" width="9.7109375" bestFit="1" customWidth="1"/>
    <col min="11" max="11" width="11.7109375" bestFit="1" customWidth="1"/>
    <col min="12" max="12" width="5.7109375" bestFit="1" customWidth="1"/>
    <col min="13" max="13" width="7.7109375" bestFit="1" customWidth="1"/>
    <col min="14" max="14" width="7.28515625" bestFit="1" customWidth="1"/>
    <col min="15" max="15" width="10.7109375" bestFit="1" customWidth="1"/>
    <col min="16" max="16" width="13.7109375" bestFit="1" customWidth="1"/>
    <col min="17" max="17" width="49.28515625" bestFit="1" customWidth="1"/>
    <col min="18" max="18" width="37.28515625" bestFit="1" customWidth="1"/>
    <col min="19" max="19" width="20.42578125" bestFit="1" customWidth="1"/>
    <col min="20" max="20" width="20.42578125" customWidth="1"/>
    <col min="21" max="21" width="27.28515625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2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2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2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2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2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2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607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2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607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2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607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2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709</v>
      </c>
      <c r="D11" s="1" t="s">
        <v>684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2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709</v>
      </c>
      <c r="D12" s="1" t="s">
        <v>684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2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781</v>
      </c>
      <c r="D13" s="1" t="s">
        <v>684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2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781</v>
      </c>
      <c r="D14" s="1" t="s">
        <v>684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2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912</v>
      </c>
      <c r="D15" s="1" t="s">
        <v>684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2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912</v>
      </c>
      <c r="D16" s="1" t="s">
        <v>684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2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1070</v>
      </c>
      <c r="D17" s="1" t="s">
        <v>684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2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1070</v>
      </c>
      <c r="D18" s="1" t="s">
        <v>684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2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2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2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2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2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2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891</v>
      </c>
      <c r="U24" t="str">
        <f>Toss[[#This Row],[服装]]&amp;Toss[[#This Row],[名前]]&amp;Toss[[#This Row],[レアリティ]]</f>
        <v>ユニフォーム影山飛雄ICONIC</v>
      </c>
    </row>
    <row r="25" spans="1:21" x14ac:dyDescent="0.2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2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2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2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2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2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2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2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1201</v>
      </c>
      <c r="U32" t="str">
        <f>Toss[[#This Row],[服装]]&amp;Toss[[#This Row],[名前]]&amp;Toss[[#This Row],[レアリティ]]</f>
        <v>制服影山飛雄ICONIC</v>
      </c>
    </row>
    <row r="33" spans="1:21" x14ac:dyDescent="0.2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2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2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2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2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2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2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2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1201</v>
      </c>
      <c r="U40" t="str">
        <f>Toss[[#This Row],[服装]]&amp;Toss[[#This Row],[名前]]&amp;Toss[[#This Row],[レアリティ]]</f>
        <v>夏祭り影山飛雄ICONIC</v>
      </c>
    </row>
    <row r="41" spans="1:21" x14ac:dyDescent="0.2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2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2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2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2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2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2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2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2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607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2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607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2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607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2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607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2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607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2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607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2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607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910</v>
      </c>
      <c r="U55" t="str">
        <f>Toss[[#This Row],[服装]]&amp;Toss[[#This Row],[名前]]&amp;Toss[[#This Row],[レアリティ]]</f>
        <v>1周年影山飛雄ICONIC</v>
      </c>
    </row>
    <row r="56" spans="1:21" x14ac:dyDescent="0.2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607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608</v>
      </c>
      <c r="U56" t="str">
        <f>Toss[[#This Row],[服装]]&amp;Toss[[#This Row],[名前]]&amp;Toss[[#This Row],[レアリティ]]</f>
        <v>1周年影山飛雄ICONIC</v>
      </c>
    </row>
    <row r="57" spans="1:21" x14ac:dyDescent="0.2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709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2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709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2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709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2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709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2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709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2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709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2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709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1202</v>
      </c>
      <c r="U63" t="str">
        <f>Toss[[#This Row],[服装]]&amp;Toss[[#This Row],[名前]]&amp;Toss[[#This Row],[レアリティ]]</f>
        <v>王冠影山飛雄ICONIC</v>
      </c>
    </row>
    <row r="64" spans="1:21" x14ac:dyDescent="0.2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781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2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781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2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781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2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2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2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2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2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781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2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781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790</v>
      </c>
      <c r="U72" t="str">
        <f>Toss[[#This Row],[服装]]&amp;Toss[[#This Row],[名前]]&amp;Toss[[#This Row],[レアリティ]]</f>
        <v>ジャージ影山飛雄ICONIC</v>
      </c>
    </row>
    <row r="73" spans="1:21" x14ac:dyDescent="0.2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2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885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2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885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2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885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2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885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2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885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2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885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908</v>
      </c>
      <c r="U79" t="str">
        <f>Toss[[#This Row],[服装]]&amp;Toss[[#This Row],[名前]]&amp;Toss[[#This Row],[レアリティ]]</f>
        <v>2周年影山飛雄ICONIC</v>
      </c>
    </row>
    <row r="80" spans="1:21" x14ac:dyDescent="0.2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885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710</v>
      </c>
      <c r="U80" t="str">
        <f>Toss[[#This Row],[服装]]&amp;Toss[[#This Row],[名前]]&amp;Toss[[#This Row],[レアリティ]]</f>
        <v>2周年影山飛雄ICONIC</v>
      </c>
    </row>
    <row r="81" spans="1:21" x14ac:dyDescent="0.2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935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2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935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2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935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2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935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2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935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2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2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2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2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1154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2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1154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2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1154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2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2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2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2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1192</v>
      </c>
      <c r="U95" t="str">
        <f>Toss[[#This Row],[服装]]&amp;Toss[[#This Row],[名前]]&amp;Toss[[#This Row],[レアリティ]]</f>
        <v>文化祭3影山飛雄ICONIC</v>
      </c>
    </row>
    <row r="96" spans="1:21" x14ac:dyDescent="0.2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1154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1193</v>
      </c>
      <c r="U96" t="str">
        <f>Toss[[#This Row],[服装]]&amp;Toss[[#This Row],[名前]]&amp;Toss[[#This Row],[レアリティ]]</f>
        <v>文化祭3影山飛雄ICONIC</v>
      </c>
    </row>
    <row r="97" spans="1:21" x14ac:dyDescent="0.2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1154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1195</v>
      </c>
      <c r="T97" s="1" t="s">
        <v>1194</v>
      </c>
      <c r="U97" t="str">
        <f>Toss[[#This Row],[服装]]&amp;Toss[[#This Row],[名前]]&amp;Toss[[#This Row],[レアリティ]]</f>
        <v>文化祭3影山飛雄ICONIC</v>
      </c>
    </row>
    <row r="98" spans="1:21" x14ac:dyDescent="0.2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2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2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2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2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2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2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2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607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2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2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2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781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2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781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2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781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816</v>
      </c>
      <c r="U110" t="str">
        <f>Toss[[#This Row],[服装]]&amp;Toss[[#This Row],[名前]]&amp;Toss[[#This Row],[レアリティ]]</f>
        <v>ジャージ月島蛍ICONIC</v>
      </c>
    </row>
    <row r="111" spans="1:21" x14ac:dyDescent="0.2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885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2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885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2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973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2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973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2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2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2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2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2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2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2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2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2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2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2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2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734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2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734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2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734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2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781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2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781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2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781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2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1052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2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1052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2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1052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2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2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2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2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672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2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769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2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885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2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1070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2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2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2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2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2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2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2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631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2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631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2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742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2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742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2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2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2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2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2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2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2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631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2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631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2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825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2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825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2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2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2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2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2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2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2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2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2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2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2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2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2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2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2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2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2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2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2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678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2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678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2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678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2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678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2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678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2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678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2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678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2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678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2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800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2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800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2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800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2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800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2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800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2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800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2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990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2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990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2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990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2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990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2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990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2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990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2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990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1041</v>
      </c>
      <c r="R200" s="1" t="s">
        <v>992</v>
      </c>
      <c r="S200" s="1" t="s">
        <v>993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2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990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2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2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2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2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2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630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2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630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2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1025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2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1025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2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2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2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2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2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631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2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707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2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2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2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923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2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923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2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2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2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2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2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2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2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2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2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611</v>
      </c>
      <c r="U228" t="str">
        <f>Toss[[#This Row],[服装]]&amp;Toss[[#This Row],[名前]]&amp;Toss[[#This Row],[レアリティ]]</f>
        <v>ユニフォーム孤爪研磨ICONIC</v>
      </c>
    </row>
    <row r="229" spans="1:21" x14ac:dyDescent="0.2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995</v>
      </c>
      <c r="U229" t="str">
        <f>Toss[[#This Row],[服装]]&amp;Toss[[#This Row],[名前]]&amp;Toss[[#This Row],[レアリティ]]</f>
        <v>ユニフォーム孤爪研磨ICONIC</v>
      </c>
    </row>
    <row r="230" spans="1:21" x14ac:dyDescent="0.2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2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2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2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2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2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2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2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2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2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2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2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2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994</v>
      </c>
      <c r="U242" t="str">
        <f>Toss[[#This Row],[服装]]&amp;Toss[[#This Row],[名前]]&amp;Toss[[#This Row],[レアリティ]]</f>
        <v>夏祭り孤爪研磨ICONIC</v>
      </c>
    </row>
    <row r="243" spans="1:21" x14ac:dyDescent="0.2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607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2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607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2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607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2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607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2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607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2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607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994</v>
      </c>
      <c r="U248" t="str">
        <f>Toss[[#This Row],[服装]]&amp;Toss[[#This Row],[名前]]&amp;Toss[[#This Row],[レアリティ]]</f>
        <v>1周年孤爪研磨ICONIC</v>
      </c>
    </row>
    <row r="249" spans="1:21" x14ac:dyDescent="0.2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607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2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734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2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734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2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734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2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734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2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734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2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734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2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800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2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800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2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800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2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800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2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800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2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800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2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800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995</v>
      </c>
      <c r="U262" t="str">
        <f>Toss[[#This Row],[服装]]&amp;Toss[[#This Row],[名前]]&amp;Toss[[#This Row],[レアリティ]]</f>
        <v>Xmas2孤爪研磨ICONIC</v>
      </c>
    </row>
    <row r="263" spans="1:21" x14ac:dyDescent="0.2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800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2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935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2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935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2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935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2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935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2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935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2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935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2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935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994</v>
      </c>
      <c r="U270" t="str">
        <f>Toss[[#This Row],[服装]]&amp;Toss[[#This Row],[名前]]&amp;Toss[[#This Row],[レアリティ]]</f>
        <v>中学生孤爪研磨ICONIC</v>
      </c>
    </row>
    <row r="271" spans="1:21" x14ac:dyDescent="0.2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1070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2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1070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5" customHeight="1" x14ac:dyDescent="0.2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1070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2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1070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2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1070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2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1070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1099</v>
      </c>
      <c r="R276" s="1" t="s">
        <v>1097</v>
      </c>
      <c r="U276" t="str">
        <f>Toss[[#This Row],[服装]]&amp;Toss[[#This Row],[名前]]&amp;Toss[[#This Row],[レアリティ]]</f>
        <v>ハロウィン孤爪研磨ICONIC</v>
      </c>
    </row>
    <row r="277" spans="1:21" x14ac:dyDescent="0.2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2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2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2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2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2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2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607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2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607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2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683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2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683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2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769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2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769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2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935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2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935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2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1070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2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1070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2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2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2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2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2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649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2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649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2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769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2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769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2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980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2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980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2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2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2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607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2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607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2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707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2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707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2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885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2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885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2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983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2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983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2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2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2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672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2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672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2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973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2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973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2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2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2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2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2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2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2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2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1052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2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2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2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912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2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912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2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2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2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687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2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687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2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687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2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687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2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687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2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2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2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2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2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2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2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683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2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683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2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765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2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762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2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2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2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2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2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2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2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649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2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649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2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762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2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762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2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885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2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885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2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973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2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973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2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2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2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2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2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2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2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2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2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2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2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2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2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2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2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2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2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2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2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2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2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2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2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2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2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734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2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734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2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734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2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734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2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734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2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734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2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734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2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734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2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734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768</v>
      </c>
      <c r="U394" t="str">
        <f>Toss[[#This Row],[服装]]&amp;Toss[[#This Row],[名前]]&amp;Toss[[#This Row],[レアリティ]]</f>
        <v>スパイ黄金川貫至ICONIC</v>
      </c>
    </row>
    <row r="395" spans="1:21" x14ac:dyDescent="0.2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1052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2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1052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2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1052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2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1052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2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1052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2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1052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2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1052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2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1052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2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1052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2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1052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2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2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2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2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2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983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2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983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2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2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956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2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2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2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613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2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613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2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613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2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613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2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613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2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613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2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613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2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615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2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615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2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762</v>
      </c>
      <c r="D424" s="1" t="s">
        <v>615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2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762</v>
      </c>
      <c r="D425" s="1" t="s">
        <v>615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2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617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2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617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2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617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2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2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2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2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2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2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2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2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2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2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2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2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2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2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1043</v>
      </c>
      <c r="U442" t="str">
        <f>Toss[[#This Row],[服装]]&amp;Toss[[#This Row],[名前]]&amp;Toss[[#This Row],[レアリティ]]</f>
        <v>プール掃除及川徹ICONIC</v>
      </c>
    </row>
    <row r="443" spans="1:21" x14ac:dyDescent="0.2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2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2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2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2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2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2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2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2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2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2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2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2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2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2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649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2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649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2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649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2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649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2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649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2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649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2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649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2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712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2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712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2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712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2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712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2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712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2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712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2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712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2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712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2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712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1043</v>
      </c>
      <c r="U472" t="str">
        <f>Toss[[#This Row],[服装]]&amp;Toss[[#This Row],[名前]]&amp;Toss[[#This Row],[レアリティ]]</f>
        <v>バカンス及川徹ICONIC</v>
      </c>
    </row>
    <row r="473" spans="1:21" x14ac:dyDescent="0.2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885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2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885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2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885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2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885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2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885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2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885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2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1025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2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1025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2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1025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2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1025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2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1025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2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1025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2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1025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2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1025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1043</v>
      </c>
      <c r="U486" t="str">
        <f>Toss[[#This Row],[服装]]&amp;Toss[[#This Row],[名前]]&amp;Toss[[#This Row],[レアリティ]]</f>
        <v>夏祭り2及川徹ICONIC</v>
      </c>
    </row>
    <row r="487" spans="1:21" x14ac:dyDescent="0.2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2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2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2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2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2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2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630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2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630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2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712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2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712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2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832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2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832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2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1025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2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1025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2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2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2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2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2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736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2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736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2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935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2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935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2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2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2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678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2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678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2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983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2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983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2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2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2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2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2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649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2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649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2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736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2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736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2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935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2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935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2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935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2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2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2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2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2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2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2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712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2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712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2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1052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2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1052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2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2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2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2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2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2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2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672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2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672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2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672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2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672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2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923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2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923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2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923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2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1052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2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1052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2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1052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2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626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2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626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2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626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2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626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2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626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2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626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997</v>
      </c>
      <c r="U557" t="str">
        <f>Toss[[#This Row],[服装]]&amp;Toss[[#This Row],[名前]]&amp;Toss[[#This Row],[レアリティ]]</f>
        <v>ユニフォーム矢巾秀ICONIC</v>
      </c>
    </row>
    <row r="558" spans="1:21" x14ac:dyDescent="0.2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683</v>
      </c>
      <c r="D558" s="1" t="s">
        <v>626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2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683</v>
      </c>
      <c r="D559" s="1" t="s">
        <v>626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2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683</v>
      </c>
      <c r="D560" s="1" t="s">
        <v>626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2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683</v>
      </c>
      <c r="D561" s="1" t="s">
        <v>626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2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683</v>
      </c>
      <c r="D562" s="1" t="s">
        <v>626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2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683</v>
      </c>
      <c r="D563" s="1" t="s">
        <v>626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2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2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2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2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2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2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2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2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2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2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2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2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2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2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2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2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2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2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769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2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769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2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912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2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912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2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2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2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2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2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2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2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2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2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2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2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980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2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980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2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2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2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2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2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2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2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668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2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668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2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668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2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668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2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668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2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668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2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2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2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2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2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2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2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2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2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2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2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2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2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2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2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2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2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2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2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2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2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2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2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2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2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2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2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2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2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2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734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2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734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2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923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2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923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2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2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2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973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2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973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2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2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2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2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2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2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2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2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2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2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2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2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2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2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2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2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2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2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2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2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2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2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2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2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734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2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734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2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2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2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2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2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2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2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2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2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2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2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2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2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923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2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923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2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2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2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980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2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980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2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2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2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2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2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2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2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2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2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769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2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769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2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923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2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923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2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1070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2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1070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2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2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2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2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2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2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2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2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2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924</v>
      </c>
      <c r="R711" s="1" t="s">
        <v>925</v>
      </c>
      <c r="U711" t="str">
        <f>Toss[[#This Row],[服装]]&amp;Toss[[#This Row],[名前]]&amp;Toss[[#This Row],[レアリティ]]</f>
        <v>制服天童覚ICONIC</v>
      </c>
    </row>
    <row r="712" spans="1:21" x14ac:dyDescent="0.2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742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2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742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2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912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2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912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2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2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2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2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2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2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2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712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2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712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2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800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2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800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2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980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2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980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2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2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2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2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2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2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2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2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2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2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2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2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2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2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2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2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2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679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2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712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2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712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2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712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2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712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2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712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2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712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2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712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2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833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2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833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2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833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2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833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2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833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2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833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2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833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2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833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679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2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833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874</v>
      </c>
      <c r="R760" s="1" t="s">
        <v>953</v>
      </c>
      <c r="S760" s="1" t="s">
        <v>949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2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s="1" t="s">
        <v>1154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S761" s="1"/>
      <c r="T761" s="1"/>
      <c r="U761" t="str">
        <f>Toss[[#This Row],[服装]]&amp;Toss[[#This Row],[名前]]&amp;Toss[[#This Row],[レアリティ]]</f>
        <v>文化祭3白布賢二郎ICONIC</v>
      </c>
    </row>
    <row r="762" spans="1:21" x14ac:dyDescent="0.2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s="1" t="s">
        <v>1154</v>
      </c>
      <c r="D762" s="1" t="s">
        <v>367</v>
      </c>
      <c r="E762" s="1" t="s">
        <v>77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169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S762" s="1"/>
      <c r="T762" s="1"/>
      <c r="U762" t="str">
        <f>Toss[[#This Row],[服装]]&amp;Toss[[#This Row],[名前]]&amp;Toss[[#This Row],[レアリティ]]</f>
        <v>文化祭3白布賢二郎ICONIC</v>
      </c>
    </row>
    <row r="763" spans="1:21" x14ac:dyDescent="0.25">
      <c r="A763">
        <f>VLOOKUP(Toss[[#This Row],[No用]],SetNo[[No.用]:[vlookup 用]],2,FALSE)</f>
        <v>248</v>
      </c>
      <c r="B763">
        <f>IF(ROW()=2,1,IF(A762&lt;&gt;Toss[[#This Row],[No]],1,B762+1))</f>
        <v>3</v>
      </c>
      <c r="C763" s="1" t="s">
        <v>1154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37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25">
      <c r="A764">
        <f>VLOOKUP(Toss[[#This Row],[No用]],SetNo[[No.用]:[vlookup 用]],2,FALSE)</f>
        <v>248</v>
      </c>
      <c r="B764">
        <f>IF(ROW()=2,1,IF(A763&lt;&gt;Toss[[#This Row],[No]],1,B763+1))</f>
        <v>4</v>
      </c>
      <c r="C764" s="1" t="s">
        <v>1154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178</v>
      </c>
      <c r="M764">
        <v>37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25">
      <c r="A765">
        <f>VLOOKUP(Toss[[#This Row],[No用]],SetNo[[No.用]:[vlookup 用]],2,FALSE)</f>
        <v>248</v>
      </c>
      <c r="B765">
        <f>IF(ROW()=2,1,IF(A764&lt;&gt;Toss[[#This Row],[No]],1,B764+1))</f>
        <v>5</v>
      </c>
      <c r="C765" s="1" t="s">
        <v>1154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 t="s">
        <v>1224</v>
      </c>
      <c r="S765" s="1"/>
      <c r="T765" s="1" t="s">
        <v>1206</v>
      </c>
      <c r="U765" t="str">
        <f>Toss[[#This Row],[服装]]&amp;Toss[[#This Row],[名前]]&amp;Toss[[#This Row],[レアリティ]]</f>
        <v>文化祭3白布賢二郎ICONIC</v>
      </c>
    </row>
    <row r="766" spans="1:21" x14ac:dyDescent="0.25">
      <c r="A766">
        <f>VLOOKUP(Toss[[#This Row],[No用]],SetNo[[No.用]:[vlookup 用]],2,FALSE)</f>
        <v>249</v>
      </c>
      <c r="B766">
        <f>IF(ROW()=2,1,IF(A760&lt;&gt;Toss[[#This Row],[No]],1,B760+1))</f>
        <v>1</v>
      </c>
      <c r="C766" t="s">
        <v>108</v>
      </c>
      <c r="D766" t="s">
        <v>113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369</v>
      </c>
      <c r="K766" s="1" t="s">
        <v>166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ユニフォーム大平獅音ICONIC</v>
      </c>
    </row>
    <row r="767" spans="1:21" x14ac:dyDescent="0.25">
      <c r="A767">
        <f>VLOOKUP(Toss[[#This Row],[No用]],SetNo[[No.用]:[vlookup 用]],2,FALSE)</f>
        <v>249</v>
      </c>
      <c r="B767">
        <f>IF(ROW()=2,1,IF(A766&lt;&gt;Toss[[#This Row],[No]],1,B766+1))</f>
        <v>2</v>
      </c>
      <c r="C767" t="s">
        <v>108</v>
      </c>
      <c r="D767" t="s">
        <v>113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369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ユニフォーム大平獅音ICONIC</v>
      </c>
    </row>
    <row r="768" spans="1:21" x14ac:dyDescent="0.2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114</v>
      </c>
      <c r="E768" t="s">
        <v>73</v>
      </c>
      <c r="F768" t="s">
        <v>82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ユニフォーム川西太一ICONIC</v>
      </c>
    </row>
    <row r="769" spans="1:21" x14ac:dyDescent="0.2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114</v>
      </c>
      <c r="E769" t="s">
        <v>73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ユニフォーム川西太一ICONIC</v>
      </c>
    </row>
    <row r="770" spans="1:21" x14ac:dyDescent="0.2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s="1" t="s">
        <v>649</v>
      </c>
      <c r="D770" s="1" t="s">
        <v>114</v>
      </c>
      <c r="E770" s="1" t="s">
        <v>90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路地裏川西太一ICONIC</v>
      </c>
    </row>
    <row r="771" spans="1:21" x14ac:dyDescent="0.2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s="1" t="s">
        <v>649</v>
      </c>
      <c r="D771" s="1" t="s">
        <v>114</v>
      </c>
      <c r="E771" s="1" t="s">
        <v>90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路地裏川西太一ICONIC</v>
      </c>
    </row>
    <row r="772" spans="1:21" x14ac:dyDescent="0.2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s="1" t="s">
        <v>522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ユニフォーム瀬見英太ICONIC</v>
      </c>
    </row>
    <row r="773" spans="1:21" x14ac:dyDescent="0.2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s="1" t="s">
        <v>522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ユニフォーム瀬見英太ICONIC</v>
      </c>
    </row>
    <row r="774" spans="1:21" x14ac:dyDescent="0.2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2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2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25">
      <c r="A777">
        <f>VLOOKUP(Toss[[#This Row],[No用]],SetNo[[No.用]:[vlookup 用]],2,FALSE)</f>
        <v>253</v>
      </c>
      <c r="B777">
        <f>IF(ROW()=2,1,IF(A776&lt;&gt;Toss[[#This Row],[No]],1,B776+1))</f>
        <v>1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25">
      <c r="A778">
        <f>VLOOKUP(Toss[[#This Row],[No用]],SetNo[[No.用]:[vlookup 用]],2,FALSE)</f>
        <v>253</v>
      </c>
      <c r="B778">
        <f>IF(ROW()=2,1,IF(A777&lt;&gt;Toss[[#This Row],[No]],1,B777+1))</f>
        <v>2</v>
      </c>
      <c r="C778" s="1" t="s">
        <v>604</v>
      </c>
      <c r="D778" s="1" t="s">
        <v>522</v>
      </c>
      <c r="E778" s="1" t="s">
        <v>90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169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雪遊び瀬見英太ICONIC</v>
      </c>
    </row>
    <row r="779" spans="1:21" x14ac:dyDescent="0.25">
      <c r="A779">
        <f>VLOOKUP(Toss[[#This Row],[No用]],SetNo[[No.用]:[vlookup 用]],2,FALSE)</f>
        <v>253</v>
      </c>
      <c r="B779">
        <f>IF(ROW()=2,1,IF(A778&lt;&gt;Toss[[#This Row],[No]],1,B778+1))</f>
        <v>3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172</v>
      </c>
      <c r="L779" s="1" t="s">
        <v>173</v>
      </c>
      <c r="M779">
        <v>25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25">
      <c r="A780">
        <f>VLOOKUP(Toss[[#This Row],[No用]],SetNo[[No.用]:[vlookup 用]],2,FALSE)</f>
        <v>253</v>
      </c>
      <c r="B780">
        <f>IF(ROW()=2,1,IF(A779&lt;&gt;Toss[[#This Row],[No]],1,B779+1))</f>
        <v>4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363</v>
      </c>
      <c r="L780" s="1" t="s">
        <v>173</v>
      </c>
      <c r="M780">
        <v>45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25">
      <c r="A781">
        <f>VLOOKUP(Toss[[#This Row],[No用]],SetNo[[No.用]:[vlookup 用]],2,FALSE)</f>
        <v>253</v>
      </c>
      <c r="B781">
        <f>IF(ROW()=2,1,IF(A780&lt;&gt;Toss[[#This Row],[No]],1,B780+1))</f>
        <v>5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232</v>
      </c>
      <c r="L781" s="1" t="s">
        <v>178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25">
      <c r="A782">
        <f>VLOOKUP(Toss[[#This Row],[No用]],SetNo[[No.用]:[vlookup 用]],2,FALSE)</f>
        <v>253</v>
      </c>
      <c r="B782">
        <f>IF(ROW()=2,1,IF(A781&lt;&gt;Toss[[#This Row],[No]],1,B781+1))</f>
        <v>6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2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712</v>
      </c>
      <c r="D783" s="1" t="s">
        <v>522</v>
      </c>
      <c r="E783" s="10" t="s">
        <v>77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バカンス瀬見英太ICONIC</v>
      </c>
    </row>
    <row r="784" spans="1:21" x14ac:dyDescent="0.2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712</v>
      </c>
      <c r="D784" s="1" t="s">
        <v>522</v>
      </c>
      <c r="E784" s="10" t="s">
        <v>77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バカンス瀬見英太ICONIC</v>
      </c>
    </row>
    <row r="785" spans="1:21" x14ac:dyDescent="0.2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712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178</v>
      </c>
      <c r="M785">
        <v>22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2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712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178</v>
      </c>
      <c r="M786">
        <v>42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2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712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25">
      <c r="A788">
        <f>VLOOKUP(Toss[[#This Row],[No用]],SetNo[[No.用]:[vlookup 用]],2,FALSE)</f>
        <v>255</v>
      </c>
      <c r="B788">
        <f>IF(ROW()=2,1,IF(A787&lt;&gt;Toss[[#This Row],[No]],1,B787+1))</f>
        <v>1</v>
      </c>
      <c r="C788" s="1" t="s">
        <v>973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25">
      <c r="A789">
        <f>VLOOKUP(Toss[[#This Row],[No用]],SetNo[[No.用]:[vlookup 用]],2,FALSE)</f>
        <v>255</v>
      </c>
      <c r="B789">
        <f>IF(ROW()=2,1,IF(A788&lt;&gt;Toss[[#This Row],[No]],1,B788+1))</f>
        <v>2</v>
      </c>
      <c r="C789" s="1" t="s">
        <v>973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25">
      <c r="A790">
        <f>VLOOKUP(Toss[[#This Row],[No用]],SetNo[[No.用]:[vlookup 用]],2,FALSE)</f>
        <v>255</v>
      </c>
      <c r="B790">
        <f>IF(ROW()=2,1,IF(A789&lt;&gt;Toss[[#This Row],[No]],1,B789+1))</f>
        <v>3</v>
      </c>
      <c r="C790" s="1" t="s">
        <v>973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25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25">
      <c r="A791">
        <f>VLOOKUP(Toss[[#This Row],[No用]],SetNo[[No.用]:[vlookup 用]],2,FALSE)</f>
        <v>255</v>
      </c>
      <c r="B791">
        <f>IF(ROW()=2,1,IF(A790&lt;&gt;Toss[[#This Row],[No]],1,B790+1))</f>
        <v>4</v>
      </c>
      <c r="C791" s="1" t="s">
        <v>973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363</v>
      </c>
      <c r="L791" s="1" t="s">
        <v>173</v>
      </c>
      <c r="M791">
        <v>45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25">
      <c r="A792">
        <f>VLOOKUP(Toss[[#This Row],[No用]],SetNo[[No.用]:[vlookup 用]],2,FALSE)</f>
        <v>255</v>
      </c>
      <c r="B792">
        <f>IF(ROW()=2,1,IF(A791&lt;&gt;Toss[[#This Row],[No]],1,B791+1))</f>
        <v>5</v>
      </c>
      <c r="C792" s="1" t="s">
        <v>973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178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25">
      <c r="A793">
        <f>VLOOKUP(Toss[[#This Row],[No用]],SetNo[[No.用]:[vlookup 用]],2,FALSE)</f>
        <v>255</v>
      </c>
      <c r="B793">
        <f>IF(ROW()=2,1,IF(A792&lt;&gt;Toss[[#This Row],[No]],1,B792+1))</f>
        <v>6</v>
      </c>
      <c r="C793" s="1" t="s">
        <v>973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25">
      <c r="A794">
        <f>VLOOKUP(Toss[[#This Row],[No用]],SetNo[[No.用]:[vlookup 用]],2,FALSE)</f>
        <v>255</v>
      </c>
      <c r="B794">
        <f>IF(ROW()=2,1,IF(A793&lt;&gt;Toss[[#This Row],[No]],1,B793+1))</f>
        <v>7</v>
      </c>
      <c r="C794" s="1" t="s">
        <v>973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224</v>
      </c>
      <c r="M794">
        <v>49</v>
      </c>
      <c r="N794">
        <v>0</v>
      </c>
      <c r="O794">
        <v>59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2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s="1" t="s">
        <v>1154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2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s="1" t="s">
        <v>1154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162</v>
      </c>
      <c r="M796">
        <v>32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文化祭3瀬見英太ICONIC</v>
      </c>
    </row>
    <row r="797" spans="1:21" x14ac:dyDescent="0.25">
      <c r="A797">
        <f>VLOOKUP(Toss[[#This Row],[No用]],SetNo[[No.用]:[vlookup 用]],2,FALSE)</f>
        <v>256</v>
      </c>
      <c r="B797">
        <f>IF(ROW()=2,1,IF(A796&lt;&gt;Toss[[#This Row],[No]],1,B796+1))</f>
        <v>3</v>
      </c>
      <c r="C797" s="1" t="s">
        <v>1154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25">
      <c r="A798">
        <f>VLOOKUP(Toss[[#This Row],[No用]],SetNo[[No.用]:[vlookup 用]],2,FALSE)</f>
        <v>256</v>
      </c>
      <c r="B798">
        <f>IF(ROW()=2,1,IF(A797&lt;&gt;Toss[[#This Row],[No]],1,B797+1))</f>
        <v>4</v>
      </c>
      <c r="C798" s="1" t="s">
        <v>1154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178</v>
      </c>
      <c r="M798">
        <v>22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25">
      <c r="A799">
        <f>VLOOKUP(Toss[[#This Row],[No用]],SetNo[[No.用]:[vlookup 用]],2,FALSE)</f>
        <v>256</v>
      </c>
      <c r="B799">
        <f>IF(ROW()=2,1,IF(A798&lt;&gt;Toss[[#This Row],[No]],1,B798+1))</f>
        <v>5</v>
      </c>
      <c r="C799" s="1" t="s">
        <v>1154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178</v>
      </c>
      <c r="M799">
        <v>42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25">
      <c r="A800">
        <f>VLOOKUP(Toss[[#This Row],[No用]],SetNo[[No.用]:[vlookup 用]],2,FALSE)</f>
        <v>256</v>
      </c>
      <c r="B800">
        <f>IF(ROW()=2,1,IF(A799&lt;&gt;Toss[[#This Row],[No]],1,B799+1))</f>
        <v>6</v>
      </c>
      <c r="C800" s="1" t="s">
        <v>1154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25">
      <c r="A801">
        <f>VLOOKUP(Toss[[#This Row],[No用]],SetNo[[No.用]:[vlookup 用]],2,FALSE)</f>
        <v>256</v>
      </c>
      <c r="B801">
        <f>IF(ROW()=2,1,IF(A800&lt;&gt;Toss[[#This Row],[No]],1,B800+1))</f>
        <v>7</v>
      </c>
      <c r="C801" s="1" t="s">
        <v>1154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R801" s="1" t="s">
        <v>1157</v>
      </c>
      <c r="S801" s="1" t="s">
        <v>949</v>
      </c>
      <c r="T801" s="1" t="s">
        <v>1158</v>
      </c>
      <c r="U801" t="str">
        <f>Toss[[#This Row],[服装]]&amp;Toss[[#This Row],[名前]]&amp;Toss[[#This Row],[レアリティ]]</f>
        <v>文化祭3瀬見英太ICONIC</v>
      </c>
    </row>
    <row r="802" spans="1:21" x14ac:dyDescent="0.25">
      <c r="A802">
        <f>VLOOKUP(Toss[[#This Row],[No用]],SetNo[[No.用]:[vlookup 用]],2,FALSE)</f>
        <v>257</v>
      </c>
      <c r="B802">
        <f>IF(ROW()=2,1,IF(A794&lt;&gt;Toss[[#This Row],[No]],1,B794+1))</f>
        <v>1</v>
      </c>
      <c r="C802" t="s">
        <v>108</v>
      </c>
      <c r="D802" t="s">
        <v>115</v>
      </c>
      <c r="E802" t="s">
        <v>73</v>
      </c>
      <c r="F802" t="s">
        <v>80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ユニフォーム山形隼人ICONIC</v>
      </c>
    </row>
    <row r="803" spans="1:21" x14ac:dyDescent="0.2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108</v>
      </c>
      <c r="D803" s="1" t="s">
        <v>714</v>
      </c>
      <c r="E803" s="1" t="s">
        <v>73</v>
      </c>
      <c r="F803" s="1" t="s">
        <v>78</v>
      </c>
      <c r="G803" s="1" t="s">
        <v>715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ユニフォーム強羅昌己ICONIC</v>
      </c>
    </row>
    <row r="804" spans="1:21" x14ac:dyDescent="0.2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108</v>
      </c>
      <c r="D804" s="1" t="s">
        <v>714</v>
      </c>
      <c r="E804" s="1" t="s">
        <v>73</v>
      </c>
      <c r="F804" s="1" t="s">
        <v>78</v>
      </c>
      <c r="G804" s="1" t="s">
        <v>715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ユニフォーム強羅昌己ICONIC</v>
      </c>
    </row>
    <row r="805" spans="1:21" x14ac:dyDescent="0.2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726</v>
      </c>
      <c r="E805" s="1" t="s">
        <v>77</v>
      </c>
      <c r="F805" s="1" t="s">
        <v>78</v>
      </c>
      <c r="G805" s="1" t="s">
        <v>715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178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ユニフォーム芦谷洋平ICONIC</v>
      </c>
    </row>
    <row r="806" spans="1:21" x14ac:dyDescent="0.2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726</v>
      </c>
      <c r="E806" s="1" t="s">
        <v>77</v>
      </c>
      <c r="F806" s="1" t="s">
        <v>78</v>
      </c>
      <c r="G806" s="1" t="s">
        <v>715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ユニフォーム芦谷洋平ICONIC</v>
      </c>
    </row>
    <row r="807" spans="1:21" x14ac:dyDescent="0.2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730</v>
      </c>
      <c r="E807" s="1" t="s">
        <v>73</v>
      </c>
      <c r="F807" s="1" t="s">
        <v>82</v>
      </c>
      <c r="G807" s="1" t="s">
        <v>715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ユニフォーム仙石伸吾ICONIC</v>
      </c>
    </row>
    <row r="808" spans="1:21" x14ac:dyDescent="0.2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730</v>
      </c>
      <c r="E808" s="1" t="s">
        <v>73</v>
      </c>
      <c r="F808" s="1" t="s">
        <v>82</v>
      </c>
      <c r="G808" s="1" t="s">
        <v>715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ユニフォーム仙石伸吾ICONIC</v>
      </c>
    </row>
    <row r="809" spans="1:21" x14ac:dyDescent="0.2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744</v>
      </c>
      <c r="E809" s="1" t="s">
        <v>73</v>
      </c>
      <c r="F809" s="1" t="s">
        <v>80</v>
      </c>
      <c r="G809" s="1" t="s">
        <v>715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ユニフォーム中川俊美ICONIC</v>
      </c>
    </row>
    <row r="810" spans="1:21" x14ac:dyDescent="0.25">
      <c r="A810">
        <f>VLOOKUP(Toss[[#This Row],[No用]],SetNo[[No.用]:[vlookup 用]],2,FALSE)</f>
        <v>262</v>
      </c>
      <c r="B810">
        <f>IF(ROW()=2,1,IF(A809&lt;&gt;Toss[[#This Row],[No]],1,B809+1))</f>
        <v>1</v>
      </c>
      <c r="C810" s="1" t="s">
        <v>108</v>
      </c>
      <c r="D810" s="1" t="s">
        <v>748</v>
      </c>
      <c r="E810" s="1" t="s">
        <v>73</v>
      </c>
      <c r="F810" s="1" t="s">
        <v>74</v>
      </c>
      <c r="G810" s="1" t="s">
        <v>715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25">
      <c r="A811">
        <f>VLOOKUP(Toss[[#This Row],[No用]],SetNo[[No.用]:[vlookup 用]],2,FALSE)</f>
        <v>262</v>
      </c>
      <c r="B811">
        <f>IF(ROW()=2,1,IF(A810&lt;&gt;Toss[[#This Row],[No]],1,B810+1))</f>
        <v>2</v>
      </c>
      <c r="C811" s="1" t="s">
        <v>108</v>
      </c>
      <c r="D811" s="1" t="s">
        <v>748</v>
      </c>
      <c r="E811" s="1" t="s">
        <v>73</v>
      </c>
      <c r="F811" s="1" t="s">
        <v>74</v>
      </c>
      <c r="G811" s="1" t="s">
        <v>715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ユニフォーム七沢健吾ICONIC</v>
      </c>
    </row>
    <row r="812" spans="1:21" x14ac:dyDescent="0.25">
      <c r="A812">
        <f>VLOOKUP(Toss[[#This Row],[No用]],SetNo[[No.用]:[vlookup 用]],2,FALSE)</f>
        <v>262</v>
      </c>
      <c r="B812">
        <f>IF(ROW()=2,1,IF(A811&lt;&gt;Toss[[#This Row],[No]],1,B811+1))</f>
        <v>3</v>
      </c>
      <c r="C812" s="1" t="s">
        <v>108</v>
      </c>
      <c r="D812" s="1" t="s">
        <v>748</v>
      </c>
      <c r="E812" s="1" t="s">
        <v>73</v>
      </c>
      <c r="F812" s="1" t="s">
        <v>74</v>
      </c>
      <c r="G812" s="1" t="s">
        <v>715</v>
      </c>
      <c r="H812" s="1" t="s">
        <v>71</v>
      </c>
      <c r="I812">
        <v>1</v>
      </c>
      <c r="J812" t="s">
        <v>231</v>
      </c>
      <c r="K812" s="1" t="s">
        <v>181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25">
      <c r="A813">
        <f>VLOOKUP(Toss[[#This Row],[No用]],SetNo[[No.用]:[vlookup 用]],2,FALSE)</f>
        <v>262</v>
      </c>
      <c r="B813">
        <f>IF(ROW()=2,1,IF(A812&lt;&gt;Toss[[#This Row],[No]],1,B812+1))</f>
        <v>4</v>
      </c>
      <c r="C813" s="1" t="s">
        <v>108</v>
      </c>
      <c r="D813" s="1" t="s">
        <v>748</v>
      </c>
      <c r="E813" s="1" t="s">
        <v>73</v>
      </c>
      <c r="F813" s="1" t="s">
        <v>74</v>
      </c>
      <c r="G813" s="1" t="s">
        <v>715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25">
      <c r="A814">
        <f>VLOOKUP(Toss[[#This Row],[No用]],SetNo[[No.用]:[vlookup 用]],2,FALSE)</f>
        <v>262</v>
      </c>
      <c r="B814">
        <f>IF(ROW()=2,1,IF(A813&lt;&gt;Toss[[#This Row],[No]],1,B813+1))</f>
        <v>5</v>
      </c>
      <c r="C814" s="1" t="s">
        <v>108</v>
      </c>
      <c r="D814" s="1" t="s">
        <v>748</v>
      </c>
      <c r="E814" s="1" t="s">
        <v>73</v>
      </c>
      <c r="F814" s="1" t="s">
        <v>74</v>
      </c>
      <c r="G814" s="1" t="s">
        <v>715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25">
      <c r="A815">
        <f>VLOOKUP(Toss[[#This Row],[No用]],SetNo[[No.用]:[vlookup 用]],2,FALSE)</f>
        <v>262</v>
      </c>
      <c r="B815">
        <f>IF(ROW()=2,1,IF(A814&lt;&gt;Toss[[#This Row],[No]],1,B814+1))</f>
        <v>6</v>
      </c>
      <c r="C815" s="1" t="s">
        <v>108</v>
      </c>
      <c r="D815" s="1" t="s">
        <v>748</v>
      </c>
      <c r="E815" s="1" t="s">
        <v>73</v>
      </c>
      <c r="F815" s="1" t="s">
        <v>74</v>
      </c>
      <c r="G815" s="1" t="s">
        <v>715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25">
      <c r="A816">
        <f>VLOOKUP(Toss[[#This Row],[No用]],SetNo[[No.用]:[vlookup 用]],2,FALSE)</f>
        <v>263</v>
      </c>
      <c r="B816">
        <f>IF(ROW()=2,1,IF(A815&lt;&gt;Toss[[#This Row],[No]],1,B815+1))</f>
        <v>1</v>
      </c>
      <c r="C816" s="1" t="s">
        <v>108</v>
      </c>
      <c r="D816" s="1" t="s">
        <v>751</v>
      </c>
      <c r="E816" s="1" t="s">
        <v>73</v>
      </c>
      <c r="F816" s="1" t="s">
        <v>82</v>
      </c>
      <c r="G816" s="1" t="s">
        <v>715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ユニフォーム伊勢原裕次ICONIC</v>
      </c>
    </row>
    <row r="817" spans="1:21" x14ac:dyDescent="0.25">
      <c r="A817">
        <f>VLOOKUP(Toss[[#This Row],[No用]],SetNo[[No.用]:[vlookup 用]],2,FALSE)</f>
        <v>263</v>
      </c>
      <c r="B817">
        <f>IF(ROW()=2,1,IF(A816&lt;&gt;Toss[[#This Row],[No]],1,B816+1))</f>
        <v>2</v>
      </c>
      <c r="C817" s="1" t="s">
        <v>108</v>
      </c>
      <c r="D817" s="1" t="s">
        <v>751</v>
      </c>
      <c r="E817" s="1" t="s">
        <v>73</v>
      </c>
      <c r="F817" s="1" t="s">
        <v>82</v>
      </c>
      <c r="G817" s="1" t="s">
        <v>715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ユニフォーム伊勢原裕次ICONIC</v>
      </c>
    </row>
    <row r="818" spans="1:21" x14ac:dyDescent="0.2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758</v>
      </c>
      <c r="E818" s="1" t="s">
        <v>73</v>
      </c>
      <c r="F818" s="1" t="s">
        <v>78</v>
      </c>
      <c r="G818" s="1" t="s">
        <v>715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ユニフォーム湯河浩二ICONIC</v>
      </c>
    </row>
    <row r="819" spans="1:21" x14ac:dyDescent="0.2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108</v>
      </c>
      <c r="D819" s="1" t="s">
        <v>783</v>
      </c>
      <c r="E819" s="1" t="s">
        <v>784</v>
      </c>
      <c r="F819" s="1" t="s">
        <v>82</v>
      </c>
      <c r="G819" s="1" t="s">
        <v>786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ユニフォーム千鹿谷栄吉ICONIC</v>
      </c>
    </row>
    <row r="820" spans="1:21" x14ac:dyDescent="0.2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108</v>
      </c>
      <c r="D820" s="1" t="s">
        <v>783</v>
      </c>
      <c r="E820" s="1" t="s">
        <v>784</v>
      </c>
      <c r="F820" s="1" t="s">
        <v>82</v>
      </c>
      <c r="G820" s="1" t="s">
        <v>786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ユニフォーム千鹿谷栄吉ICONIC</v>
      </c>
    </row>
    <row r="821" spans="1:21" x14ac:dyDescent="0.2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792</v>
      </c>
      <c r="E821" s="1" t="s">
        <v>90</v>
      </c>
      <c r="F821" s="1" t="s">
        <v>793</v>
      </c>
      <c r="G821" s="1" t="s">
        <v>786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ユニフォーム小鹿野大樹ICONIC</v>
      </c>
    </row>
    <row r="822" spans="1:21" x14ac:dyDescent="0.2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805</v>
      </c>
      <c r="E822" s="1" t="s">
        <v>77</v>
      </c>
      <c r="F822" s="1" t="s">
        <v>80</v>
      </c>
      <c r="G822" s="1" t="s">
        <v>786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ユニフォーム赤谷勇ICONIC</v>
      </c>
    </row>
    <row r="823" spans="1:21" x14ac:dyDescent="0.25">
      <c r="A823">
        <f>VLOOKUP(Toss[[#This Row],[No用]],SetNo[[No.用]:[vlookup 用]],2,FALSE)</f>
        <v>268</v>
      </c>
      <c r="B823">
        <f>IF(ROW()=2,1,IF(A822&lt;&gt;Toss[[#This Row],[No]],1,B822+1))</f>
        <v>1</v>
      </c>
      <c r="C823" s="1" t="s">
        <v>108</v>
      </c>
      <c r="D823" s="1" t="s">
        <v>809</v>
      </c>
      <c r="E823" s="1" t="s">
        <v>77</v>
      </c>
      <c r="F823" s="1" t="s">
        <v>78</v>
      </c>
      <c r="G823" s="1" t="s">
        <v>786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ユニフォーム児玉勝ICONIC</v>
      </c>
    </row>
    <row r="824" spans="1:21" x14ac:dyDescent="0.25">
      <c r="A824">
        <f>VLOOKUP(Toss[[#This Row],[No用]],SetNo[[No.用]:[vlookup 用]],2,FALSE)</f>
        <v>268</v>
      </c>
      <c r="B824">
        <f>IF(ROW()=2,1,IF(A823&lt;&gt;Toss[[#This Row],[No]],1,B823+1))</f>
        <v>2</v>
      </c>
      <c r="C824" s="1" t="s">
        <v>108</v>
      </c>
      <c r="D824" s="1" t="s">
        <v>809</v>
      </c>
      <c r="E824" s="1" t="s">
        <v>77</v>
      </c>
      <c r="F824" s="1" t="s">
        <v>78</v>
      </c>
      <c r="G824" s="1" t="s">
        <v>786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ユニフォーム児玉勝ICONIC</v>
      </c>
    </row>
    <row r="825" spans="1:21" x14ac:dyDescent="0.2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813</v>
      </c>
      <c r="E825" s="1" t="s">
        <v>77</v>
      </c>
      <c r="F825" s="1" t="s">
        <v>74</v>
      </c>
      <c r="G825" s="1" t="s">
        <v>786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ユニフォーム名栗翔太ICONIC</v>
      </c>
    </row>
    <row r="826" spans="1:21" x14ac:dyDescent="0.2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813</v>
      </c>
      <c r="E826" s="1" t="s">
        <v>77</v>
      </c>
      <c r="F826" s="1" t="s">
        <v>74</v>
      </c>
      <c r="G826" s="1" t="s">
        <v>786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ユニフォーム名栗翔太ICONIC</v>
      </c>
    </row>
    <row r="827" spans="1:21" x14ac:dyDescent="0.2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813</v>
      </c>
      <c r="E827" s="1" t="s">
        <v>77</v>
      </c>
      <c r="F827" s="1" t="s">
        <v>74</v>
      </c>
      <c r="G827" s="1" t="s">
        <v>786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39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2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813</v>
      </c>
      <c r="E828" s="1" t="s">
        <v>77</v>
      </c>
      <c r="F828" s="1" t="s">
        <v>74</v>
      </c>
      <c r="G828" s="1" t="s">
        <v>786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32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2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813</v>
      </c>
      <c r="E829" s="1" t="s">
        <v>77</v>
      </c>
      <c r="F829" s="1" t="s">
        <v>74</v>
      </c>
      <c r="G829" s="1" t="s">
        <v>786</v>
      </c>
      <c r="H829" s="1" t="s">
        <v>71</v>
      </c>
      <c r="I829">
        <v>1</v>
      </c>
      <c r="J829" t="s">
        <v>231</v>
      </c>
      <c r="K829" s="1" t="s">
        <v>182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2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108</v>
      </c>
      <c r="D830" s="1" t="s">
        <v>820</v>
      </c>
      <c r="E830" s="1" t="s">
        <v>77</v>
      </c>
      <c r="F830" s="1" t="s">
        <v>78</v>
      </c>
      <c r="G830" s="1" t="s">
        <v>786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28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ユニフォーム島府典明ICONIC</v>
      </c>
    </row>
    <row r="831" spans="1:21" x14ac:dyDescent="0.2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108</v>
      </c>
      <c r="D831" s="1" t="s">
        <v>820</v>
      </c>
      <c r="E831" s="1" t="s">
        <v>77</v>
      </c>
      <c r="F831" s="1" t="s">
        <v>78</v>
      </c>
      <c r="G831" s="1" t="s">
        <v>786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30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ユニフォーム島府典明ICONIC</v>
      </c>
    </row>
    <row r="832" spans="1:21" x14ac:dyDescent="0.25">
      <c r="A832">
        <f>VLOOKUP(Toss[[#This Row],[No用]],SetNo[[No.用]:[vlookup 用]],2,FALSE)</f>
        <v>270</v>
      </c>
      <c r="B832">
        <f>IF(ROW()=2,1,IF(A831&lt;&gt;Toss[[#This Row],[No]],1,B831+1))</f>
        <v>3</v>
      </c>
      <c r="C832" s="1" t="s">
        <v>108</v>
      </c>
      <c r="D832" s="1" t="s">
        <v>820</v>
      </c>
      <c r="E832" s="1" t="s">
        <v>77</v>
      </c>
      <c r="F832" s="1" t="s">
        <v>78</v>
      </c>
      <c r="G832" s="1" t="s">
        <v>786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2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828</v>
      </c>
      <c r="E833" s="1" t="s">
        <v>77</v>
      </c>
      <c r="F833" s="1" t="s">
        <v>82</v>
      </c>
      <c r="G833" s="1" t="s">
        <v>786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ユニフォーム吉川和孝ICONIC</v>
      </c>
    </row>
    <row r="834" spans="1:21" x14ac:dyDescent="0.2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828</v>
      </c>
      <c r="E834" s="1" t="s">
        <v>77</v>
      </c>
      <c r="F834" s="1" t="s">
        <v>82</v>
      </c>
      <c r="G834" s="1" t="s">
        <v>786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ユニフォーム吉川和孝ICONIC</v>
      </c>
    </row>
    <row r="835" spans="1:21" x14ac:dyDescent="0.2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ユニフォーム宮侑ICONIC</v>
      </c>
    </row>
    <row r="836" spans="1:21" x14ac:dyDescent="0.2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t="s">
        <v>108</v>
      </c>
      <c r="D836" t="s">
        <v>186</v>
      </c>
      <c r="E836" t="s">
        <v>77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ユニフォーム宮侑ICONIC</v>
      </c>
    </row>
    <row r="837" spans="1:21" x14ac:dyDescent="0.2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42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2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2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2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57</v>
      </c>
      <c r="N840">
        <v>0</v>
      </c>
      <c r="O840">
        <v>64</v>
      </c>
      <c r="P840">
        <v>0</v>
      </c>
      <c r="Q840" s="1" t="s">
        <v>919</v>
      </c>
      <c r="U840" t="str">
        <f>Toss[[#This Row],[服装]]&amp;Toss[[#This Row],[名前]]&amp;Toss[[#This Row],[レアリティ]]</f>
        <v>ユニフォーム宮侑ICONIC</v>
      </c>
    </row>
    <row r="841" spans="1:21" x14ac:dyDescent="0.2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581</v>
      </c>
      <c r="D841" t="s">
        <v>186</v>
      </c>
      <c r="E841" s="1" t="s">
        <v>73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文化祭宮侑ICONIC</v>
      </c>
    </row>
    <row r="842" spans="1:21" x14ac:dyDescent="0.2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581</v>
      </c>
      <c r="D842" t="s">
        <v>186</v>
      </c>
      <c r="E842" s="1" t="s">
        <v>73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文化祭宮侑ICONIC</v>
      </c>
    </row>
    <row r="843" spans="1:21" x14ac:dyDescent="0.2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2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25">
      <c r="A845">
        <f>VLOOKUP(Toss[[#This Row],[No用]],SetNo[[No.用]:[vlookup 用]],2,FALSE)</f>
        <v>273</v>
      </c>
      <c r="B845">
        <f>IF(ROW()=2,1,IF(A844&lt;&gt;Toss[[#This Row],[No]],1,B844+1))</f>
        <v>5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50</v>
      </c>
      <c r="N845">
        <v>0</v>
      </c>
      <c r="O845">
        <v>60</v>
      </c>
      <c r="P845">
        <v>0</v>
      </c>
      <c r="Q845" s="1" t="s">
        <v>919</v>
      </c>
      <c r="U845" t="str">
        <f>Toss[[#This Row],[服装]]&amp;Toss[[#This Row],[名前]]&amp;Toss[[#This Row],[レアリティ]]</f>
        <v>文化祭宮侑ICONIC</v>
      </c>
    </row>
    <row r="846" spans="1:21" x14ac:dyDescent="0.25">
      <c r="A846">
        <f>VLOOKUP(Toss[[#This Row],[No用]],SetNo[[No.用]:[vlookup 用]],2,FALSE)</f>
        <v>274</v>
      </c>
      <c r="B846">
        <f>IF(ROW()=2,1,IF(A845&lt;&gt;Toss[[#This Row],[No]],1,B845+1))</f>
        <v>1</v>
      </c>
      <c r="C846" s="1" t="s">
        <v>631</v>
      </c>
      <c r="D846" s="1" t="s">
        <v>186</v>
      </c>
      <c r="E846" s="1" t="s">
        <v>90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RPG宮侑ICONIC</v>
      </c>
    </row>
    <row r="847" spans="1:21" x14ac:dyDescent="0.25">
      <c r="A847">
        <f>VLOOKUP(Toss[[#This Row],[No用]],SetNo[[No.用]:[vlookup 用]],2,FALSE)</f>
        <v>274</v>
      </c>
      <c r="B847">
        <f>IF(ROW()=2,1,IF(A846&lt;&gt;Toss[[#This Row],[No]],1,B846+1))</f>
        <v>2</v>
      </c>
      <c r="C847" s="1" t="s">
        <v>631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RPG宮侑ICONIC</v>
      </c>
    </row>
    <row r="848" spans="1:21" x14ac:dyDescent="0.25">
      <c r="A848">
        <f>VLOOKUP(Toss[[#This Row],[No用]],SetNo[[No.用]:[vlookup 用]],2,FALSE)</f>
        <v>274</v>
      </c>
      <c r="B848">
        <f>IF(ROW()=2,1,IF(A847&lt;&gt;Toss[[#This Row],[No]],1,B847+1))</f>
        <v>3</v>
      </c>
      <c r="C848" s="1" t="s">
        <v>631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181</v>
      </c>
      <c r="L848" s="1" t="s">
        <v>173</v>
      </c>
      <c r="M848">
        <v>42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25">
      <c r="A849">
        <f>VLOOKUP(Toss[[#This Row],[No用]],SetNo[[No.用]:[vlookup 用]],2,FALSE)</f>
        <v>274</v>
      </c>
      <c r="B849">
        <f>IF(ROW()=2,1,IF(A848&lt;&gt;Toss[[#This Row],[No]],1,B848+1))</f>
        <v>4</v>
      </c>
      <c r="C849" s="1" t="s">
        <v>631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232</v>
      </c>
      <c r="L849" s="1" t="s">
        <v>162</v>
      </c>
      <c r="M849">
        <v>25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2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736</v>
      </c>
      <c r="D850" s="1" t="s">
        <v>186</v>
      </c>
      <c r="E850" s="1" t="s">
        <v>77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カンフー宮侑ICONIC</v>
      </c>
    </row>
    <row r="851" spans="1:21" x14ac:dyDescent="0.2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736</v>
      </c>
      <c r="D851" s="1" t="s">
        <v>186</v>
      </c>
      <c r="E851" s="1" t="s">
        <v>77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カンフー宮侑ICONIC</v>
      </c>
    </row>
    <row r="852" spans="1:21" x14ac:dyDescent="0.2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736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2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736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2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825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39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新年2宮侑ICONIC</v>
      </c>
    </row>
    <row r="855" spans="1:21" x14ac:dyDescent="0.2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825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2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825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43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2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825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173</v>
      </c>
      <c r="M857">
        <v>34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2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825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52</v>
      </c>
      <c r="N858">
        <v>0</v>
      </c>
      <c r="O858">
        <v>62</v>
      </c>
      <c r="P858">
        <v>0</v>
      </c>
      <c r="Q858" s="1"/>
      <c r="R858" s="1" t="s">
        <v>1225</v>
      </c>
      <c r="T858" s="1" t="s">
        <v>1222</v>
      </c>
      <c r="U858" t="str">
        <f>Toss[[#This Row],[服装]]&amp;Toss[[#This Row],[名前]]&amp;Toss[[#This Row],[レアリティ]]</f>
        <v>新年2宮侑ICONIC</v>
      </c>
    </row>
    <row r="859" spans="1:21" x14ac:dyDescent="0.2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825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52</v>
      </c>
      <c r="N859">
        <v>0</v>
      </c>
      <c r="O859">
        <v>62</v>
      </c>
      <c r="P859">
        <v>0</v>
      </c>
      <c r="Q859" s="1" t="s">
        <v>919</v>
      </c>
      <c r="U859" t="str">
        <f>Toss[[#This Row],[服装]]&amp;Toss[[#This Row],[名前]]&amp;Toss[[#This Row],[レアリティ]]</f>
        <v>新年2宮侑ICONIC</v>
      </c>
    </row>
    <row r="860" spans="1:21" x14ac:dyDescent="0.25">
      <c r="A860">
        <f>VLOOKUP(Toss[[#This Row],[No用]],SetNo[[No.用]:[vlookup 用]],2,FALSE)</f>
        <v>276</v>
      </c>
      <c r="B860">
        <f>IF(ROW()=2,1,IF(A859&lt;&gt;Toss[[#This Row],[No]],1,B859+1))</f>
        <v>7</v>
      </c>
      <c r="C860" s="1" t="s">
        <v>825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224</v>
      </c>
      <c r="M860">
        <v>55</v>
      </c>
      <c r="N860">
        <v>0</v>
      </c>
      <c r="O860">
        <v>65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25">
      <c r="A861">
        <f>VLOOKUP(Toss[[#This Row],[No用]],SetNo[[No.用]:[vlookup 用]],2,FALSE)</f>
        <v>277</v>
      </c>
      <c r="B861">
        <f>IF(ROW()=2,1,IF(A860&lt;&gt;Toss[[#This Row],[No]],1,B860+1))</f>
        <v>1</v>
      </c>
      <c r="C861" s="1" t="s">
        <v>980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サバゲ2宮侑ICONIC</v>
      </c>
    </row>
    <row r="862" spans="1:21" x14ac:dyDescent="0.25">
      <c r="A862">
        <f>VLOOKUP(Toss[[#This Row],[No用]],SetNo[[No.用]:[vlookup 用]],2,FALSE)</f>
        <v>277</v>
      </c>
      <c r="B862">
        <f>IF(ROW()=2,1,IF(A861&lt;&gt;Toss[[#This Row],[No]],1,B861+1))</f>
        <v>2</v>
      </c>
      <c r="C862" s="1" t="s">
        <v>980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サバゲ2宮侑ICONIC</v>
      </c>
    </row>
    <row r="863" spans="1:21" x14ac:dyDescent="0.25">
      <c r="A863">
        <f>VLOOKUP(Toss[[#This Row],[No用]],SetNo[[No.用]:[vlookup 用]],2,FALSE)</f>
        <v>277</v>
      </c>
      <c r="B863">
        <f>IF(ROW()=2,1,IF(A862&lt;&gt;Toss[[#This Row],[No]],1,B862+1))</f>
        <v>3</v>
      </c>
      <c r="C863" s="1" t="s">
        <v>980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25">
      <c r="A864">
        <f>VLOOKUP(Toss[[#This Row],[No用]],SetNo[[No.用]:[vlookup 用]],2,FALSE)</f>
        <v>277</v>
      </c>
      <c r="B864">
        <f>IF(ROW()=2,1,IF(A863&lt;&gt;Toss[[#This Row],[No]],1,B863+1))</f>
        <v>4</v>
      </c>
      <c r="C864" s="1" t="s">
        <v>980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2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s="1" t="s">
        <v>149</v>
      </c>
      <c r="D865" s="1" t="s">
        <v>186</v>
      </c>
      <c r="E865" s="1" t="s">
        <v>77</v>
      </c>
      <c r="F865" s="1" t="s">
        <v>74</v>
      </c>
      <c r="G865" s="1" t="s">
        <v>185</v>
      </c>
      <c r="H865" s="1" t="s">
        <v>71</v>
      </c>
      <c r="I865">
        <v>1</v>
      </c>
      <c r="J865" t="s">
        <v>231</v>
      </c>
      <c r="K865" s="1" t="s">
        <v>166</v>
      </c>
      <c r="L865" s="1" t="s">
        <v>173</v>
      </c>
      <c r="M865">
        <v>40</v>
      </c>
      <c r="N865">
        <v>0</v>
      </c>
      <c r="O865">
        <v>0</v>
      </c>
      <c r="P865">
        <v>0</v>
      </c>
      <c r="Q865" s="1"/>
      <c r="U865" t="str">
        <f>Toss[[#This Row],[服装]]&amp;Toss[[#This Row],[名前]]&amp;Toss[[#This Row],[レアリティ]]</f>
        <v>制服宮侑ICONIC</v>
      </c>
    </row>
    <row r="866" spans="1:21" x14ac:dyDescent="0.2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s="1" t="s">
        <v>149</v>
      </c>
      <c r="D866" s="1" t="s">
        <v>186</v>
      </c>
      <c r="E866" s="1" t="s">
        <v>77</v>
      </c>
      <c r="F866" s="1" t="s">
        <v>74</v>
      </c>
      <c r="G866" s="1" t="s">
        <v>185</v>
      </c>
      <c r="H866" s="1" t="s">
        <v>71</v>
      </c>
      <c r="I866">
        <v>1</v>
      </c>
      <c r="J866" t="s">
        <v>231</v>
      </c>
      <c r="K866" s="1" t="s">
        <v>169</v>
      </c>
      <c r="L866" s="1" t="s">
        <v>173</v>
      </c>
      <c r="M866">
        <v>40</v>
      </c>
      <c r="N866">
        <v>0</v>
      </c>
      <c r="O866">
        <v>0</v>
      </c>
      <c r="P866">
        <v>0</v>
      </c>
      <c r="Q866" s="1"/>
      <c r="U866" t="str">
        <f>Toss[[#This Row],[服装]]&amp;Toss[[#This Row],[名前]]&amp;Toss[[#This Row],[レアリティ]]</f>
        <v>制服宮侑ICONIC</v>
      </c>
    </row>
    <row r="867" spans="1:21" x14ac:dyDescent="0.25">
      <c r="A867">
        <f>VLOOKUP(Toss[[#This Row],[No用]],SetNo[[No.用]:[vlookup 用]],2,FALSE)</f>
        <v>278</v>
      </c>
      <c r="B867">
        <f>IF(ROW()=2,1,IF(A866&lt;&gt;Toss[[#This Row],[No]],1,B866+1))</f>
        <v>3</v>
      </c>
      <c r="C867" s="1" t="s">
        <v>149</v>
      </c>
      <c r="D867" s="1" t="s">
        <v>186</v>
      </c>
      <c r="E867" s="1" t="s">
        <v>77</v>
      </c>
      <c r="F867" s="1" t="s">
        <v>74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181</v>
      </c>
      <c r="L867" s="1" t="s">
        <v>173</v>
      </c>
      <c r="M867">
        <v>44</v>
      </c>
      <c r="N867">
        <v>0</v>
      </c>
      <c r="O867">
        <v>0</v>
      </c>
      <c r="P867">
        <v>0</v>
      </c>
      <c r="Q867" s="1"/>
      <c r="U867" t="str">
        <f>Toss[[#This Row],[服装]]&amp;Toss[[#This Row],[名前]]&amp;Toss[[#This Row],[レアリティ]]</f>
        <v>制服宮侑ICONIC</v>
      </c>
    </row>
    <row r="868" spans="1:21" x14ac:dyDescent="0.25">
      <c r="A868">
        <f>VLOOKUP(Toss[[#This Row],[No用]],SetNo[[No.用]:[vlookup 用]],2,FALSE)</f>
        <v>278</v>
      </c>
      <c r="B868">
        <f>IF(ROW()=2,1,IF(A867&lt;&gt;Toss[[#This Row],[No]],1,B867+1))</f>
        <v>4</v>
      </c>
      <c r="C868" s="1" t="s">
        <v>149</v>
      </c>
      <c r="D868" s="1" t="s">
        <v>186</v>
      </c>
      <c r="E868" s="1" t="s">
        <v>77</v>
      </c>
      <c r="F868" s="1" t="s">
        <v>74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232</v>
      </c>
      <c r="L868" s="1" t="s">
        <v>173</v>
      </c>
      <c r="M868">
        <v>35</v>
      </c>
      <c r="N868">
        <v>0</v>
      </c>
      <c r="O868">
        <v>0</v>
      </c>
      <c r="P868">
        <v>0</v>
      </c>
      <c r="Q868" s="1"/>
      <c r="U868" t="str">
        <f>Toss[[#This Row],[服装]]&amp;Toss[[#This Row],[名前]]&amp;Toss[[#This Row],[レアリティ]]</f>
        <v>制服宮侑ICONIC</v>
      </c>
    </row>
    <row r="869" spans="1:21" x14ac:dyDescent="0.25">
      <c r="A869">
        <f>VLOOKUP(Toss[[#This Row],[No用]],SetNo[[No.用]:[vlookup 用]],2,FALSE)</f>
        <v>278</v>
      </c>
      <c r="B869">
        <f>IF(ROW()=2,1,IF(A868&lt;&gt;Toss[[#This Row],[No]],1,B868+1))</f>
        <v>5</v>
      </c>
      <c r="C869" s="1" t="s">
        <v>149</v>
      </c>
      <c r="D869" s="1" t="s">
        <v>186</v>
      </c>
      <c r="E869" s="1" t="s">
        <v>77</v>
      </c>
      <c r="F869" s="1" t="s">
        <v>74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56</v>
      </c>
      <c r="N869">
        <v>0</v>
      </c>
      <c r="O869">
        <v>66</v>
      </c>
      <c r="P869">
        <v>0</v>
      </c>
      <c r="Q869" s="1"/>
      <c r="R869" s="1" t="s">
        <v>1225</v>
      </c>
      <c r="T869" s="1" t="s">
        <v>1222</v>
      </c>
      <c r="U869" t="str">
        <f>Toss[[#This Row],[服装]]&amp;Toss[[#This Row],[名前]]&amp;Toss[[#This Row],[レアリティ]]</f>
        <v>制服宮侑ICONIC</v>
      </c>
    </row>
    <row r="870" spans="1:21" x14ac:dyDescent="0.25">
      <c r="A870">
        <f>VLOOKUP(Toss[[#This Row],[No用]],SetNo[[No.用]:[vlookup 用]],2,FALSE)</f>
        <v>278</v>
      </c>
      <c r="B870">
        <f>IF(ROW()=2,1,IF(A869&lt;&gt;Toss[[#This Row],[No]],1,B869+1))</f>
        <v>6</v>
      </c>
      <c r="C870" s="1" t="s">
        <v>149</v>
      </c>
      <c r="D870" s="1" t="s">
        <v>186</v>
      </c>
      <c r="E870" s="1" t="s">
        <v>77</v>
      </c>
      <c r="F870" s="1" t="s">
        <v>74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232</v>
      </c>
      <c r="L870" s="1" t="s">
        <v>224</v>
      </c>
      <c r="M870">
        <v>56</v>
      </c>
      <c r="N870">
        <v>0</v>
      </c>
      <c r="O870">
        <v>66</v>
      </c>
      <c r="P870">
        <v>0</v>
      </c>
      <c r="Q870" s="1"/>
      <c r="T870" s="1" t="s">
        <v>1223</v>
      </c>
      <c r="U870" t="str">
        <f>Toss[[#This Row],[服装]]&amp;Toss[[#This Row],[名前]]&amp;Toss[[#This Row],[レアリティ]]</f>
        <v>制服宮侑ICONIC</v>
      </c>
    </row>
    <row r="871" spans="1:21" x14ac:dyDescent="0.25">
      <c r="A871">
        <f>VLOOKUP(Toss[[#This Row],[No用]],SetNo[[No.用]:[vlookup 用]],2,FALSE)</f>
        <v>279</v>
      </c>
      <c r="B871">
        <f>IF(ROW()=2,1,IF(A864&lt;&gt;Toss[[#This Row],[No]],1,B864+1))</f>
        <v>1</v>
      </c>
      <c r="C871" t="s">
        <v>108</v>
      </c>
      <c r="D871" t="s">
        <v>187</v>
      </c>
      <c r="E871" t="s">
        <v>90</v>
      </c>
      <c r="F871" t="s">
        <v>78</v>
      </c>
      <c r="G871" t="s">
        <v>185</v>
      </c>
      <c r="H871" t="s">
        <v>71</v>
      </c>
      <c r="I871">
        <v>1</v>
      </c>
      <c r="J871" t="s">
        <v>231</v>
      </c>
      <c r="K871" s="1" t="s">
        <v>166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ユニフォーム宮治ICONIC</v>
      </c>
    </row>
    <row r="872" spans="1:21" x14ac:dyDescent="0.25">
      <c r="A872">
        <f>VLOOKUP(Toss[[#This Row],[No用]],SetNo[[No.用]:[vlookup 用]],2,FALSE)</f>
        <v>279</v>
      </c>
      <c r="B872">
        <f>IF(ROW()=2,1,IF(A871&lt;&gt;Toss[[#This Row],[No]],1,B871+1))</f>
        <v>2</v>
      </c>
      <c r="C872" t="s">
        <v>108</v>
      </c>
      <c r="D872" t="s">
        <v>187</v>
      </c>
      <c r="E872" t="s">
        <v>90</v>
      </c>
      <c r="F872" t="s">
        <v>78</v>
      </c>
      <c r="G872" t="s">
        <v>185</v>
      </c>
      <c r="H872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ユニフォーム宮治ICONIC</v>
      </c>
    </row>
    <row r="873" spans="1:21" x14ac:dyDescent="0.25">
      <c r="A873">
        <f>VLOOKUP(Toss[[#This Row],[No用]],SetNo[[No.用]:[vlookup 用]],2,FALSE)</f>
        <v>280</v>
      </c>
      <c r="B873">
        <f>IF(ROW()=2,1,IF(A872&lt;&gt;Toss[[#This Row],[No]],1,B872+1))</f>
        <v>1</v>
      </c>
      <c r="C873" s="1" t="s">
        <v>631</v>
      </c>
      <c r="D873" s="1" t="s">
        <v>187</v>
      </c>
      <c r="E873" s="1" t="s">
        <v>90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166</v>
      </c>
      <c r="L873" s="1" t="s">
        <v>178</v>
      </c>
      <c r="M873">
        <v>28</v>
      </c>
      <c r="N873">
        <v>0</v>
      </c>
      <c r="O873">
        <v>0</v>
      </c>
      <c r="P873">
        <v>0</v>
      </c>
      <c r="U873" t="str">
        <f>Toss[[#This Row],[服装]]&amp;Toss[[#This Row],[名前]]&amp;Toss[[#This Row],[レアリティ]]</f>
        <v>RPG宮治ICONIC</v>
      </c>
    </row>
    <row r="874" spans="1:21" x14ac:dyDescent="0.25">
      <c r="A874">
        <f>VLOOKUP(Toss[[#This Row],[No用]],SetNo[[No.用]:[vlookup 用]],2,FALSE)</f>
        <v>280</v>
      </c>
      <c r="B874">
        <f>IF(ROW()=2,1,IF(A873&lt;&gt;Toss[[#This Row],[No]],1,B873+1))</f>
        <v>2</v>
      </c>
      <c r="C874" s="1" t="s">
        <v>631</v>
      </c>
      <c r="D874" s="1" t="s">
        <v>187</v>
      </c>
      <c r="E874" s="1" t="s">
        <v>90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167</v>
      </c>
      <c r="L874" s="1" t="s">
        <v>162</v>
      </c>
      <c r="M874">
        <v>29</v>
      </c>
      <c r="N874">
        <v>0</v>
      </c>
      <c r="O874">
        <v>0</v>
      </c>
      <c r="P874">
        <v>0</v>
      </c>
      <c r="U874" t="str">
        <f>Toss[[#This Row],[服装]]&amp;Toss[[#This Row],[名前]]&amp;Toss[[#This Row],[レアリティ]]</f>
        <v>RPG宮治ICONIC</v>
      </c>
    </row>
    <row r="875" spans="1:21" x14ac:dyDescent="0.25">
      <c r="A875">
        <f>VLOOKUP(Toss[[#This Row],[No用]],SetNo[[No.用]:[vlookup 用]],2,FALSE)</f>
        <v>280</v>
      </c>
      <c r="B875">
        <f>IF(ROW()=2,1,IF(A874&lt;&gt;Toss[[#This Row],[No]],1,B874+1))</f>
        <v>3</v>
      </c>
      <c r="C875" s="1" t="s">
        <v>631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183</v>
      </c>
      <c r="L875" s="1" t="s">
        <v>224</v>
      </c>
      <c r="M875">
        <v>52</v>
      </c>
      <c r="N875">
        <v>0</v>
      </c>
      <c r="O875">
        <v>62</v>
      </c>
      <c r="P875">
        <v>0</v>
      </c>
      <c r="U875" t="str">
        <f>Toss[[#This Row],[服装]]&amp;Toss[[#This Row],[名前]]&amp;Toss[[#This Row],[レアリティ]]</f>
        <v>RPG宮治ICONIC</v>
      </c>
    </row>
    <row r="876" spans="1:21" x14ac:dyDescent="0.25">
      <c r="A876">
        <f>VLOOKUP(Toss[[#This Row],[No用]],SetNo[[No.用]:[vlookup 用]],2,FALSE)</f>
        <v>281</v>
      </c>
      <c r="B876">
        <f>IF(ROW()=2,1,IF(A875&lt;&gt;Toss[[#This Row],[No]],1,B875+1))</f>
        <v>1</v>
      </c>
      <c r="C876" s="1" t="s">
        <v>736</v>
      </c>
      <c r="D876" s="1" t="s">
        <v>187</v>
      </c>
      <c r="E876" s="1" t="s">
        <v>73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166</v>
      </c>
      <c r="L876" s="1" t="s">
        <v>178</v>
      </c>
      <c r="M876">
        <v>29</v>
      </c>
      <c r="N876">
        <v>0</v>
      </c>
      <c r="O876">
        <v>0</v>
      </c>
      <c r="P876">
        <v>0</v>
      </c>
      <c r="U876" t="str">
        <f>Toss[[#This Row],[服装]]&amp;Toss[[#This Row],[名前]]&amp;Toss[[#This Row],[レアリティ]]</f>
        <v>カンフー宮治ICONIC</v>
      </c>
    </row>
    <row r="877" spans="1:21" x14ac:dyDescent="0.25">
      <c r="A877">
        <f>VLOOKUP(Toss[[#This Row],[No用]],SetNo[[No.用]:[vlookup 用]],2,FALSE)</f>
        <v>281</v>
      </c>
      <c r="B877">
        <f>IF(ROW()=2,1,IF(A876&lt;&gt;Toss[[#This Row],[No]],1,B876+1))</f>
        <v>2</v>
      </c>
      <c r="C877" s="1" t="s">
        <v>736</v>
      </c>
      <c r="D877" s="1" t="s">
        <v>187</v>
      </c>
      <c r="E877" s="1" t="s">
        <v>73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233</v>
      </c>
      <c r="L877" s="1" t="s">
        <v>173</v>
      </c>
      <c r="M877">
        <v>32</v>
      </c>
      <c r="N877">
        <v>0</v>
      </c>
      <c r="O877">
        <v>0</v>
      </c>
      <c r="P877">
        <v>0</v>
      </c>
      <c r="U877" t="str">
        <f>Toss[[#This Row],[服装]]&amp;Toss[[#This Row],[名前]]&amp;Toss[[#This Row],[レアリティ]]</f>
        <v>カンフー宮治ICONIC</v>
      </c>
    </row>
    <row r="878" spans="1:21" x14ac:dyDescent="0.25">
      <c r="A878">
        <f>VLOOKUP(Toss[[#This Row],[No用]],SetNo[[No.用]:[vlookup 用]],2,FALSE)</f>
        <v>281</v>
      </c>
      <c r="B878">
        <f>IF(ROW()=2,1,IF(A877&lt;&gt;Toss[[#This Row],[No]],1,B877+1))</f>
        <v>3</v>
      </c>
      <c r="C878" s="1" t="s">
        <v>736</v>
      </c>
      <c r="D878" s="1" t="s">
        <v>187</v>
      </c>
      <c r="E878" s="1" t="s">
        <v>73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29</v>
      </c>
      <c r="N878">
        <v>0</v>
      </c>
      <c r="O878">
        <v>0</v>
      </c>
      <c r="P878">
        <v>0</v>
      </c>
      <c r="U878" t="str">
        <f>Toss[[#This Row],[服装]]&amp;Toss[[#This Row],[名前]]&amp;Toss[[#This Row],[レアリティ]]</f>
        <v>カンフー宮治ICONIC</v>
      </c>
    </row>
    <row r="879" spans="1:21" x14ac:dyDescent="0.25">
      <c r="A879">
        <f>VLOOKUP(Toss[[#This Row],[No用]],SetNo[[No.用]:[vlookup 用]],2,FALSE)</f>
        <v>281</v>
      </c>
      <c r="B879">
        <f>IF(ROW()=2,1,IF(A878&lt;&gt;Toss[[#This Row],[No]],1,B878+1))</f>
        <v>4</v>
      </c>
      <c r="C879" s="1" t="s">
        <v>736</v>
      </c>
      <c r="D879" s="1" t="s">
        <v>187</v>
      </c>
      <c r="E879" s="1" t="s">
        <v>73</v>
      </c>
      <c r="F879" s="1" t="s">
        <v>78</v>
      </c>
      <c r="G879" s="1" t="s">
        <v>185</v>
      </c>
      <c r="H879" s="1" t="s">
        <v>71</v>
      </c>
      <c r="I879">
        <v>1</v>
      </c>
      <c r="J879" t="s">
        <v>231</v>
      </c>
      <c r="K879" s="1" t="s">
        <v>183</v>
      </c>
      <c r="L879" s="1" t="s">
        <v>224</v>
      </c>
      <c r="M879">
        <v>50</v>
      </c>
      <c r="N879">
        <v>0</v>
      </c>
      <c r="O879">
        <v>60</v>
      </c>
      <c r="P879">
        <v>0</v>
      </c>
      <c r="U879" t="str">
        <f>Toss[[#This Row],[服装]]&amp;Toss[[#This Row],[名前]]&amp;Toss[[#This Row],[レアリティ]]</f>
        <v>カンフー宮治ICONIC</v>
      </c>
    </row>
    <row r="880" spans="1:21" x14ac:dyDescent="0.25">
      <c r="A880">
        <f>VLOOKUP(Toss[[#This Row],[No用]],SetNo[[No.用]:[vlookup 用]],2,FALSE)</f>
        <v>281</v>
      </c>
      <c r="B880">
        <f>IF(ROW()=2,1,IF(A879&lt;&gt;Toss[[#This Row],[No]],1,B879+1))</f>
        <v>5</v>
      </c>
      <c r="C880" s="1" t="s">
        <v>736</v>
      </c>
      <c r="D880" s="1" t="s">
        <v>187</v>
      </c>
      <c r="E880" s="1" t="s">
        <v>73</v>
      </c>
      <c r="F880" s="1" t="s">
        <v>78</v>
      </c>
      <c r="G880" s="1" t="s">
        <v>185</v>
      </c>
      <c r="H880" s="1" t="s">
        <v>71</v>
      </c>
      <c r="I880">
        <v>1</v>
      </c>
      <c r="J880" t="s">
        <v>231</v>
      </c>
      <c r="K880" s="1" t="s">
        <v>233</v>
      </c>
      <c r="L880" s="1" t="s">
        <v>224</v>
      </c>
      <c r="M880">
        <v>50</v>
      </c>
      <c r="N880">
        <v>0</v>
      </c>
      <c r="O880">
        <v>60</v>
      </c>
      <c r="P880">
        <v>0</v>
      </c>
      <c r="Q880" s="1" t="s">
        <v>740</v>
      </c>
      <c r="U880" t="str">
        <f>Toss[[#This Row],[服装]]&amp;Toss[[#This Row],[名前]]&amp;Toss[[#This Row],[レアリティ]]</f>
        <v>カンフー宮治ICONIC</v>
      </c>
    </row>
    <row r="881" spans="1:21" x14ac:dyDescent="0.25">
      <c r="A881">
        <f>VLOOKUP(Toss[[#This Row],[No用]],SetNo[[No.用]:[vlookup 用]],2,FALSE)</f>
        <v>282</v>
      </c>
      <c r="B881">
        <f>IF(ROW()=2,1,IF(A880&lt;&gt;Toss[[#This Row],[No]],1,B880+1))</f>
        <v>1</v>
      </c>
      <c r="C881" s="1" t="s">
        <v>912</v>
      </c>
      <c r="D881" s="1" t="s">
        <v>187</v>
      </c>
      <c r="E881" s="1" t="s">
        <v>90</v>
      </c>
      <c r="F881" s="1" t="s">
        <v>78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Q881" s="1"/>
      <c r="U881" t="str">
        <f>Toss[[#This Row],[服装]]&amp;Toss[[#This Row],[名前]]&amp;Toss[[#This Row],[レアリティ]]</f>
        <v>遊園地宮治ICONIC</v>
      </c>
    </row>
    <row r="882" spans="1:21" x14ac:dyDescent="0.25">
      <c r="A882">
        <f>VLOOKUP(Toss[[#This Row],[No用]],SetNo[[No.用]:[vlookup 用]],2,FALSE)</f>
        <v>282</v>
      </c>
      <c r="B882">
        <f>IF(ROW()=2,1,IF(A881&lt;&gt;Toss[[#This Row],[No]],1,B881+1))</f>
        <v>2</v>
      </c>
      <c r="C882" s="1" t="s">
        <v>912</v>
      </c>
      <c r="D882" s="1" t="s">
        <v>187</v>
      </c>
      <c r="E882" s="1" t="s">
        <v>90</v>
      </c>
      <c r="F882" s="1" t="s">
        <v>78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29</v>
      </c>
      <c r="N882">
        <v>0</v>
      </c>
      <c r="O882">
        <v>0</v>
      </c>
      <c r="P882">
        <v>0</v>
      </c>
      <c r="Q882" s="1"/>
      <c r="U882" t="str">
        <f>Toss[[#This Row],[服装]]&amp;Toss[[#This Row],[名前]]&amp;Toss[[#This Row],[レアリティ]]</f>
        <v>遊園地宮治ICONIC</v>
      </c>
    </row>
    <row r="883" spans="1:21" x14ac:dyDescent="0.25">
      <c r="A883">
        <f>VLOOKUP(Toss[[#This Row],[No用]],SetNo[[No.用]:[vlookup 用]],2,FALSE)</f>
        <v>283</v>
      </c>
      <c r="B883">
        <f>IF(ROW()=2,1,IF(A882&lt;&gt;Toss[[#This Row],[No]],1,B882+1))</f>
        <v>1</v>
      </c>
      <c r="C883" s="1" t="s">
        <v>990</v>
      </c>
      <c r="D883" s="1" t="s">
        <v>187</v>
      </c>
      <c r="E883" s="1" t="s">
        <v>77</v>
      </c>
      <c r="F883" s="1" t="s">
        <v>78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Q883" s="1"/>
      <c r="U883" t="str">
        <f>Toss[[#This Row],[服装]]&amp;Toss[[#This Row],[名前]]&amp;Toss[[#This Row],[レアリティ]]</f>
        <v>夏祭り2宮治ICONIC</v>
      </c>
    </row>
    <row r="884" spans="1:21" x14ac:dyDescent="0.25">
      <c r="A884">
        <f>VLOOKUP(Toss[[#This Row],[No用]],SetNo[[No.用]:[vlookup 用]],2,FALSE)</f>
        <v>283</v>
      </c>
      <c r="B884">
        <f>IF(ROW()=2,1,IF(A883&lt;&gt;Toss[[#This Row],[No]],1,B883+1))</f>
        <v>2</v>
      </c>
      <c r="C884" s="1" t="s">
        <v>990</v>
      </c>
      <c r="D884" s="1" t="s">
        <v>187</v>
      </c>
      <c r="E884" s="1" t="s">
        <v>77</v>
      </c>
      <c r="F884" s="1" t="s">
        <v>78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30</v>
      </c>
      <c r="N884">
        <v>0</v>
      </c>
      <c r="O884">
        <v>0</v>
      </c>
      <c r="P884">
        <v>0</v>
      </c>
      <c r="Q884" s="1"/>
      <c r="U884" t="str">
        <f>Toss[[#This Row],[服装]]&amp;Toss[[#This Row],[名前]]&amp;Toss[[#This Row],[レアリティ]]</f>
        <v>夏祭り2宮治ICONIC</v>
      </c>
    </row>
    <row r="885" spans="1:21" x14ac:dyDescent="0.25">
      <c r="A885">
        <f>VLOOKUP(Toss[[#This Row],[No用]],SetNo[[No.用]:[vlookup 用]],2,FALSE)</f>
        <v>284</v>
      </c>
      <c r="B885">
        <f>IF(ROW()=2,1,IF(A884&lt;&gt;Toss[[#This Row],[No]],1,B884+1))</f>
        <v>1</v>
      </c>
      <c r="C885" s="1" t="s">
        <v>149</v>
      </c>
      <c r="D885" s="1" t="s">
        <v>187</v>
      </c>
      <c r="E885" s="1" t="s">
        <v>73</v>
      </c>
      <c r="F885" s="1" t="s">
        <v>78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173</v>
      </c>
      <c r="M885">
        <v>33</v>
      </c>
      <c r="N885">
        <v>0</v>
      </c>
      <c r="O885">
        <v>0</v>
      </c>
      <c r="P885">
        <v>0</v>
      </c>
      <c r="Q885" s="1"/>
      <c r="U885" t="str">
        <f>Toss[[#This Row],[服装]]&amp;Toss[[#This Row],[名前]]&amp;Toss[[#This Row],[レアリティ]]</f>
        <v>制服宮治ICONIC</v>
      </c>
    </row>
    <row r="886" spans="1:21" x14ac:dyDescent="0.25">
      <c r="A886">
        <f>VLOOKUP(Toss[[#This Row],[No用]],SetNo[[No.用]:[vlookup 用]],2,FALSE)</f>
        <v>284</v>
      </c>
      <c r="B886">
        <f>IF(ROW()=2,1,IF(A885&lt;&gt;Toss[[#This Row],[No]],1,B885+1))</f>
        <v>2</v>
      </c>
      <c r="C886" s="1" t="s">
        <v>149</v>
      </c>
      <c r="D886" s="1" t="s">
        <v>187</v>
      </c>
      <c r="E886" s="1" t="s">
        <v>73</v>
      </c>
      <c r="F886" s="1" t="s">
        <v>78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169</v>
      </c>
      <c r="L886" s="1" t="s">
        <v>178</v>
      </c>
      <c r="M886">
        <v>30</v>
      </c>
      <c r="N886">
        <v>0</v>
      </c>
      <c r="O886">
        <v>0</v>
      </c>
      <c r="P886">
        <v>0</v>
      </c>
      <c r="Q886" s="1"/>
      <c r="U886" t="str">
        <f>Toss[[#This Row],[服装]]&amp;Toss[[#This Row],[名前]]&amp;Toss[[#This Row],[レアリティ]]</f>
        <v>制服宮治ICONIC</v>
      </c>
    </row>
    <row r="887" spans="1:21" x14ac:dyDescent="0.25">
      <c r="A887">
        <f>VLOOKUP(Toss[[#This Row],[No用]],SetNo[[No.用]:[vlookup 用]],2,FALSE)</f>
        <v>284</v>
      </c>
      <c r="B887">
        <f>IF(ROW()=2,1,IF(A886&lt;&gt;Toss[[#This Row],[No]],1,B886+1))</f>
        <v>3</v>
      </c>
      <c r="C887" s="1" t="s">
        <v>149</v>
      </c>
      <c r="D887" s="1" t="s">
        <v>187</v>
      </c>
      <c r="E887" s="1" t="s">
        <v>73</v>
      </c>
      <c r="F887" s="1" t="s">
        <v>78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233</v>
      </c>
      <c r="L887" s="1" t="s">
        <v>173</v>
      </c>
      <c r="M887">
        <v>33</v>
      </c>
      <c r="N887">
        <v>0</v>
      </c>
      <c r="O887">
        <v>0</v>
      </c>
      <c r="P887">
        <v>0</v>
      </c>
      <c r="Q887" s="1"/>
      <c r="U887" t="str">
        <f>Toss[[#This Row],[服装]]&amp;Toss[[#This Row],[名前]]&amp;Toss[[#This Row],[レアリティ]]</f>
        <v>制服宮治ICONIC</v>
      </c>
    </row>
    <row r="888" spans="1:21" x14ac:dyDescent="0.25">
      <c r="A888">
        <f>VLOOKUP(Toss[[#This Row],[No用]],SetNo[[No.用]:[vlookup 用]],2,FALSE)</f>
        <v>284</v>
      </c>
      <c r="B888">
        <f>IF(ROW()=2,1,IF(A887&lt;&gt;Toss[[#This Row],[No]],1,B887+1))</f>
        <v>4</v>
      </c>
      <c r="C888" s="1" t="s">
        <v>149</v>
      </c>
      <c r="D888" s="1" t="s">
        <v>187</v>
      </c>
      <c r="E888" s="1" t="s">
        <v>73</v>
      </c>
      <c r="F888" s="1" t="s">
        <v>78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30</v>
      </c>
      <c r="N888">
        <v>0</v>
      </c>
      <c r="O888">
        <v>0</v>
      </c>
      <c r="P888">
        <v>0</v>
      </c>
      <c r="Q888" s="1"/>
      <c r="U888" t="str">
        <f>Toss[[#This Row],[服装]]&amp;Toss[[#This Row],[名前]]&amp;Toss[[#This Row],[レアリティ]]</f>
        <v>制服宮治ICONIC</v>
      </c>
    </row>
    <row r="889" spans="1:21" x14ac:dyDescent="0.25">
      <c r="A889">
        <f>VLOOKUP(Toss[[#This Row],[No用]],SetNo[[No.用]:[vlookup 用]],2,FALSE)</f>
        <v>284</v>
      </c>
      <c r="B889">
        <f>IF(ROW()=2,1,IF(A888&lt;&gt;Toss[[#This Row],[No]],1,B888+1))</f>
        <v>5</v>
      </c>
      <c r="C889" s="1" t="s">
        <v>149</v>
      </c>
      <c r="D889" s="1" t="s">
        <v>187</v>
      </c>
      <c r="E889" s="1" t="s">
        <v>73</v>
      </c>
      <c r="F889" s="1" t="s">
        <v>78</v>
      </c>
      <c r="G889" s="1" t="s">
        <v>185</v>
      </c>
      <c r="H889" s="1" t="s">
        <v>71</v>
      </c>
      <c r="I889">
        <v>1</v>
      </c>
      <c r="J889" t="s">
        <v>231</v>
      </c>
      <c r="K889" s="1" t="s">
        <v>169</v>
      </c>
      <c r="L889" s="1" t="s">
        <v>224</v>
      </c>
      <c r="M889">
        <v>52</v>
      </c>
      <c r="N889">
        <v>0</v>
      </c>
      <c r="O889">
        <v>62</v>
      </c>
      <c r="P889">
        <v>0</v>
      </c>
      <c r="Q889" s="1" t="s">
        <v>1221</v>
      </c>
      <c r="T889" s="1" t="s">
        <v>1219</v>
      </c>
      <c r="U889" t="str">
        <f>Toss[[#This Row],[服装]]&amp;Toss[[#This Row],[名前]]&amp;Toss[[#This Row],[レアリティ]]</f>
        <v>制服宮治ICONIC</v>
      </c>
    </row>
    <row r="890" spans="1:21" x14ac:dyDescent="0.25">
      <c r="A890">
        <f>VLOOKUP(Toss[[#This Row],[No用]],SetNo[[No.用]:[vlookup 用]],2,FALSE)</f>
        <v>285</v>
      </c>
      <c r="B890">
        <f>IF(ROW()=2,1,IF(A884&lt;&gt;Toss[[#This Row],[No]],1,B884+1))</f>
        <v>1</v>
      </c>
      <c r="C890" t="s">
        <v>108</v>
      </c>
      <c r="D890" t="s">
        <v>188</v>
      </c>
      <c r="E890" t="s">
        <v>77</v>
      </c>
      <c r="F890" t="s">
        <v>82</v>
      </c>
      <c r="G890" t="s">
        <v>185</v>
      </c>
      <c r="H890" t="s">
        <v>71</v>
      </c>
      <c r="I890">
        <v>1</v>
      </c>
      <c r="J890" t="s">
        <v>231</v>
      </c>
      <c r="K890" s="1" t="s">
        <v>166</v>
      </c>
      <c r="L890" s="1" t="s">
        <v>162</v>
      </c>
      <c r="M890">
        <v>25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ユニフォーム角名倫太郎ICONIC</v>
      </c>
    </row>
    <row r="891" spans="1:21" x14ac:dyDescent="0.25">
      <c r="A891">
        <f>VLOOKUP(Toss[[#This Row],[No用]],SetNo[[No.用]:[vlookup 用]],2,FALSE)</f>
        <v>285</v>
      </c>
      <c r="B891">
        <f>IF(ROW()=2,1,IF(A890&lt;&gt;Toss[[#This Row],[No]],1,B890+1))</f>
        <v>2</v>
      </c>
      <c r="C891" t="s">
        <v>108</v>
      </c>
      <c r="D891" t="s">
        <v>188</v>
      </c>
      <c r="E891" t="s">
        <v>77</v>
      </c>
      <c r="F891" t="s">
        <v>82</v>
      </c>
      <c r="G891" t="s">
        <v>185</v>
      </c>
      <c r="H891" t="s">
        <v>71</v>
      </c>
      <c r="I891">
        <v>1</v>
      </c>
      <c r="J891" t="s">
        <v>231</v>
      </c>
      <c r="K891" s="1" t="s">
        <v>167</v>
      </c>
      <c r="L891" s="1" t="s">
        <v>162</v>
      </c>
      <c r="M891">
        <v>33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ユニフォーム角名倫太郎ICONIC</v>
      </c>
    </row>
    <row r="892" spans="1:21" x14ac:dyDescent="0.25">
      <c r="A892">
        <f>VLOOKUP(Toss[[#This Row],[No用]],SetNo[[No.用]:[vlookup 用]],2,FALSE)</f>
        <v>286</v>
      </c>
      <c r="B892">
        <f>IF(ROW()=2,1,IF(A891&lt;&gt;Toss[[#This Row],[No]],1,B891+1))</f>
        <v>1</v>
      </c>
      <c r="C892" s="1" t="s">
        <v>630</v>
      </c>
      <c r="D892" s="1" t="s">
        <v>188</v>
      </c>
      <c r="E892" s="1" t="s">
        <v>73</v>
      </c>
      <c r="F892" s="1" t="s">
        <v>82</v>
      </c>
      <c r="G892" s="1" t="s">
        <v>185</v>
      </c>
      <c r="H892" s="1" t="s">
        <v>71</v>
      </c>
      <c r="I892">
        <v>1</v>
      </c>
      <c r="J892" t="s">
        <v>231</v>
      </c>
      <c r="K892" s="1" t="s">
        <v>166</v>
      </c>
      <c r="L892" s="1" t="s">
        <v>162</v>
      </c>
      <c r="M892">
        <v>25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サバゲ角名倫太郎ICONIC</v>
      </c>
    </row>
    <row r="893" spans="1:21" x14ac:dyDescent="0.25">
      <c r="A893">
        <f>VLOOKUP(Toss[[#This Row],[No用]],SetNo[[No.用]:[vlookup 用]],2,FALSE)</f>
        <v>286</v>
      </c>
      <c r="B893">
        <f>IF(ROW()=2,1,IF(A892&lt;&gt;Toss[[#This Row],[No]],1,B892+1))</f>
        <v>2</v>
      </c>
      <c r="C893" s="1" t="s">
        <v>630</v>
      </c>
      <c r="D893" s="1" t="s">
        <v>188</v>
      </c>
      <c r="E893" s="1" t="s">
        <v>73</v>
      </c>
      <c r="F893" s="1" t="s">
        <v>82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167</v>
      </c>
      <c r="L893" s="1" t="s">
        <v>162</v>
      </c>
      <c r="M893">
        <v>33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サバゲ角名倫太郎ICONIC</v>
      </c>
    </row>
    <row r="894" spans="1:21" x14ac:dyDescent="0.25">
      <c r="A894">
        <f>VLOOKUP(Toss[[#This Row],[No用]],SetNo[[No.用]:[vlookup 用]],2,FALSE)</f>
        <v>287</v>
      </c>
      <c r="B894">
        <f>IF(ROW()=2,1,IF(A893&lt;&gt;Toss[[#This Row],[No]],1,B893+1))</f>
        <v>1</v>
      </c>
      <c r="C894" s="1" t="s">
        <v>707</v>
      </c>
      <c r="D894" s="1" t="s">
        <v>188</v>
      </c>
      <c r="E894" s="1" t="s">
        <v>90</v>
      </c>
      <c r="F894" s="1" t="s">
        <v>82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166</v>
      </c>
      <c r="L894" s="1" t="s">
        <v>162</v>
      </c>
      <c r="M894">
        <v>25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花火角名倫太郎ICONIC</v>
      </c>
    </row>
    <row r="895" spans="1:21" x14ac:dyDescent="0.25">
      <c r="A895">
        <f>VLOOKUP(Toss[[#This Row],[No用]],SetNo[[No.用]:[vlookup 用]],2,FALSE)</f>
        <v>287</v>
      </c>
      <c r="B895">
        <f>IF(ROW()=2,1,IF(A894&lt;&gt;Toss[[#This Row],[No]],1,B894+1))</f>
        <v>2</v>
      </c>
      <c r="C895" s="1" t="s">
        <v>707</v>
      </c>
      <c r="D895" s="1" t="s">
        <v>188</v>
      </c>
      <c r="E895" s="1" t="s">
        <v>90</v>
      </c>
      <c r="F895" s="1" t="s">
        <v>82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167</v>
      </c>
      <c r="L895" s="1" t="s">
        <v>162</v>
      </c>
      <c r="M895">
        <v>33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花火角名倫太郎ICONIC</v>
      </c>
    </row>
    <row r="896" spans="1:21" x14ac:dyDescent="0.25">
      <c r="A896">
        <f>VLOOKUP(Toss[[#This Row],[No用]],SetNo[[No.用]:[vlookup 用]],2,FALSE)</f>
        <v>288</v>
      </c>
      <c r="B896">
        <f>IF(ROW()=2,1,IF(A895&lt;&gt;Toss[[#This Row],[No]],1,B895+1))</f>
        <v>1</v>
      </c>
      <c r="C896" s="1" t="s">
        <v>833</v>
      </c>
      <c r="D896" s="1" t="s">
        <v>188</v>
      </c>
      <c r="E896" s="1" t="s">
        <v>77</v>
      </c>
      <c r="F896" s="1" t="s">
        <v>82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166</v>
      </c>
      <c r="L896" s="1" t="s">
        <v>162</v>
      </c>
      <c r="M896">
        <v>25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路地裏2角名倫太郎ICONIC</v>
      </c>
    </row>
    <row r="897" spans="1:21" x14ac:dyDescent="0.25">
      <c r="A897">
        <f>VLOOKUP(Toss[[#This Row],[No用]],SetNo[[No.用]:[vlookup 用]],2,FALSE)</f>
        <v>288</v>
      </c>
      <c r="B897">
        <f>IF(ROW()=2,1,IF(A896&lt;&gt;Toss[[#This Row],[No]],1,B896+1))</f>
        <v>2</v>
      </c>
      <c r="C897" s="1" t="s">
        <v>833</v>
      </c>
      <c r="D897" s="1" t="s">
        <v>188</v>
      </c>
      <c r="E897" s="1" t="s">
        <v>77</v>
      </c>
      <c r="F897" s="1" t="s">
        <v>82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167</v>
      </c>
      <c r="L897" s="1" t="s">
        <v>162</v>
      </c>
      <c r="M897">
        <v>33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路地裏2角名倫太郎ICONIC</v>
      </c>
    </row>
    <row r="898" spans="1:21" x14ac:dyDescent="0.25">
      <c r="A898">
        <f>VLOOKUP(Toss[[#This Row],[No用]],SetNo[[No.用]:[vlookup 用]],2,FALSE)</f>
        <v>289</v>
      </c>
      <c r="B898">
        <f>IF(ROW()=2,1,IF(A897&lt;&gt;Toss[[#This Row],[No]],1,B897+1))</f>
        <v>1</v>
      </c>
      <c r="C898" s="1" t="s">
        <v>983</v>
      </c>
      <c r="D898" s="1" t="s">
        <v>188</v>
      </c>
      <c r="E898" s="1" t="s">
        <v>73</v>
      </c>
      <c r="F898" s="1" t="s">
        <v>82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166</v>
      </c>
      <c r="L898" s="1" t="s">
        <v>162</v>
      </c>
      <c r="M898">
        <v>25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水着2角名倫太郎ICONIC</v>
      </c>
    </row>
    <row r="899" spans="1:21" x14ac:dyDescent="0.25">
      <c r="A899">
        <f>VLOOKUP(Toss[[#This Row],[No用]],SetNo[[No.用]:[vlookup 用]],2,FALSE)</f>
        <v>289</v>
      </c>
      <c r="B899">
        <f>IF(ROW()=2,1,IF(A898&lt;&gt;Toss[[#This Row],[No]],1,B898+1))</f>
        <v>2</v>
      </c>
      <c r="C899" s="1" t="s">
        <v>983</v>
      </c>
      <c r="D899" s="1" t="s">
        <v>188</v>
      </c>
      <c r="E899" s="1" t="s">
        <v>73</v>
      </c>
      <c r="F899" s="1" t="s">
        <v>82</v>
      </c>
      <c r="G899" s="1" t="s">
        <v>185</v>
      </c>
      <c r="H899" s="1" t="s">
        <v>71</v>
      </c>
      <c r="I899">
        <v>1</v>
      </c>
      <c r="J899" t="s">
        <v>231</v>
      </c>
      <c r="K899" s="1" t="s">
        <v>167</v>
      </c>
      <c r="L899" s="1" t="s">
        <v>162</v>
      </c>
      <c r="M899">
        <v>33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水着2角名倫太郎ICONIC</v>
      </c>
    </row>
    <row r="900" spans="1:21" x14ac:dyDescent="0.25">
      <c r="A900">
        <f>VLOOKUP(Toss[[#This Row],[No用]],SetNo[[No.用]:[vlookup 用]],2,FALSE)</f>
        <v>290</v>
      </c>
      <c r="B900">
        <f>IF(ROW()=2,1,IF(A899&lt;&gt;Toss[[#This Row],[No]],1,B899+1))</f>
        <v>1</v>
      </c>
      <c r="C900" s="1" t="s">
        <v>149</v>
      </c>
      <c r="D900" s="1" t="s">
        <v>188</v>
      </c>
      <c r="E900" s="1" t="s">
        <v>90</v>
      </c>
      <c r="F900" s="1" t="s">
        <v>82</v>
      </c>
      <c r="G900" s="1" t="s">
        <v>185</v>
      </c>
      <c r="H900" s="1" t="s">
        <v>71</v>
      </c>
      <c r="I900">
        <v>1</v>
      </c>
      <c r="J900" t="s">
        <v>231</v>
      </c>
      <c r="K900" s="1" t="s">
        <v>166</v>
      </c>
      <c r="L900" s="1" t="s">
        <v>162</v>
      </c>
      <c r="M900">
        <v>25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制服角名倫太郎ICONIC</v>
      </c>
    </row>
    <row r="901" spans="1:21" x14ac:dyDescent="0.25">
      <c r="A901">
        <f>VLOOKUP(Toss[[#This Row],[No用]],SetNo[[No.用]:[vlookup 用]],2,FALSE)</f>
        <v>290</v>
      </c>
      <c r="B901">
        <f>IF(ROW()=2,1,IF(A900&lt;&gt;Toss[[#This Row],[No]],1,B900+1))</f>
        <v>2</v>
      </c>
      <c r="C901" s="1" t="s">
        <v>149</v>
      </c>
      <c r="D901" s="1" t="s">
        <v>188</v>
      </c>
      <c r="E901" s="1" t="s">
        <v>90</v>
      </c>
      <c r="F901" s="1" t="s">
        <v>82</v>
      </c>
      <c r="G901" s="1" t="s">
        <v>185</v>
      </c>
      <c r="H901" s="1" t="s">
        <v>71</v>
      </c>
      <c r="I901">
        <v>1</v>
      </c>
      <c r="J901" t="s">
        <v>231</v>
      </c>
      <c r="K901" s="1" t="s">
        <v>167</v>
      </c>
      <c r="L901" s="1" t="s">
        <v>162</v>
      </c>
      <c r="M901">
        <v>33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制服角名倫太郎ICONIC</v>
      </c>
    </row>
    <row r="902" spans="1:21" x14ac:dyDescent="0.25">
      <c r="A902">
        <f>VLOOKUP(Toss[[#This Row],[No用]],SetNo[[No.用]:[vlookup 用]],2,FALSE)</f>
        <v>291</v>
      </c>
      <c r="B902">
        <f>IF(ROW()=2,1,IF(A899&lt;&gt;Toss[[#This Row],[No]],1,B899+1))</f>
        <v>1</v>
      </c>
      <c r="C902" t="s">
        <v>108</v>
      </c>
      <c r="D902" t="s">
        <v>189</v>
      </c>
      <c r="E902" t="s">
        <v>77</v>
      </c>
      <c r="F902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166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ユニフォーム北信介ICONIC</v>
      </c>
    </row>
    <row r="903" spans="1:21" x14ac:dyDescent="0.25">
      <c r="A903">
        <f>VLOOKUP(Toss[[#This Row],[No用]],SetNo[[No.用]:[vlookup 用]],2,FALSE)</f>
        <v>291</v>
      </c>
      <c r="B903">
        <f>IF(ROW()=2,1,IF(A902&lt;&gt;Toss[[#This Row],[No]],1,B902+1))</f>
        <v>2</v>
      </c>
      <c r="C903" t="s">
        <v>108</v>
      </c>
      <c r="D903" t="s">
        <v>189</v>
      </c>
      <c r="E903" t="s">
        <v>77</v>
      </c>
      <c r="F903" t="s">
        <v>78</v>
      </c>
      <c r="G903" t="s">
        <v>185</v>
      </c>
      <c r="H903" t="s">
        <v>71</v>
      </c>
      <c r="I903">
        <v>1</v>
      </c>
      <c r="J903" t="s">
        <v>231</v>
      </c>
      <c r="K903" s="1" t="s">
        <v>167</v>
      </c>
      <c r="L903" s="1" t="s">
        <v>162</v>
      </c>
      <c r="M903">
        <v>31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ユニフォーム北信介ICONIC</v>
      </c>
    </row>
    <row r="904" spans="1:21" x14ac:dyDescent="0.25">
      <c r="A904">
        <f>VLOOKUP(Toss[[#This Row],[No用]],SetNo[[No.用]:[vlookup 用]],2,FALSE)</f>
        <v>292</v>
      </c>
      <c r="B904">
        <f>IF(ROW()=2,1,IF(A903&lt;&gt;Toss[[#This Row],[No]],1,B903+1))</f>
        <v>1</v>
      </c>
      <c r="C904" s="1" t="s">
        <v>587</v>
      </c>
      <c r="D904" t="s">
        <v>189</v>
      </c>
      <c r="E904" s="1" t="s">
        <v>73</v>
      </c>
      <c r="F904" t="s">
        <v>78</v>
      </c>
      <c r="G904" t="s">
        <v>185</v>
      </c>
      <c r="H904" t="s">
        <v>71</v>
      </c>
      <c r="I904">
        <v>1</v>
      </c>
      <c r="J904" t="s">
        <v>231</v>
      </c>
      <c r="K904" s="1" t="s">
        <v>166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Xmas北信介ICONIC</v>
      </c>
    </row>
    <row r="905" spans="1:21" x14ac:dyDescent="0.25">
      <c r="A905">
        <f>VLOOKUP(Toss[[#This Row],[No用]],SetNo[[No.用]:[vlookup 用]],2,FALSE)</f>
        <v>292</v>
      </c>
      <c r="B905">
        <f>IF(ROW()=2,1,IF(A904&lt;&gt;Toss[[#This Row],[No]],1,B904+1))</f>
        <v>2</v>
      </c>
      <c r="C905" s="1" t="s">
        <v>587</v>
      </c>
      <c r="D905" t="s">
        <v>189</v>
      </c>
      <c r="E905" s="1" t="s">
        <v>73</v>
      </c>
      <c r="F905" t="s">
        <v>78</v>
      </c>
      <c r="G905" t="s">
        <v>185</v>
      </c>
      <c r="H905" t="s">
        <v>71</v>
      </c>
      <c r="I905">
        <v>1</v>
      </c>
      <c r="J905" t="s">
        <v>231</v>
      </c>
      <c r="K905" s="1" t="s">
        <v>167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Xmas北信介ICONIC</v>
      </c>
    </row>
    <row r="906" spans="1:21" x14ac:dyDescent="0.25">
      <c r="A906">
        <f>VLOOKUP(Toss[[#This Row],[No用]],SetNo[[No.用]:[vlookup 用]],2,FALSE)</f>
        <v>293</v>
      </c>
      <c r="B906">
        <f>IF(ROW()=2,1,IF(A905&lt;&gt;Toss[[#This Row],[No]],1,B905+1))</f>
        <v>1</v>
      </c>
      <c r="C906" s="1" t="s">
        <v>734</v>
      </c>
      <c r="D906" s="1" t="s">
        <v>189</v>
      </c>
      <c r="E906" s="1" t="s">
        <v>90</v>
      </c>
      <c r="F906" s="1" t="s">
        <v>78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26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スパイ北信介ICONIC</v>
      </c>
    </row>
    <row r="907" spans="1:21" x14ac:dyDescent="0.25">
      <c r="A907">
        <f>VLOOKUP(Toss[[#This Row],[No用]],SetNo[[No.用]:[vlookup 用]],2,FALSE)</f>
        <v>293</v>
      </c>
      <c r="B907">
        <f>IF(ROW()=2,1,IF(A906&lt;&gt;Toss[[#This Row],[No]],1,B906+1))</f>
        <v>2</v>
      </c>
      <c r="C907" s="1" t="s">
        <v>734</v>
      </c>
      <c r="D907" s="1" t="s">
        <v>189</v>
      </c>
      <c r="E907" s="1" t="s">
        <v>90</v>
      </c>
      <c r="F907" s="1" t="s">
        <v>78</v>
      </c>
      <c r="G907" s="1" t="s">
        <v>185</v>
      </c>
      <c r="H907" s="1" t="s">
        <v>71</v>
      </c>
      <c r="I907">
        <v>1</v>
      </c>
      <c r="J907" t="s">
        <v>231</v>
      </c>
      <c r="K907" s="1" t="s">
        <v>167</v>
      </c>
      <c r="L907" s="1" t="s">
        <v>162</v>
      </c>
      <c r="M907">
        <v>31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スパイ北信介ICONIC</v>
      </c>
    </row>
    <row r="908" spans="1:21" x14ac:dyDescent="0.25">
      <c r="A908">
        <f>VLOOKUP(Toss[[#This Row],[No用]],SetNo[[No.用]:[vlookup 用]],2,FALSE)</f>
        <v>294</v>
      </c>
      <c r="B908">
        <f>IF(ROW()=2,1,IF(A907&lt;&gt;Toss[[#This Row],[No]],1,B907+1))</f>
        <v>1</v>
      </c>
      <c r="C908" s="1" t="s">
        <v>825</v>
      </c>
      <c r="D908" s="1" t="s">
        <v>189</v>
      </c>
      <c r="E908" s="1" t="s">
        <v>77</v>
      </c>
      <c r="F908" s="1" t="s">
        <v>78</v>
      </c>
      <c r="G908" s="1" t="s">
        <v>185</v>
      </c>
      <c r="H908" s="1" t="s">
        <v>71</v>
      </c>
      <c r="I908">
        <v>1</v>
      </c>
      <c r="J908" t="s">
        <v>231</v>
      </c>
      <c r="K908" s="1" t="s">
        <v>166</v>
      </c>
      <c r="L908" s="1" t="s">
        <v>162</v>
      </c>
      <c r="M908">
        <v>26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新年2北信介ICONIC</v>
      </c>
    </row>
    <row r="909" spans="1:21" x14ac:dyDescent="0.25">
      <c r="A909">
        <f>VLOOKUP(Toss[[#This Row],[No用]],SetNo[[No.用]:[vlookup 用]],2,FALSE)</f>
        <v>294</v>
      </c>
      <c r="B909">
        <f>IF(ROW()=2,1,IF(A908&lt;&gt;Toss[[#This Row],[No]],1,B908+1))</f>
        <v>2</v>
      </c>
      <c r="C909" s="1" t="s">
        <v>825</v>
      </c>
      <c r="D909" s="1" t="s">
        <v>189</v>
      </c>
      <c r="E909" s="1" t="s">
        <v>77</v>
      </c>
      <c r="F909" s="1" t="s">
        <v>78</v>
      </c>
      <c r="G909" s="1" t="s">
        <v>185</v>
      </c>
      <c r="H909" s="1" t="s">
        <v>71</v>
      </c>
      <c r="I909">
        <v>1</v>
      </c>
      <c r="J909" t="s">
        <v>231</v>
      </c>
      <c r="K909" s="1" t="s">
        <v>167</v>
      </c>
      <c r="L909" s="1" t="s">
        <v>162</v>
      </c>
      <c r="M909">
        <v>31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新年2北信介ICONIC</v>
      </c>
    </row>
    <row r="910" spans="1:21" x14ac:dyDescent="0.25">
      <c r="A910">
        <f>VLOOKUP(Toss[[#This Row],[No用]],SetNo[[No.用]:[vlookup 用]],2,FALSE)</f>
        <v>295</v>
      </c>
      <c r="B910">
        <f>IF(ROW()=2,1,IF(A909&lt;&gt;Toss[[#This Row],[No]],1,B909+1))</f>
        <v>1</v>
      </c>
      <c r="C910" s="1" t="s">
        <v>956</v>
      </c>
      <c r="D910" s="1" t="s">
        <v>189</v>
      </c>
      <c r="E910" s="1" t="s">
        <v>73</v>
      </c>
      <c r="F910" s="1" t="s">
        <v>78</v>
      </c>
      <c r="G910" s="1" t="s">
        <v>185</v>
      </c>
      <c r="H910" s="1" t="s">
        <v>71</v>
      </c>
      <c r="I910">
        <v>1</v>
      </c>
      <c r="J910" t="s">
        <v>231</v>
      </c>
      <c r="K910" s="1" t="s">
        <v>166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職業体験2北信介ICONIC</v>
      </c>
    </row>
    <row r="911" spans="1:21" x14ac:dyDescent="0.25">
      <c r="A911">
        <f>VLOOKUP(Toss[[#This Row],[No用]],SetNo[[No.用]:[vlookup 用]],2,FALSE)</f>
        <v>295</v>
      </c>
      <c r="B911">
        <f>IF(ROW()=2,1,IF(A910&lt;&gt;Toss[[#This Row],[No]],1,B910+1))</f>
        <v>2</v>
      </c>
      <c r="C911" s="1" t="s">
        <v>956</v>
      </c>
      <c r="D911" s="1" t="s">
        <v>189</v>
      </c>
      <c r="E911" s="1" t="s">
        <v>73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167</v>
      </c>
      <c r="L911" s="1" t="s">
        <v>162</v>
      </c>
      <c r="M911">
        <v>31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職業体験2北信介ICONIC</v>
      </c>
    </row>
    <row r="912" spans="1:21" x14ac:dyDescent="0.25">
      <c r="A912">
        <f>VLOOKUP(Toss[[#This Row],[No用]],SetNo[[No.用]:[vlookup 用]],2,FALSE)</f>
        <v>296</v>
      </c>
      <c r="B912">
        <f>IF(ROW()=2,1,IF(A911&lt;&gt;Toss[[#This Row],[No]],1,B911+1))</f>
        <v>1</v>
      </c>
      <c r="C912" s="1" t="s">
        <v>149</v>
      </c>
      <c r="D912" s="1" t="s">
        <v>189</v>
      </c>
      <c r="E912" s="1" t="s">
        <v>90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166</v>
      </c>
      <c r="L912" s="1" t="s">
        <v>162</v>
      </c>
      <c r="M912">
        <v>26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制服北信介ICONIC</v>
      </c>
    </row>
    <row r="913" spans="1:21" x14ac:dyDescent="0.25">
      <c r="A913">
        <f>VLOOKUP(Toss[[#This Row],[No用]],SetNo[[No.用]:[vlookup 用]],2,FALSE)</f>
        <v>296</v>
      </c>
      <c r="B913">
        <f>IF(ROW()=2,1,IF(A912&lt;&gt;Toss[[#This Row],[No]],1,B912+1))</f>
        <v>2</v>
      </c>
      <c r="C913" s="1" t="s">
        <v>149</v>
      </c>
      <c r="D913" s="1" t="s">
        <v>189</v>
      </c>
      <c r="E913" s="1" t="s">
        <v>90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167</v>
      </c>
      <c r="L913" s="1" t="s">
        <v>162</v>
      </c>
      <c r="M913">
        <v>31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制服北信介ICONIC</v>
      </c>
    </row>
    <row r="914" spans="1:21" x14ac:dyDescent="0.25">
      <c r="A914">
        <f>VLOOKUP(Toss[[#This Row],[No用]],SetNo[[No.用]:[vlookup 用]],2,FALSE)</f>
        <v>297</v>
      </c>
      <c r="B914">
        <f>IF(ROW()=2,1,IF(A911&lt;&gt;Toss[[#This Row],[No]],1,B911+1))</f>
        <v>1</v>
      </c>
      <c r="C914" t="s">
        <v>108</v>
      </c>
      <c r="D914" s="1" t="s">
        <v>523</v>
      </c>
      <c r="E914" t="s">
        <v>77</v>
      </c>
      <c r="F914" s="1" t="s">
        <v>78</v>
      </c>
      <c r="G914" t="s">
        <v>185</v>
      </c>
      <c r="H914" t="s">
        <v>71</v>
      </c>
      <c r="I914">
        <v>1</v>
      </c>
      <c r="J914" t="s">
        <v>231</v>
      </c>
      <c r="K914" s="1" t="s">
        <v>166</v>
      </c>
      <c r="L914" s="1" t="s">
        <v>162</v>
      </c>
      <c r="M914">
        <v>24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ユニフォーム尾白アランICONIC</v>
      </c>
    </row>
    <row r="915" spans="1:21" x14ac:dyDescent="0.25">
      <c r="A915">
        <f>VLOOKUP(Toss[[#This Row],[No用]],SetNo[[No.用]:[vlookup 用]],2,FALSE)</f>
        <v>297</v>
      </c>
      <c r="B915">
        <f>IF(ROW()=2,1,IF(A914&lt;&gt;Toss[[#This Row],[No]],1,B914+1))</f>
        <v>2</v>
      </c>
      <c r="C915" t="s">
        <v>108</v>
      </c>
      <c r="D915" s="1" t="s">
        <v>523</v>
      </c>
      <c r="E915" t="s">
        <v>77</v>
      </c>
      <c r="F915" s="1" t="s">
        <v>78</v>
      </c>
      <c r="G915" t="s">
        <v>185</v>
      </c>
      <c r="H915" t="s">
        <v>71</v>
      </c>
      <c r="I915">
        <v>1</v>
      </c>
      <c r="J915" t="s">
        <v>231</v>
      </c>
      <c r="K915" s="1" t="s">
        <v>167</v>
      </c>
      <c r="L915" s="1" t="s">
        <v>162</v>
      </c>
      <c r="M915">
        <v>26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ユニフォーム尾白アランICONIC</v>
      </c>
    </row>
    <row r="916" spans="1:21" x14ac:dyDescent="0.25">
      <c r="A916">
        <f>VLOOKUP(Toss[[#This Row],[No用]],SetNo[[No.用]:[vlookup 用]],2,FALSE)</f>
        <v>298</v>
      </c>
      <c r="B916">
        <f>IF(ROW()=2,1,IF(A915&lt;&gt;Toss[[#This Row],[No]],1,B915+1))</f>
        <v>1</v>
      </c>
      <c r="C916" s="1" t="s">
        <v>597</v>
      </c>
      <c r="D916" s="1" t="s">
        <v>523</v>
      </c>
      <c r="E916" s="1" t="s">
        <v>602</v>
      </c>
      <c r="F916" s="1" t="s">
        <v>78</v>
      </c>
      <c r="G916" t="s">
        <v>185</v>
      </c>
      <c r="H916" t="s">
        <v>71</v>
      </c>
      <c r="I916">
        <v>1</v>
      </c>
      <c r="J916" t="s">
        <v>231</v>
      </c>
      <c r="K916" s="1" t="s">
        <v>166</v>
      </c>
      <c r="L916" s="1" t="s">
        <v>162</v>
      </c>
      <c r="M916">
        <v>24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雪遊び尾白アランICONIC</v>
      </c>
    </row>
    <row r="917" spans="1:21" x14ac:dyDescent="0.25">
      <c r="A917">
        <f>VLOOKUP(Toss[[#This Row],[No用]],SetNo[[No.用]:[vlookup 用]],2,FALSE)</f>
        <v>298</v>
      </c>
      <c r="B917">
        <f>IF(ROW()=2,1,IF(A916&lt;&gt;Toss[[#This Row],[No]],1,B916+1))</f>
        <v>2</v>
      </c>
      <c r="C917" s="1" t="s">
        <v>597</v>
      </c>
      <c r="D917" s="1" t="s">
        <v>523</v>
      </c>
      <c r="E917" s="1" t="s">
        <v>602</v>
      </c>
      <c r="F917" s="1" t="s">
        <v>78</v>
      </c>
      <c r="G917" t="s">
        <v>185</v>
      </c>
      <c r="H917" t="s">
        <v>71</v>
      </c>
      <c r="I917">
        <v>1</v>
      </c>
      <c r="J917" t="s">
        <v>231</v>
      </c>
      <c r="K917" s="1" t="s">
        <v>167</v>
      </c>
      <c r="L917" s="1" t="s">
        <v>162</v>
      </c>
      <c r="M917">
        <v>26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雪遊び尾白アランICONIC</v>
      </c>
    </row>
    <row r="918" spans="1:21" x14ac:dyDescent="0.25">
      <c r="A918">
        <f>VLOOKUP(Toss[[#This Row],[No用]],SetNo[[No.用]:[vlookup 用]],2,FALSE)</f>
        <v>299</v>
      </c>
      <c r="B918">
        <f>IF(ROW()=2,1,IF(A917&lt;&gt;Toss[[#This Row],[No]],1,B917+1))</f>
        <v>1</v>
      </c>
      <c r="C918" s="1" t="s">
        <v>990</v>
      </c>
      <c r="D918" s="1" t="s">
        <v>523</v>
      </c>
      <c r="E918" s="1" t="s">
        <v>73</v>
      </c>
      <c r="F918" s="1" t="s">
        <v>78</v>
      </c>
      <c r="G918" s="1" t="s">
        <v>185</v>
      </c>
      <c r="H918" s="1" t="s">
        <v>71</v>
      </c>
      <c r="I918">
        <v>1</v>
      </c>
      <c r="J918" t="s">
        <v>231</v>
      </c>
      <c r="K918" s="1" t="s">
        <v>166</v>
      </c>
      <c r="L918" s="1" t="s">
        <v>162</v>
      </c>
      <c r="M918">
        <v>24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夏祭り2尾白アランICONIC</v>
      </c>
    </row>
    <row r="919" spans="1:21" x14ac:dyDescent="0.25">
      <c r="A919">
        <f>VLOOKUP(Toss[[#This Row],[No用]],SetNo[[No.用]:[vlookup 用]],2,FALSE)</f>
        <v>299</v>
      </c>
      <c r="B919">
        <f>IF(ROW()=2,1,IF(A918&lt;&gt;Toss[[#This Row],[No]],1,B918+1))</f>
        <v>2</v>
      </c>
      <c r="C919" s="1" t="s">
        <v>990</v>
      </c>
      <c r="D919" s="1" t="s">
        <v>523</v>
      </c>
      <c r="E919" s="1" t="s">
        <v>73</v>
      </c>
      <c r="F919" s="1" t="s">
        <v>78</v>
      </c>
      <c r="G919" s="1" t="s">
        <v>185</v>
      </c>
      <c r="H919" s="1" t="s">
        <v>71</v>
      </c>
      <c r="I919">
        <v>1</v>
      </c>
      <c r="J919" t="s">
        <v>231</v>
      </c>
      <c r="K919" s="1" t="s">
        <v>167</v>
      </c>
      <c r="L919" s="1" t="s">
        <v>162</v>
      </c>
      <c r="M919">
        <v>26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夏祭り2尾白アランICONIC</v>
      </c>
    </row>
    <row r="920" spans="1:21" x14ac:dyDescent="0.25">
      <c r="A920">
        <f>VLOOKUP(Toss[[#This Row],[No用]],SetNo[[No.用]:[vlookup 用]],2,FALSE)</f>
        <v>300</v>
      </c>
      <c r="B920">
        <f>IF(ROW()=2,1,IF(A919&lt;&gt;Toss[[#This Row],[No]],1,B919+1))</f>
        <v>1</v>
      </c>
      <c r="C920" t="s">
        <v>108</v>
      </c>
      <c r="D920" s="1" t="s">
        <v>525</v>
      </c>
      <c r="E920" t="s">
        <v>77</v>
      </c>
      <c r="F920" s="1" t="s">
        <v>80</v>
      </c>
      <c r="G920" t="s">
        <v>185</v>
      </c>
      <c r="H920" t="s">
        <v>71</v>
      </c>
      <c r="I920">
        <v>1</v>
      </c>
      <c r="J920" t="s">
        <v>231</v>
      </c>
      <c r="K920" s="1" t="s">
        <v>166</v>
      </c>
      <c r="L920" s="1" t="s">
        <v>162</v>
      </c>
      <c r="M920">
        <v>28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ユニフォーム赤木路成ICONIC</v>
      </c>
    </row>
    <row r="921" spans="1:21" x14ac:dyDescent="0.25">
      <c r="A921">
        <f>VLOOKUP(Toss[[#This Row],[No用]],SetNo[[No.用]:[vlookup 用]],2,FALSE)</f>
        <v>301</v>
      </c>
      <c r="B921">
        <f>IF(ROW()=2,1,IF(A920&lt;&gt;Toss[[#This Row],[No]],1,B920+1))</f>
        <v>1</v>
      </c>
      <c r="C921" s="1" t="s">
        <v>800</v>
      </c>
      <c r="D921" s="1" t="s">
        <v>525</v>
      </c>
      <c r="E921" s="1" t="s">
        <v>73</v>
      </c>
      <c r="F921" s="1" t="s">
        <v>80</v>
      </c>
      <c r="G921" s="1" t="s">
        <v>185</v>
      </c>
      <c r="H921" s="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28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Xmas2赤木路成ICONIC</v>
      </c>
    </row>
    <row r="922" spans="1:21" x14ac:dyDescent="0.25">
      <c r="A922">
        <f>VLOOKUP(Toss[[#This Row],[No用]],SetNo[[No.用]:[vlookup 用]],2,FALSE)</f>
        <v>302</v>
      </c>
      <c r="B922">
        <f>IF(ROW()=2,1,IF(A921&lt;&gt;Toss[[#This Row],[No]],1,B921+1))</f>
        <v>1</v>
      </c>
      <c r="C922" t="s">
        <v>108</v>
      </c>
      <c r="D922" s="1" t="s">
        <v>527</v>
      </c>
      <c r="E922" t="s">
        <v>77</v>
      </c>
      <c r="F922" s="1" t="s">
        <v>82</v>
      </c>
      <c r="G922" t="s">
        <v>185</v>
      </c>
      <c r="H922" t="s">
        <v>71</v>
      </c>
      <c r="I922">
        <v>1</v>
      </c>
      <c r="J922" t="s">
        <v>231</v>
      </c>
      <c r="K922" s="1" t="s">
        <v>166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ユニフォーム大耳練ICONIC</v>
      </c>
    </row>
    <row r="923" spans="1:21" x14ac:dyDescent="0.25">
      <c r="A923">
        <f>VLOOKUP(Toss[[#This Row],[No用]],SetNo[[No.用]:[vlookup 用]],2,FALSE)</f>
        <v>302</v>
      </c>
      <c r="B923">
        <f>IF(ROW()=2,1,IF(A922&lt;&gt;Toss[[#This Row],[No]],1,B922+1))</f>
        <v>2</v>
      </c>
      <c r="C923" t="s">
        <v>108</v>
      </c>
      <c r="D923" s="1" t="s">
        <v>527</v>
      </c>
      <c r="E923" t="s">
        <v>77</v>
      </c>
      <c r="F923" s="1" t="s">
        <v>82</v>
      </c>
      <c r="G923" t="s">
        <v>185</v>
      </c>
      <c r="H923" t="s">
        <v>71</v>
      </c>
      <c r="I923">
        <v>1</v>
      </c>
      <c r="J923" t="s">
        <v>231</v>
      </c>
      <c r="K923" s="1" t="s">
        <v>167</v>
      </c>
      <c r="L923" s="1" t="s">
        <v>162</v>
      </c>
      <c r="M923">
        <v>27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ユニフォーム大耳練ICONIC</v>
      </c>
    </row>
    <row r="924" spans="1:21" x14ac:dyDescent="0.25">
      <c r="A924">
        <f>VLOOKUP(Toss[[#This Row],[No用]],SetNo[[No.用]:[vlookup 用]],2,FALSE)</f>
        <v>303</v>
      </c>
      <c r="B924">
        <f>IF(ROW()=2,1,IF(A923&lt;&gt;Toss[[#This Row],[No]],1,B923+1))</f>
        <v>1</v>
      </c>
      <c r="C924" t="s">
        <v>108</v>
      </c>
      <c r="D924" s="1" t="s">
        <v>529</v>
      </c>
      <c r="E924" t="s">
        <v>77</v>
      </c>
      <c r="F924" s="1" t="s">
        <v>78</v>
      </c>
      <c r="G924" t="s">
        <v>185</v>
      </c>
      <c r="H924" t="s">
        <v>71</v>
      </c>
      <c r="I924">
        <v>1</v>
      </c>
      <c r="J924" t="s">
        <v>231</v>
      </c>
      <c r="K924" s="1" t="s">
        <v>166</v>
      </c>
      <c r="L924" s="1" t="s">
        <v>162</v>
      </c>
      <c r="M924">
        <v>23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ユニフォーム理石平介ICONIC</v>
      </c>
    </row>
    <row r="925" spans="1:21" x14ac:dyDescent="0.25">
      <c r="A925">
        <f>VLOOKUP(Toss[[#This Row],[No用]],SetNo[[No.用]:[vlookup 用]],2,FALSE)</f>
        <v>303</v>
      </c>
      <c r="B925">
        <f>IF(ROW()=2,1,IF(A924&lt;&gt;Toss[[#This Row],[No]],1,B924+1))</f>
        <v>2</v>
      </c>
      <c r="C925" t="s">
        <v>108</v>
      </c>
      <c r="D925" s="1" t="s">
        <v>529</v>
      </c>
      <c r="E925" t="s">
        <v>77</v>
      </c>
      <c r="F925" s="1" t="s">
        <v>78</v>
      </c>
      <c r="G925" t="s">
        <v>185</v>
      </c>
      <c r="H925" t="s">
        <v>71</v>
      </c>
      <c r="I925">
        <v>1</v>
      </c>
      <c r="J925" t="s">
        <v>231</v>
      </c>
      <c r="K925" s="1" t="s">
        <v>167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ユニフォーム理石平介ICONIC</v>
      </c>
    </row>
    <row r="926" spans="1:21" x14ac:dyDescent="0.25">
      <c r="A926">
        <f>VLOOKUP(Toss[[#This Row],[No用]],SetNo[[No.用]:[vlookup 用]],2,FALSE)</f>
        <v>304</v>
      </c>
      <c r="B926">
        <f>IF(ROW()=2,1,IF(A925&lt;&gt;Toss[[#This Row],[No]],1,B925+1))</f>
        <v>1</v>
      </c>
      <c r="C926" s="1" t="s">
        <v>108</v>
      </c>
      <c r="D926" s="1" t="s">
        <v>674</v>
      </c>
      <c r="E926" s="1" t="s">
        <v>77</v>
      </c>
      <c r="F926" s="1" t="s">
        <v>78</v>
      </c>
      <c r="G926" s="1" t="s">
        <v>185</v>
      </c>
      <c r="H926" s="1" t="s">
        <v>71</v>
      </c>
      <c r="I926">
        <v>1</v>
      </c>
      <c r="J926" t="s">
        <v>231</v>
      </c>
      <c r="K926" s="1" t="s">
        <v>166</v>
      </c>
      <c r="L926" s="1" t="s">
        <v>162</v>
      </c>
      <c r="M926">
        <v>25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ユニフォーム銀島結ICONIC</v>
      </c>
    </row>
    <row r="927" spans="1:21" x14ac:dyDescent="0.25">
      <c r="A927">
        <f>VLOOKUP(Toss[[#This Row],[No用]],SetNo[[No.用]:[vlookup 用]],2,FALSE)</f>
        <v>304</v>
      </c>
      <c r="B927">
        <f>IF(ROW()=2,1,IF(A926&lt;&gt;Toss[[#This Row],[No]],1,B926+1))</f>
        <v>2</v>
      </c>
      <c r="C927" s="1" t="s">
        <v>108</v>
      </c>
      <c r="D927" s="1" t="s">
        <v>674</v>
      </c>
      <c r="E927" s="1" t="s">
        <v>77</v>
      </c>
      <c r="F927" s="1" t="s">
        <v>78</v>
      </c>
      <c r="G927" s="1" t="s">
        <v>185</v>
      </c>
      <c r="H927" s="1" t="s">
        <v>71</v>
      </c>
      <c r="I927">
        <v>1</v>
      </c>
      <c r="J927" t="s">
        <v>231</v>
      </c>
      <c r="K927" s="1" t="s">
        <v>167</v>
      </c>
      <c r="L927" s="1" t="s">
        <v>162</v>
      </c>
      <c r="M927">
        <v>33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ユニフォーム銀島結ICONIC</v>
      </c>
    </row>
    <row r="928" spans="1:21" x14ac:dyDescent="0.25">
      <c r="A928">
        <f>VLOOKUP(Toss[[#This Row],[No用]],SetNo[[No.用]:[vlookup 用]],2,FALSE)</f>
        <v>305</v>
      </c>
      <c r="B928">
        <f>IF(ROW()=2,1,IF(A927&lt;&gt;Toss[[#This Row],[No]],1,B927+1))</f>
        <v>1</v>
      </c>
      <c r="C928" s="1" t="s">
        <v>800</v>
      </c>
      <c r="D928" s="1" t="s">
        <v>674</v>
      </c>
      <c r="E928" s="1" t="s">
        <v>73</v>
      </c>
      <c r="F928" s="1" t="s">
        <v>78</v>
      </c>
      <c r="G928" s="1" t="s">
        <v>185</v>
      </c>
      <c r="H928" s="1" t="s">
        <v>71</v>
      </c>
      <c r="I928">
        <v>1</v>
      </c>
      <c r="J928" t="s">
        <v>231</v>
      </c>
      <c r="K928" s="1" t="s">
        <v>166</v>
      </c>
      <c r="L928" s="1" t="s">
        <v>162</v>
      </c>
      <c r="M928">
        <v>25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Xmas2銀島結ICONIC</v>
      </c>
    </row>
    <row r="929" spans="1:21" x14ac:dyDescent="0.25">
      <c r="A929">
        <f>VLOOKUP(Toss[[#This Row],[No用]],SetNo[[No.用]:[vlookup 用]],2,FALSE)</f>
        <v>305</v>
      </c>
      <c r="B929">
        <f>IF(ROW()=2,1,IF(A928&lt;&gt;Toss[[#This Row],[No]],1,B928+1))</f>
        <v>2</v>
      </c>
      <c r="C929" s="1" t="s">
        <v>800</v>
      </c>
      <c r="D929" s="1" t="s">
        <v>674</v>
      </c>
      <c r="E929" s="1" t="s">
        <v>73</v>
      </c>
      <c r="F929" s="1" t="s">
        <v>78</v>
      </c>
      <c r="G929" s="1" t="s">
        <v>185</v>
      </c>
      <c r="H929" s="1" t="s">
        <v>71</v>
      </c>
      <c r="I929">
        <v>1</v>
      </c>
      <c r="J929" t="s">
        <v>231</v>
      </c>
      <c r="K929" s="1" t="s">
        <v>167</v>
      </c>
      <c r="L929" s="1" t="s">
        <v>162</v>
      </c>
      <c r="M929">
        <v>33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Xmas2銀島結ICONIC</v>
      </c>
    </row>
    <row r="930" spans="1:21" x14ac:dyDescent="0.25">
      <c r="A930">
        <f>VLOOKUP(Toss[[#This Row],[No用]],SetNo[[No.用]:[vlookup 用]],2,FALSE)</f>
        <v>306</v>
      </c>
      <c r="B930">
        <f>IF(ROW()=2,1,IF(A929&lt;&gt;Toss[[#This Row],[No]],1,B929+1))</f>
        <v>1</v>
      </c>
      <c r="C930" t="s">
        <v>108</v>
      </c>
      <c r="D930" t="s">
        <v>122</v>
      </c>
      <c r="E930" t="s">
        <v>90</v>
      </c>
      <c r="F930" t="s">
        <v>78</v>
      </c>
      <c r="G930" t="s">
        <v>128</v>
      </c>
      <c r="H930" t="s">
        <v>71</v>
      </c>
      <c r="I930">
        <v>1</v>
      </c>
      <c r="J930" t="s">
        <v>231</v>
      </c>
      <c r="K930" s="1" t="s">
        <v>166</v>
      </c>
      <c r="L930" s="1" t="s">
        <v>162</v>
      </c>
      <c r="M930">
        <v>25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ユニフォーム木兎光太郎ICONIC</v>
      </c>
    </row>
    <row r="931" spans="1:21" x14ac:dyDescent="0.25">
      <c r="A931">
        <f>VLOOKUP(Toss[[#This Row],[No用]],SetNo[[No.用]:[vlookup 用]],2,FALSE)</f>
        <v>306</v>
      </c>
      <c r="B931">
        <f>IF(ROW()=2,1,IF(A930&lt;&gt;Toss[[#This Row],[No]],1,B930+1))</f>
        <v>2</v>
      </c>
      <c r="C931" t="s">
        <v>108</v>
      </c>
      <c r="D931" t="s">
        <v>122</v>
      </c>
      <c r="E931" t="s">
        <v>90</v>
      </c>
      <c r="F931" t="s">
        <v>78</v>
      </c>
      <c r="G931" t="s">
        <v>128</v>
      </c>
      <c r="H931" t="s">
        <v>71</v>
      </c>
      <c r="I931">
        <v>1</v>
      </c>
      <c r="J931" t="s">
        <v>231</v>
      </c>
      <c r="K931" s="1" t="s">
        <v>167</v>
      </c>
      <c r="L931" s="1" t="s">
        <v>162</v>
      </c>
      <c r="M931">
        <v>30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ユニフォーム木兎光太郎ICONIC</v>
      </c>
    </row>
    <row r="932" spans="1:21" x14ac:dyDescent="0.25">
      <c r="A932">
        <f>VLOOKUP(Toss[[#This Row],[No用]],SetNo[[No.用]:[vlookup 用]],2,FALSE)</f>
        <v>307</v>
      </c>
      <c r="B932">
        <f>IF(ROW()=2,1,IF(A931&lt;&gt;Toss[[#This Row],[No]],1,B931+1))</f>
        <v>1</v>
      </c>
      <c r="C932" t="s">
        <v>150</v>
      </c>
      <c r="D932" t="s">
        <v>122</v>
      </c>
      <c r="E932" t="s">
        <v>77</v>
      </c>
      <c r="F932" t="s">
        <v>78</v>
      </c>
      <c r="G932" t="s">
        <v>128</v>
      </c>
      <c r="H932" t="s">
        <v>71</v>
      </c>
      <c r="I932">
        <v>1</v>
      </c>
      <c r="J932" t="s">
        <v>231</v>
      </c>
      <c r="K932" s="1" t="s">
        <v>166</v>
      </c>
      <c r="L932" s="1" t="s">
        <v>162</v>
      </c>
      <c r="M932">
        <v>25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夏祭り木兎光太郎ICONIC</v>
      </c>
    </row>
    <row r="933" spans="1:21" x14ac:dyDescent="0.25">
      <c r="A933">
        <f>VLOOKUP(Toss[[#This Row],[No用]],SetNo[[No.用]:[vlookup 用]],2,FALSE)</f>
        <v>307</v>
      </c>
      <c r="B933">
        <f>IF(ROW()=2,1,IF(A932&lt;&gt;Toss[[#This Row],[No]],1,B932+1))</f>
        <v>2</v>
      </c>
      <c r="C933" t="s">
        <v>150</v>
      </c>
      <c r="D933" t="s">
        <v>122</v>
      </c>
      <c r="E933" t="s">
        <v>77</v>
      </c>
      <c r="F933" t="s">
        <v>78</v>
      </c>
      <c r="G933" t="s">
        <v>128</v>
      </c>
      <c r="H933" t="s">
        <v>71</v>
      </c>
      <c r="I933">
        <v>1</v>
      </c>
      <c r="J933" t="s">
        <v>231</v>
      </c>
      <c r="K933" s="1" t="s">
        <v>167</v>
      </c>
      <c r="L933" s="1" t="s">
        <v>178</v>
      </c>
      <c r="M933">
        <v>33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夏祭り木兎光太郎ICONIC</v>
      </c>
    </row>
    <row r="934" spans="1:21" x14ac:dyDescent="0.25">
      <c r="A934">
        <f>VLOOKUP(Toss[[#This Row],[No用]],SetNo[[No.用]:[vlookup 用]],2,FALSE)</f>
        <v>308</v>
      </c>
      <c r="B934">
        <f>IF(ROW()=2,1,IF(A933&lt;&gt;Toss[[#This Row],[No]],1,B933+1))</f>
        <v>1</v>
      </c>
      <c r="C934" s="1" t="s">
        <v>587</v>
      </c>
      <c r="D934" t="s">
        <v>122</v>
      </c>
      <c r="E934" s="1" t="s">
        <v>73</v>
      </c>
      <c r="F934" t="s">
        <v>78</v>
      </c>
      <c r="G934" t="s">
        <v>128</v>
      </c>
      <c r="H934" t="s">
        <v>71</v>
      </c>
      <c r="I934">
        <v>1</v>
      </c>
      <c r="J934" t="s">
        <v>231</v>
      </c>
      <c r="K934" s="1" t="s">
        <v>166</v>
      </c>
      <c r="L934" s="1" t="s">
        <v>162</v>
      </c>
      <c r="M934">
        <v>25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Xmas木兎光太郎ICONIC</v>
      </c>
    </row>
    <row r="935" spans="1:21" x14ac:dyDescent="0.25">
      <c r="A935">
        <f>VLOOKUP(Toss[[#This Row],[No用]],SetNo[[No.用]:[vlookup 用]],2,FALSE)</f>
        <v>308</v>
      </c>
      <c r="B935">
        <f>IF(ROW()=2,1,IF(A934&lt;&gt;Toss[[#This Row],[No]],1,B934+1))</f>
        <v>2</v>
      </c>
      <c r="C935" s="1" t="s">
        <v>587</v>
      </c>
      <c r="D935" t="s">
        <v>122</v>
      </c>
      <c r="E935" s="1" t="s">
        <v>73</v>
      </c>
      <c r="F935" t="s">
        <v>78</v>
      </c>
      <c r="G935" t="s">
        <v>128</v>
      </c>
      <c r="H935" t="s">
        <v>71</v>
      </c>
      <c r="I935">
        <v>1</v>
      </c>
      <c r="J935" t="s">
        <v>231</v>
      </c>
      <c r="K935" s="1" t="s">
        <v>167</v>
      </c>
      <c r="L935" s="1" t="s">
        <v>178</v>
      </c>
      <c r="M935">
        <v>30</v>
      </c>
      <c r="N935">
        <v>0</v>
      </c>
      <c r="O935">
        <v>0</v>
      </c>
      <c r="P935">
        <v>0</v>
      </c>
      <c r="U935" t="str">
        <f>Toss[[#This Row],[服装]]&amp;Toss[[#This Row],[名前]]&amp;Toss[[#This Row],[レアリティ]]</f>
        <v>Xmas木兎光太郎ICONIC</v>
      </c>
    </row>
    <row r="936" spans="1:21" x14ac:dyDescent="0.25">
      <c r="A936">
        <f>VLOOKUP(Toss[[#This Row],[No用]],SetNo[[No.用]:[vlookup 用]],2,FALSE)</f>
        <v>309</v>
      </c>
      <c r="B936">
        <f>IF(ROW()=2,1,IF(A935&lt;&gt;Toss[[#This Row],[No]],1,B935+1))</f>
        <v>1</v>
      </c>
      <c r="C936" s="1" t="s">
        <v>149</v>
      </c>
      <c r="D936" t="s">
        <v>122</v>
      </c>
      <c r="E936" s="1" t="s">
        <v>90</v>
      </c>
      <c r="F936" t="s">
        <v>78</v>
      </c>
      <c r="G936" t="s">
        <v>128</v>
      </c>
      <c r="H936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25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制服木兎光太郎ICONIC</v>
      </c>
    </row>
    <row r="937" spans="1:21" x14ac:dyDescent="0.25">
      <c r="A937">
        <f>VLOOKUP(Toss[[#This Row],[No用]],SetNo[[No.用]:[vlookup 用]],2,FALSE)</f>
        <v>309</v>
      </c>
      <c r="B937">
        <f>IF(ROW()=2,1,IF(A936&lt;&gt;Toss[[#This Row],[No]],1,B936+1))</f>
        <v>2</v>
      </c>
      <c r="C937" s="1" t="s">
        <v>149</v>
      </c>
      <c r="D937" t="s">
        <v>122</v>
      </c>
      <c r="E937" s="1" t="s">
        <v>90</v>
      </c>
      <c r="F937" t="s">
        <v>78</v>
      </c>
      <c r="G937" t="s">
        <v>128</v>
      </c>
      <c r="H937" t="s">
        <v>71</v>
      </c>
      <c r="I937">
        <v>1</v>
      </c>
      <c r="J937" t="s">
        <v>231</v>
      </c>
      <c r="K937" s="1" t="s">
        <v>167</v>
      </c>
      <c r="L937" s="1" t="s">
        <v>178</v>
      </c>
      <c r="M937">
        <v>30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制服木兎光太郎ICONIC</v>
      </c>
    </row>
    <row r="938" spans="1:21" x14ac:dyDescent="0.25">
      <c r="A938">
        <f>VLOOKUP(Toss[[#This Row],[No用]],SetNo[[No.用]:[vlookup 用]],2,FALSE)</f>
        <v>310</v>
      </c>
      <c r="B938">
        <f>IF(ROW()=2,1,IF(A937&lt;&gt;Toss[[#This Row],[No]],1,B937+1))</f>
        <v>1</v>
      </c>
      <c r="C938" s="1" t="s">
        <v>683</v>
      </c>
      <c r="D938" s="1" t="s">
        <v>122</v>
      </c>
      <c r="E938" s="1" t="s">
        <v>77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25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キャンプ木兎光太郎ICONIC</v>
      </c>
    </row>
    <row r="939" spans="1:21" x14ac:dyDescent="0.25">
      <c r="A939">
        <f>VLOOKUP(Toss[[#This Row],[No用]],SetNo[[No.用]:[vlookup 用]],2,FALSE)</f>
        <v>310</v>
      </c>
      <c r="B939">
        <f>IF(ROW()=2,1,IF(A938&lt;&gt;Toss[[#This Row],[No]],1,B938+1))</f>
        <v>2</v>
      </c>
      <c r="C939" s="1" t="s">
        <v>683</v>
      </c>
      <c r="D939" s="1" t="s">
        <v>122</v>
      </c>
      <c r="E939" s="1" t="s">
        <v>77</v>
      </c>
      <c r="F939" s="1" t="s">
        <v>78</v>
      </c>
      <c r="G939" s="1" t="s">
        <v>128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178</v>
      </c>
      <c r="M939">
        <v>30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キャンプ木兎光太郎ICONIC</v>
      </c>
    </row>
    <row r="940" spans="1:21" x14ac:dyDescent="0.25">
      <c r="A940">
        <f>VLOOKUP(Toss[[#This Row],[No用]],SetNo[[No.用]:[vlookup 用]],2,FALSE)</f>
        <v>311</v>
      </c>
      <c r="B940">
        <f>IF(ROW()=2,1,IF(A939&lt;&gt;Toss[[#This Row],[No]],1,B939+1))</f>
        <v>1</v>
      </c>
      <c r="C940" s="1" t="s">
        <v>885</v>
      </c>
      <c r="D940" s="1" t="s">
        <v>122</v>
      </c>
      <c r="E940" s="1" t="s">
        <v>73</v>
      </c>
      <c r="F940" s="1" t="s">
        <v>78</v>
      </c>
      <c r="G940" s="1" t="s">
        <v>128</v>
      </c>
      <c r="H940" s="1" t="s">
        <v>71</v>
      </c>
      <c r="I940">
        <v>1</v>
      </c>
      <c r="J940" t="s">
        <v>231</v>
      </c>
      <c r="K940" s="1" t="s">
        <v>166</v>
      </c>
      <c r="L940" s="1" t="s">
        <v>162</v>
      </c>
      <c r="M940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2周年木兎光太郎ICONIC</v>
      </c>
    </row>
    <row r="941" spans="1:21" x14ac:dyDescent="0.25">
      <c r="A941">
        <f>VLOOKUP(Toss[[#This Row],[No用]],SetNo[[No.用]:[vlookup 用]],2,FALSE)</f>
        <v>311</v>
      </c>
      <c r="B941">
        <f>IF(ROW()=2,1,IF(A940&lt;&gt;Toss[[#This Row],[No]],1,B940+1))</f>
        <v>2</v>
      </c>
      <c r="C941" s="1" t="s">
        <v>885</v>
      </c>
      <c r="D941" s="1" t="s">
        <v>122</v>
      </c>
      <c r="E941" s="1" t="s">
        <v>73</v>
      </c>
      <c r="F941" s="1" t="s">
        <v>78</v>
      </c>
      <c r="G941" s="1" t="s">
        <v>128</v>
      </c>
      <c r="H941" s="1" t="s">
        <v>71</v>
      </c>
      <c r="I941">
        <v>1</v>
      </c>
      <c r="J941" t="s">
        <v>231</v>
      </c>
      <c r="K941" s="1" t="s">
        <v>167</v>
      </c>
      <c r="L941" s="1" t="s">
        <v>178</v>
      </c>
      <c r="M941">
        <v>30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2周年木兎光太郎ICONIC</v>
      </c>
    </row>
    <row r="942" spans="1:21" x14ac:dyDescent="0.25">
      <c r="A942">
        <f>VLOOKUP(Toss[[#This Row],[No用]],SetNo[[No.用]:[vlookup 用]],2,FALSE)</f>
        <v>312</v>
      </c>
      <c r="B942">
        <f>IF(ROW()=2,1,IF(A941&lt;&gt;Toss[[#This Row],[No]],1,B941+1))</f>
        <v>1</v>
      </c>
      <c r="C942" s="1" t="s">
        <v>1052</v>
      </c>
      <c r="D942" s="1" t="s">
        <v>122</v>
      </c>
      <c r="E942" s="1" t="s">
        <v>90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焼き芋木兎光太郎ICONIC</v>
      </c>
    </row>
    <row r="943" spans="1:21" x14ac:dyDescent="0.25">
      <c r="A943">
        <f>VLOOKUP(Toss[[#This Row],[No用]],SetNo[[No.用]:[vlookup 用]],2,FALSE)</f>
        <v>312</v>
      </c>
      <c r="B943">
        <f>IF(ROW()=2,1,IF(A942&lt;&gt;Toss[[#This Row],[No]],1,B942+1))</f>
        <v>2</v>
      </c>
      <c r="C943" s="1" t="s">
        <v>1052</v>
      </c>
      <c r="D943" s="1" t="s">
        <v>122</v>
      </c>
      <c r="E943" s="1" t="s">
        <v>90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178</v>
      </c>
      <c r="M943">
        <v>30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焼き芋木兎光太郎ICONIC</v>
      </c>
    </row>
    <row r="944" spans="1:21" x14ac:dyDescent="0.25">
      <c r="A944">
        <f>VLOOKUP(Toss[[#This Row],[No用]],SetNo[[No.用]:[vlookup 用]],2,FALSE)</f>
        <v>313</v>
      </c>
      <c r="B944">
        <f>IF(ROW()=2,1,IF(A943&lt;&gt;Toss[[#This Row],[No]],1,B943+1))</f>
        <v>1</v>
      </c>
      <c r="C944" t="s">
        <v>108</v>
      </c>
      <c r="D944" t="s">
        <v>123</v>
      </c>
      <c r="E944" t="s">
        <v>90</v>
      </c>
      <c r="F944" t="s">
        <v>78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31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ユニフォーム木葉秋紀ICONIC</v>
      </c>
    </row>
    <row r="945" spans="1:21" x14ac:dyDescent="0.25">
      <c r="A945">
        <f>VLOOKUP(Toss[[#This Row],[No用]],SetNo[[No.用]:[vlookup 用]],2,FALSE)</f>
        <v>313</v>
      </c>
      <c r="B945">
        <f>IF(ROW()=2,1,IF(A944&lt;&gt;Toss[[#This Row],[No]],1,B944+1))</f>
        <v>2</v>
      </c>
      <c r="C945" t="s">
        <v>108</v>
      </c>
      <c r="D945" t="s">
        <v>123</v>
      </c>
      <c r="E945" t="s">
        <v>90</v>
      </c>
      <c r="F945" t="s">
        <v>78</v>
      </c>
      <c r="G945" t="s">
        <v>128</v>
      </c>
      <c r="H945" t="s">
        <v>71</v>
      </c>
      <c r="I945">
        <v>1</v>
      </c>
      <c r="J945" t="s">
        <v>231</v>
      </c>
      <c r="K945" s="1" t="s">
        <v>167</v>
      </c>
      <c r="L945" s="1" t="s">
        <v>162</v>
      </c>
      <c r="M945">
        <v>28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ユニフォーム木葉秋紀ICONIC</v>
      </c>
    </row>
    <row r="946" spans="1:21" x14ac:dyDescent="0.25">
      <c r="A946">
        <f>VLOOKUP(Toss[[#This Row],[No用]],SetNo[[No.用]:[vlookup 用]],2,FALSE)</f>
        <v>314</v>
      </c>
      <c r="B946">
        <f>IF(ROW()=2,1,IF(A945&lt;&gt;Toss[[#This Row],[No]],1,B945+1))</f>
        <v>1</v>
      </c>
      <c r="C946" s="1" t="s">
        <v>364</v>
      </c>
      <c r="D946" t="s">
        <v>123</v>
      </c>
      <c r="E946" s="1" t="s">
        <v>77</v>
      </c>
      <c r="F946" t="s">
        <v>78</v>
      </c>
      <c r="G946" t="s">
        <v>128</v>
      </c>
      <c r="H946" t="s">
        <v>71</v>
      </c>
      <c r="I946">
        <v>1</v>
      </c>
      <c r="J946" t="s">
        <v>369</v>
      </c>
      <c r="K946" s="1" t="s">
        <v>166</v>
      </c>
      <c r="L946" s="1" t="s">
        <v>162</v>
      </c>
      <c r="M946">
        <v>31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探偵木葉秋紀ICONIC</v>
      </c>
    </row>
    <row r="947" spans="1:21" x14ac:dyDescent="0.25">
      <c r="A947">
        <f>VLOOKUP(Toss[[#This Row],[No用]],SetNo[[No.用]:[vlookup 用]],2,FALSE)</f>
        <v>314</v>
      </c>
      <c r="B947">
        <f>IF(ROW()=2,1,IF(A946&lt;&gt;Toss[[#This Row],[No]],1,B946+1))</f>
        <v>2</v>
      </c>
      <c r="C947" s="1" t="s">
        <v>364</v>
      </c>
      <c r="D947" t="s">
        <v>123</v>
      </c>
      <c r="E947" s="1" t="s">
        <v>77</v>
      </c>
      <c r="F947" t="s">
        <v>78</v>
      </c>
      <c r="G947" t="s">
        <v>128</v>
      </c>
      <c r="H947" t="s">
        <v>71</v>
      </c>
      <c r="I947">
        <v>1</v>
      </c>
      <c r="J947" t="s">
        <v>369</v>
      </c>
      <c r="K947" s="1" t="s">
        <v>167</v>
      </c>
      <c r="L947" s="1" t="s">
        <v>162</v>
      </c>
      <c r="M947">
        <v>28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探偵木葉秋紀ICONIC</v>
      </c>
    </row>
    <row r="948" spans="1:21" x14ac:dyDescent="0.25">
      <c r="A948">
        <f>VLOOKUP(Toss[[#This Row],[No用]],SetNo[[No.用]:[vlookup 用]],2,FALSE)</f>
        <v>315</v>
      </c>
      <c r="B948">
        <f>IF(ROW()=2,1,IF(A947&lt;&gt;Toss[[#This Row],[No]],1,B947+1))</f>
        <v>1</v>
      </c>
      <c r="C948" s="1" t="s">
        <v>678</v>
      </c>
      <c r="D948" s="1" t="s">
        <v>123</v>
      </c>
      <c r="E948" s="1" t="s">
        <v>73</v>
      </c>
      <c r="F948" s="1" t="s">
        <v>78</v>
      </c>
      <c r="G948" s="1" t="s">
        <v>128</v>
      </c>
      <c r="H948" s="1" t="s">
        <v>71</v>
      </c>
      <c r="I948">
        <v>1</v>
      </c>
      <c r="J948" t="s">
        <v>231</v>
      </c>
      <c r="K948" s="1" t="s">
        <v>166</v>
      </c>
      <c r="L948" s="1" t="s">
        <v>178</v>
      </c>
      <c r="M948">
        <v>34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梅雨木葉秋紀ICONIC</v>
      </c>
    </row>
    <row r="949" spans="1:21" x14ac:dyDescent="0.25">
      <c r="A949">
        <f>VLOOKUP(Toss[[#This Row],[No用]],SetNo[[No.用]:[vlookup 用]],2,FALSE)</f>
        <v>315</v>
      </c>
      <c r="B949">
        <f>IF(ROW()=2,1,IF(A948&lt;&gt;Toss[[#This Row],[No]],1,B948+1))</f>
        <v>2</v>
      </c>
      <c r="C949" s="1" t="s">
        <v>678</v>
      </c>
      <c r="D949" s="1" t="s">
        <v>123</v>
      </c>
      <c r="E949" s="1" t="s">
        <v>73</v>
      </c>
      <c r="F949" s="1" t="s">
        <v>78</v>
      </c>
      <c r="G949" s="1" t="s">
        <v>128</v>
      </c>
      <c r="H949" s="1" t="s">
        <v>71</v>
      </c>
      <c r="I949">
        <v>1</v>
      </c>
      <c r="J949" t="s">
        <v>231</v>
      </c>
      <c r="K949" s="1" t="s">
        <v>167</v>
      </c>
      <c r="L949" s="1" t="s">
        <v>178</v>
      </c>
      <c r="M949">
        <v>31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梅雨木葉秋紀ICONIC</v>
      </c>
    </row>
    <row r="950" spans="1:21" x14ac:dyDescent="0.25">
      <c r="A950">
        <f>VLOOKUP(Toss[[#This Row],[No用]],SetNo[[No.用]:[vlookup 用]],2,FALSE)</f>
        <v>315</v>
      </c>
      <c r="B950">
        <f>IF(ROW()=2,1,IF(A949&lt;&gt;Toss[[#This Row],[No]],1,B949+1))</f>
        <v>3</v>
      </c>
      <c r="C950" s="1" t="s">
        <v>678</v>
      </c>
      <c r="D950" s="1" t="s">
        <v>123</v>
      </c>
      <c r="E950" s="1" t="s">
        <v>73</v>
      </c>
      <c r="F950" s="1" t="s">
        <v>78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183</v>
      </c>
      <c r="L950" s="1" t="s">
        <v>224</v>
      </c>
      <c r="M950">
        <v>49</v>
      </c>
      <c r="N950">
        <v>0</v>
      </c>
      <c r="O950">
        <v>59</v>
      </c>
      <c r="P950">
        <v>0</v>
      </c>
      <c r="U950" t="str">
        <f>Toss[[#This Row],[服装]]&amp;Toss[[#This Row],[名前]]&amp;Toss[[#This Row],[レアリティ]]</f>
        <v>梅雨木葉秋紀ICONIC</v>
      </c>
    </row>
    <row r="951" spans="1:21" x14ac:dyDescent="0.25">
      <c r="A951">
        <f>VLOOKUP(Toss[[#This Row],[No用]],SetNo[[No.用]:[vlookup 用]],2,FALSE)</f>
        <v>316</v>
      </c>
      <c r="B951">
        <f>IF(ROW()=2,1,IF(A950&lt;&gt;Toss[[#This Row],[No]],1,B950+1))</f>
        <v>1</v>
      </c>
      <c r="C951" s="1" t="s">
        <v>832</v>
      </c>
      <c r="D951" s="1" t="s">
        <v>123</v>
      </c>
      <c r="E951" s="1" t="s">
        <v>90</v>
      </c>
      <c r="F951" s="1" t="s">
        <v>78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166</v>
      </c>
      <c r="L951" s="1" t="s">
        <v>162</v>
      </c>
      <c r="M951">
        <v>31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路地裏2木葉秋紀ICONIC</v>
      </c>
    </row>
    <row r="952" spans="1:21" x14ac:dyDescent="0.25">
      <c r="A952">
        <f>VLOOKUP(Toss[[#This Row],[No用]],SetNo[[No.用]:[vlookup 用]],2,FALSE)</f>
        <v>316</v>
      </c>
      <c r="B952">
        <f>IF(ROW()=2,1,IF(A951&lt;&gt;Toss[[#This Row],[No]],1,B951+1))</f>
        <v>2</v>
      </c>
      <c r="C952" s="1" t="s">
        <v>832</v>
      </c>
      <c r="D952" s="1" t="s">
        <v>123</v>
      </c>
      <c r="E952" s="1" t="s">
        <v>90</v>
      </c>
      <c r="F952" s="1" t="s">
        <v>78</v>
      </c>
      <c r="G952" s="1" t="s">
        <v>128</v>
      </c>
      <c r="H952" s="1" t="s">
        <v>71</v>
      </c>
      <c r="I952">
        <v>1</v>
      </c>
      <c r="J952" t="s">
        <v>231</v>
      </c>
      <c r="K952" s="1" t="s">
        <v>167</v>
      </c>
      <c r="L952" s="1" t="s">
        <v>162</v>
      </c>
      <c r="M952">
        <v>28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路地裏2木葉秋紀ICONIC</v>
      </c>
    </row>
    <row r="953" spans="1:21" x14ac:dyDescent="0.25">
      <c r="A953">
        <f>VLOOKUP(Toss[[#This Row],[No用]],SetNo[[No.用]:[vlookup 用]],2,FALSE)</f>
        <v>317</v>
      </c>
      <c r="B953">
        <f>IF(ROW()=2,1,IF(A952&lt;&gt;Toss[[#This Row],[No]],1,B952+1))</f>
        <v>1</v>
      </c>
      <c r="C953" s="1" t="s">
        <v>983</v>
      </c>
      <c r="D953" s="1" t="s">
        <v>123</v>
      </c>
      <c r="E953" s="1" t="s">
        <v>77</v>
      </c>
      <c r="F953" s="1" t="s">
        <v>78</v>
      </c>
      <c r="G953" s="1" t="s">
        <v>128</v>
      </c>
      <c r="H953" s="1" t="s">
        <v>71</v>
      </c>
      <c r="I953">
        <v>1</v>
      </c>
      <c r="J953" t="s">
        <v>231</v>
      </c>
      <c r="K953" s="1" t="s">
        <v>166</v>
      </c>
      <c r="L953" s="1" t="s">
        <v>162</v>
      </c>
      <c r="M953">
        <v>31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水着2木葉秋紀ICONIC</v>
      </c>
    </row>
    <row r="954" spans="1:21" x14ac:dyDescent="0.25">
      <c r="A954">
        <f>VLOOKUP(Toss[[#This Row],[No用]],SetNo[[No.用]:[vlookup 用]],2,FALSE)</f>
        <v>317</v>
      </c>
      <c r="B954">
        <f>IF(ROW()=2,1,IF(A953&lt;&gt;Toss[[#This Row],[No]],1,B953+1))</f>
        <v>2</v>
      </c>
      <c r="C954" s="1" t="s">
        <v>983</v>
      </c>
      <c r="D954" s="1" t="s">
        <v>123</v>
      </c>
      <c r="E954" s="1" t="s">
        <v>77</v>
      </c>
      <c r="F954" s="1" t="s">
        <v>78</v>
      </c>
      <c r="G954" s="1" t="s">
        <v>128</v>
      </c>
      <c r="H954" s="1" t="s">
        <v>71</v>
      </c>
      <c r="I954">
        <v>1</v>
      </c>
      <c r="J954" t="s">
        <v>231</v>
      </c>
      <c r="K954" s="1" t="s">
        <v>167</v>
      </c>
      <c r="L954" s="1" t="s">
        <v>162</v>
      </c>
      <c r="M954">
        <v>28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水着2木葉秋紀ICONIC</v>
      </c>
    </row>
    <row r="955" spans="1:21" x14ac:dyDescent="0.25">
      <c r="A955">
        <f>VLOOKUP(Toss[[#This Row],[No用]],SetNo[[No.用]:[vlookup 用]],2,FALSE)</f>
        <v>318</v>
      </c>
      <c r="B955">
        <f>IF(ROW()=2,1,IF(A954&lt;&gt;Toss[[#This Row],[No]],1,B954+1))</f>
        <v>1</v>
      </c>
      <c r="C955" t="s">
        <v>108</v>
      </c>
      <c r="D955" t="s">
        <v>124</v>
      </c>
      <c r="E955" t="s">
        <v>90</v>
      </c>
      <c r="F955" t="s">
        <v>78</v>
      </c>
      <c r="G955" t="s">
        <v>128</v>
      </c>
      <c r="H955" t="s">
        <v>71</v>
      </c>
      <c r="I955">
        <v>1</v>
      </c>
      <c r="J955" t="s">
        <v>231</v>
      </c>
      <c r="K955" s="1" t="s">
        <v>166</v>
      </c>
      <c r="L955" s="1" t="s">
        <v>162</v>
      </c>
      <c r="M955" s="1">
        <v>25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ユニフォーム猿杙大和ICONIC</v>
      </c>
    </row>
    <row r="956" spans="1:21" x14ac:dyDescent="0.25">
      <c r="A956">
        <f>VLOOKUP(Toss[[#This Row],[No用]],SetNo[[No.用]:[vlookup 用]],2,FALSE)</f>
        <v>318</v>
      </c>
      <c r="B956">
        <f>IF(ROW()=2,1,IF(A955&lt;&gt;Toss[[#This Row],[No]],1,B955+1))</f>
        <v>2</v>
      </c>
      <c r="C956" t="s">
        <v>108</v>
      </c>
      <c r="D956" t="s">
        <v>124</v>
      </c>
      <c r="E956" t="s">
        <v>90</v>
      </c>
      <c r="F956" t="s">
        <v>78</v>
      </c>
      <c r="G956" t="s">
        <v>128</v>
      </c>
      <c r="H956" t="s">
        <v>71</v>
      </c>
      <c r="I956">
        <v>1</v>
      </c>
      <c r="J956" t="s">
        <v>231</v>
      </c>
      <c r="K956" s="1" t="s">
        <v>167</v>
      </c>
      <c r="L956" s="1" t="s">
        <v>162</v>
      </c>
      <c r="M956">
        <v>29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ユニフォーム猿杙大和ICONIC</v>
      </c>
    </row>
    <row r="957" spans="1:21" x14ac:dyDescent="0.25">
      <c r="A957">
        <f>VLOOKUP(Toss[[#This Row],[No用]],SetNo[[No.用]:[vlookup 用]],2,FALSE)</f>
        <v>319</v>
      </c>
      <c r="B957">
        <f>IF(ROW()=2,1,IF(A956&lt;&gt;Toss[[#This Row],[No]],1,B956+1))</f>
        <v>1</v>
      </c>
      <c r="C957" s="1" t="s">
        <v>1070</v>
      </c>
      <c r="D957" s="1" t="s">
        <v>124</v>
      </c>
      <c r="E957" s="1" t="s">
        <v>77</v>
      </c>
      <c r="F957" s="1" t="s">
        <v>78</v>
      </c>
      <c r="G957" s="1" t="s">
        <v>128</v>
      </c>
      <c r="H957" s="1" t="s">
        <v>71</v>
      </c>
      <c r="I957">
        <v>1</v>
      </c>
      <c r="J957" t="s">
        <v>231</v>
      </c>
      <c r="K957" s="1" t="s">
        <v>166</v>
      </c>
      <c r="L957" s="1" t="s">
        <v>162</v>
      </c>
      <c r="M957" s="1">
        <v>25</v>
      </c>
      <c r="N957">
        <v>0</v>
      </c>
      <c r="O957">
        <v>0</v>
      </c>
      <c r="P957">
        <v>0</v>
      </c>
      <c r="U957" t="str">
        <f>Toss[[#This Row],[服装]]&amp;Toss[[#This Row],[名前]]&amp;Toss[[#This Row],[レアリティ]]</f>
        <v>ハロウィン猿杙大和ICONIC</v>
      </c>
    </row>
    <row r="958" spans="1:21" x14ac:dyDescent="0.25">
      <c r="A958">
        <f>VLOOKUP(Toss[[#This Row],[No用]],SetNo[[No.用]:[vlookup 用]],2,FALSE)</f>
        <v>319</v>
      </c>
      <c r="B958">
        <f>IF(ROW()=2,1,IF(A957&lt;&gt;Toss[[#This Row],[No]],1,B957+1))</f>
        <v>2</v>
      </c>
      <c r="C958" s="1" t="s">
        <v>1070</v>
      </c>
      <c r="D958" s="1" t="s">
        <v>124</v>
      </c>
      <c r="E958" s="1" t="s">
        <v>77</v>
      </c>
      <c r="F958" s="1" t="s">
        <v>78</v>
      </c>
      <c r="G958" s="1" t="s">
        <v>128</v>
      </c>
      <c r="H958" s="1" t="s">
        <v>71</v>
      </c>
      <c r="I958">
        <v>1</v>
      </c>
      <c r="J958" t="s">
        <v>231</v>
      </c>
      <c r="K958" s="1" t="s">
        <v>167</v>
      </c>
      <c r="L958" s="1" t="s">
        <v>162</v>
      </c>
      <c r="M958">
        <v>29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ハロウィン猿杙大和ICONIC</v>
      </c>
    </row>
    <row r="959" spans="1:21" x14ac:dyDescent="0.25">
      <c r="A959">
        <f>VLOOKUP(Toss[[#This Row],[No用]],SetNo[[No.用]:[vlookup 用]],2,FALSE)</f>
        <v>320</v>
      </c>
      <c r="B959">
        <f>IF(ROW()=2,1,IF(A958&lt;&gt;Toss[[#This Row],[No]],1,B958+1))</f>
        <v>1</v>
      </c>
      <c r="C959" t="s">
        <v>108</v>
      </c>
      <c r="D959" t="s">
        <v>125</v>
      </c>
      <c r="E959" t="s">
        <v>90</v>
      </c>
      <c r="F959" t="s">
        <v>80</v>
      </c>
      <c r="G959" t="s">
        <v>128</v>
      </c>
      <c r="H959" t="s">
        <v>71</v>
      </c>
      <c r="I959">
        <v>1</v>
      </c>
      <c r="J959" t="s">
        <v>231</v>
      </c>
      <c r="K959" s="1" t="s">
        <v>166</v>
      </c>
      <c r="L959" s="1" t="s">
        <v>162</v>
      </c>
      <c r="M959">
        <v>25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ユニフォーム小見春樹ICONIC</v>
      </c>
    </row>
    <row r="960" spans="1:21" x14ac:dyDescent="0.25">
      <c r="A960">
        <f>VLOOKUP(Toss[[#This Row],[No用]],SetNo[[No.用]:[vlookup 用]],2,FALSE)</f>
        <v>321</v>
      </c>
      <c r="B960">
        <f>IF(ROW()=2,1,IF(A959&lt;&gt;Toss[[#This Row],[No]],1,B959+1))</f>
        <v>1</v>
      </c>
      <c r="C960" s="1" t="s">
        <v>833</v>
      </c>
      <c r="D960" s="1" t="s">
        <v>125</v>
      </c>
      <c r="E960" s="1" t="s">
        <v>77</v>
      </c>
      <c r="F960" s="1" t="s">
        <v>80</v>
      </c>
      <c r="G960" s="1" t="s">
        <v>128</v>
      </c>
      <c r="H960" s="1" t="s">
        <v>71</v>
      </c>
      <c r="I960">
        <v>1</v>
      </c>
      <c r="J960" t="s">
        <v>231</v>
      </c>
      <c r="K960" s="1" t="s">
        <v>166</v>
      </c>
      <c r="L960" s="1" t="s">
        <v>162</v>
      </c>
      <c r="M960">
        <v>25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路地裏2小見春樹ICONIC</v>
      </c>
    </row>
    <row r="961" spans="1:21" x14ac:dyDescent="0.25">
      <c r="A961">
        <f>VLOOKUP(Toss[[#This Row],[No用]],SetNo[[No.用]:[vlookup 用]],2,FALSE)</f>
        <v>322</v>
      </c>
      <c r="B961">
        <f>IF(ROW()=2,1,IF(A960&lt;&gt;Toss[[#This Row],[No]],1,B960+1))</f>
        <v>1</v>
      </c>
      <c r="C961" t="s">
        <v>108</v>
      </c>
      <c r="D961" t="s">
        <v>126</v>
      </c>
      <c r="E961" t="s">
        <v>90</v>
      </c>
      <c r="F961" t="s">
        <v>82</v>
      </c>
      <c r="G961" t="s">
        <v>128</v>
      </c>
      <c r="H961" t="s">
        <v>71</v>
      </c>
      <c r="I961">
        <v>1</v>
      </c>
      <c r="J961" t="s">
        <v>231</v>
      </c>
      <c r="K961" s="1" t="s">
        <v>166</v>
      </c>
      <c r="L961" s="1" t="s">
        <v>162</v>
      </c>
      <c r="M961">
        <v>27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ユニフォーム尾長渉ICONIC</v>
      </c>
    </row>
    <row r="962" spans="1:21" x14ac:dyDescent="0.25">
      <c r="A962">
        <f>VLOOKUP(Toss[[#This Row],[No用]],SetNo[[No.用]:[vlookup 用]],2,FALSE)</f>
        <v>322</v>
      </c>
      <c r="B962">
        <f>IF(ROW()=2,1,IF(A961&lt;&gt;Toss[[#This Row],[No]],1,B961+1))</f>
        <v>2</v>
      </c>
      <c r="C962" t="s">
        <v>108</v>
      </c>
      <c r="D962" t="s">
        <v>126</v>
      </c>
      <c r="E962" t="s">
        <v>90</v>
      </c>
      <c r="F962" t="s">
        <v>82</v>
      </c>
      <c r="G962" t="s">
        <v>128</v>
      </c>
      <c r="H962" t="s">
        <v>71</v>
      </c>
      <c r="I962">
        <v>1</v>
      </c>
      <c r="J962" t="s">
        <v>231</v>
      </c>
      <c r="K962" s="1" t="s">
        <v>167</v>
      </c>
      <c r="L962" s="1" t="s">
        <v>162</v>
      </c>
      <c r="M962">
        <v>27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ユニフォーム尾長渉ICONIC</v>
      </c>
    </row>
    <row r="963" spans="1:21" x14ac:dyDescent="0.25">
      <c r="A963">
        <f>VLOOKUP(Toss[[#This Row],[No用]],SetNo[[No.用]:[vlookup 用]],2,FALSE)</f>
        <v>323</v>
      </c>
      <c r="B963">
        <f>IF(ROW()=2,1,IF(A962&lt;&gt;Toss[[#This Row],[No]],1,B962+1))</f>
        <v>1</v>
      </c>
      <c r="C963" t="s">
        <v>108</v>
      </c>
      <c r="D963" t="s">
        <v>127</v>
      </c>
      <c r="E963" t="s">
        <v>90</v>
      </c>
      <c r="F963" t="s">
        <v>82</v>
      </c>
      <c r="G963" t="s">
        <v>128</v>
      </c>
      <c r="H963" t="s">
        <v>71</v>
      </c>
      <c r="I963">
        <v>1</v>
      </c>
      <c r="J963" t="s">
        <v>231</v>
      </c>
      <c r="K963" s="1" t="s">
        <v>166</v>
      </c>
      <c r="L963" s="1" t="s">
        <v>162</v>
      </c>
      <c r="M963">
        <v>27</v>
      </c>
      <c r="N963">
        <v>0</v>
      </c>
      <c r="O963">
        <v>0</v>
      </c>
      <c r="P963">
        <v>0</v>
      </c>
      <c r="U963" t="str">
        <f>Toss[[#This Row],[服装]]&amp;Toss[[#This Row],[名前]]&amp;Toss[[#This Row],[レアリティ]]</f>
        <v>ユニフォーム鷲尾辰生ICONIC</v>
      </c>
    </row>
    <row r="964" spans="1:21" x14ac:dyDescent="0.25">
      <c r="A964">
        <f>VLOOKUP(Toss[[#This Row],[No用]],SetNo[[No.用]:[vlookup 用]],2,FALSE)</f>
        <v>323</v>
      </c>
      <c r="B964">
        <f>IF(ROW()=2,1,IF(A963&lt;&gt;Toss[[#This Row],[No]],1,B963+1))</f>
        <v>2</v>
      </c>
      <c r="C964" t="s">
        <v>108</v>
      </c>
      <c r="D964" t="s">
        <v>127</v>
      </c>
      <c r="E964" t="s">
        <v>90</v>
      </c>
      <c r="F964" t="s">
        <v>82</v>
      </c>
      <c r="G964" t="s">
        <v>128</v>
      </c>
      <c r="H964" t="s">
        <v>71</v>
      </c>
      <c r="I964">
        <v>1</v>
      </c>
      <c r="J964" t="s">
        <v>231</v>
      </c>
      <c r="K964" s="1" t="s">
        <v>167</v>
      </c>
      <c r="L964" s="1" t="s">
        <v>162</v>
      </c>
      <c r="M964">
        <v>25</v>
      </c>
      <c r="N964">
        <v>0</v>
      </c>
      <c r="O964">
        <v>0</v>
      </c>
      <c r="P964">
        <v>0</v>
      </c>
      <c r="U964" t="str">
        <f>Toss[[#This Row],[服装]]&amp;Toss[[#This Row],[名前]]&amp;Toss[[#This Row],[レアリティ]]</f>
        <v>ユニフォーム鷲尾辰生ICONIC</v>
      </c>
    </row>
    <row r="965" spans="1:21" x14ac:dyDescent="0.25">
      <c r="A965">
        <f>VLOOKUP(Toss[[#This Row],[No用]],SetNo[[No.用]:[vlookup 用]],2,FALSE)</f>
        <v>324</v>
      </c>
      <c r="B965">
        <f>IF(ROW()=2,1,IF(A964&lt;&gt;Toss[[#This Row],[No]],1,B964+1))</f>
        <v>1</v>
      </c>
      <c r="C965" s="1" t="s">
        <v>1070</v>
      </c>
      <c r="D965" s="1" t="s">
        <v>127</v>
      </c>
      <c r="E965" s="1" t="s">
        <v>77</v>
      </c>
      <c r="F965" s="1" t="s">
        <v>82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162</v>
      </c>
      <c r="M965">
        <v>27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ハロウィン鷲尾辰生ICONIC</v>
      </c>
    </row>
    <row r="966" spans="1:21" x14ac:dyDescent="0.25">
      <c r="A966">
        <f>VLOOKUP(Toss[[#This Row],[No用]],SetNo[[No.用]:[vlookup 用]],2,FALSE)</f>
        <v>324</v>
      </c>
      <c r="B966">
        <f>IF(ROW()=2,1,IF(A965&lt;&gt;Toss[[#This Row],[No]],1,B965+1))</f>
        <v>2</v>
      </c>
      <c r="C966" s="1" t="s">
        <v>1070</v>
      </c>
      <c r="D966" s="1" t="s">
        <v>127</v>
      </c>
      <c r="E966" s="1" t="s">
        <v>77</v>
      </c>
      <c r="F966" s="1" t="s">
        <v>82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167</v>
      </c>
      <c r="L966" s="1" t="s">
        <v>162</v>
      </c>
      <c r="M966">
        <v>25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ハロウィン鷲尾辰生ICONIC</v>
      </c>
    </row>
    <row r="967" spans="1:21" x14ac:dyDescent="0.25">
      <c r="A967">
        <f>VLOOKUP(Toss[[#This Row],[No用]],SetNo[[No.用]:[vlookup 用]],2,FALSE)</f>
        <v>325</v>
      </c>
      <c r="B967">
        <f>IF(ROW()=2,1,IF(A964&lt;&gt;Toss[[#This Row],[No]],1,B964+1))</f>
        <v>1</v>
      </c>
      <c r="C967" t="s">
        <v>108</v>
      </c>
      <c r="D967" t="s">
        <v>129</v>
      </c>
      <c r="E967" t="s">
        <v>73</v>
      </c>
      <c r="F967" t="s">
        <v>74</v>
      </c>
      <c r="G967" t="s">
        <v>128</v>
      </c>
      <c r="H967" t="s">
        <v>71</v>
      </c>
      <c r="I967">
        <v>1</v>
      </c>
      <c r="J967" t="s">
        <v>231</v>
      </c>
      <c r="K967" s="1" t="s">
        <v>166</v>
      </c>
      <c r="L967" s="1" t="s">
        <v>173</v>
      </c>
      <c r="M967">
        <v>38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ユニフォーム赤葦京治ICONIC</v>
      </c>
    </row>
    <row r="968" spans="1:21" x14ac:dyDescent="0.25">
      <c r="A968">
        <f>VLOOKUP(Toss[[#This Row],[No用]],SetNo[[No.用]:[vlookup 用]],2,FALSE)</f>
        <v>325</v>
      </c>
      <c r="B968">
        <f>IF(ROW()=2,1,IF(A967&lt;&gt;Toss[[#This Row],[No]],1,B967+1))</f>
        <v>2</v>
      </c>
      <c r="C968" t="s">
        <v>108</v>
      </c>
      <c r="D968" t="s">
        <v>129</v>
      </c>
      <c r="E968" t="s">
        <v>73</v>
      </c>
      <c r="F968" t="s">
        <v>74</v>
      </c>
      <c r="G968" t="s">
        <v>128</v>
      </c>
      <c r="H968" t="s">
        <v>71</v>
      </c>
      <c r="I968">
        <v>1</v>
      </c>
      <c r="J968" t="s">
        <v>231</v>
      </c>
      <c r="K968" s="1" t="s">
        <v>169</v>
      </c>
      <c r="L968" s="1" t="s">
        <v>173</v>
      </c>
      <c r="M968">
        <v>38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ユニフォーム赤葦京治ICONIC</v>
      </c>
    </row>
    <row r="969" spans="1:21" x14ac:dyDescent="0.25">
      <c r="A969">
        <f>VLOOKUP(Toss[[#This Row],[No用]],SetNo[[No.用]:[vlookup 用]],2,FALSE)</f>
        <v>325</v>
      </c>
      <c r="B969">
        <f>IF(ROW()=2,1,IF(A968&lt;&gt;Toss[[#This Row],[No]],1,B968+1))</f>
        <v>3</v>
      </c>
      <c r="C969" t="s">
        <v>108</v>
      </c>
      <c r="D969" t="s">
        <v>129</v>
      </c>
      <c r="E969" t="s">
        <v>73</v>
      </c>
      <c r="F969" t="s">
        <v>74</v>
      </c>
      <c r="G969" t="s">
        <v>128</v>
      </c>
      <c r="H969" t="s">
        <v>71</v>
      </c>
      <c r="I969">
        <v>1</v>
      </c>
      <c r="J969" t="s">
        <v>231</v>
      </c>
      <c r="K969" s="1" t="s">
        <v>233</v>
      </c>
      <c r="L969" s="1" t="s">
        <v>162</v>
      </c>
      <c r="M969">
        <v>38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ユニフォーム赤葦京治ICONIC</v>
      </c>
    </row>
    <row r="970" spans="1:21" x14ac:dyDescent="0.25">
      <c r="A970">
        <f>VLOOKUP(Toss[[#This Row],[No用]],SetNo[[No.用]:[vlookup 用]],2,FALSE)</f>
        <v>325</v>
      </c>
      <c r="B970">
        <f>IF(ROW()=2,1,IF(A969&lt;&gt;Toss[[#This Row],[No]],1,B969+1))</f>
        <v>4</v>
      </c>
      <c r="C970" t="s">
        <v>108</v>
      </c>
      <c r="D970" t="s">
        <v>129</v>
      </c>
      <c r="E970" t="s">
        <v>73</v>
      </c>
      <c r="F970" t="s">
        <v>74</v>
      </c>
      <c r="G970" t="s">
        <v>128</v>
      </c>
      <c r="H970" t="s">
        <v>71</v>
      </c>
      <c r="I970">
        <v>1</v>
      </c>
      <c r="J970" t="s">
        <v>231</v>
      </c>
      <c r="K970" s="1" t="s">
        <v>172</v>
      </c>
      <c r="L970" s="1" t="s">
        <v>173</v>
      </c>
      <c r="M970">
        <v>41</v>
      </c>
      <c r="N970">
        <v>0</v>
      </c>
      <c r="O970">
        <v>0</v>
      </c>
      <c r="P970">
        <v>0</v>
      </c>
      <c r="U970" t="str">
        <f>Toss[[#This Row],[服装]]&amp;Toss[[#This Row],[名前]]&amp;Toss[[#This Row],[レアリティ]]</f>
        <v>ユニフォーム赤葦京治ICONIC</v>
      </c>
    </row>
    <row r="971" spans="1:21" x14ac:dyDescent="0.25">
      <c r="A971">
        <f>VLOOKUP(Toss[[#This Row],[No用]],SetNo[[No.用]:[vlookup 用]],2,FALSE)</f>
        <v>325</v>
      </c>
      <c r="B971">
        <f>IF(ROW()=2,1,IF(A970&lt;&gt;Toss[[#This Row],[No]],1,B970+1))</f>
        <v>5</v>
      </c>
      <c r="C971" t="s">
        <v>108</v>
      </c>
      <c r="D971" t="s">
        <v>129</v>
      </c>
      <c r="E971" t="s">
        <v>73</v>
      </c>
      <c r="F971" t="s">
        <v>74</v>
      </c>
      <c r="G971" t="s">
        <v>128</v>
      </c>
      <c r="H971" t="s">
        <v>71</v>
      </c>
      <c r="I971">
        <v>1</v>
      </c>
      <c r="J971" t="s">
        <v>231</v>
      </c>
      <c r="K971" s="1" t="s">
        <v>232</v>
      </c>
      <c r="L971" s="1" t="s">
        <v>162</v>
      </c>
      <c r="M971">
        <v>30</v>
      </c>
      <c r="N971">
        <v>0</v>
      </c>
      <c r="O971">
        <v>0</v>
      </c>
      <c r="P971">
        <v>0</v>
      </c>
      <c r="U971" t="str">
        <f>Toss[[#This Row],[服装]]&amp;Toss[[#This Row],[名前]]&amp;Toss[[#This Row],[レアリティ]]</f>
        <v>ユニフォーム赤葦京治ICONIC</v>
      </c>
    </row>
    <row r="972" spans="1:21" x14ac:dyDescent="0.25">
      <c r="A972">
        <f>VLOOKUP(Toss[[#This Row],[No用]],SetNo[[No.用]:[vlookup 用]],2,FALSE)</f>
        <v>325</v>
      </c>
      <c r="B972">
        <f>IF(ROW()=2,1,IF(A971&lt;&gt;Toss[[#This Row],[No]],1,B971+1))</f>
        <v>6</v>
      </c>
      <c r="C972" t="s">
        <v>108</v>
      </c>
      <c r="D972" t="s">
        <v>129</v>
      </c>
      <c r="E972" t="s">
        <v>73</v>
      </c>
      <c r="F972" t="s">
        <v>74</v>
      </c>
      <c r="G972" t="s">
        <v>128</v>
      </c>
      <c r="H972" t="s">
        <v>71</v>
      </c>
      <c r="I972">
        <v>1</v>
      </c>
      <c r="J972" t="s">
        <v>231</v>
      </c>
      <c r="K972" s="1" t="s">
        <v>169</v>
      </c>
      <c r="L972" s="1" t="s">
        <v>224</v>
      </c>
      <c r="M972">
        <v>50</v>
      </c>
      <c r="N972">
        <v>0</v>
      </c>
      <c r="O972">
        <v>60</v>
      </c>
      <c r="P972">
        <v>0</v>
      </c>
      <c r="T972" s="1" t="s">
        <v>1242</v>
      </c>
      <c r="U972" t="str">
        <f>Toss[[#This Row],[服装]]&amp;Toss[[#This Row],[名前]]&amp;Toss[[#This Row],[レアリティ]]</f>
        <v>ユニフォーム赤葦京治ICONIC</v>
      </c>
    </row>
    <row r="973" spans="1:21" x14ac:dyDescent="0.25">
      <c r="A973">
        <f>VLOOKUP(Toss[[#This Row],[No用]],SetNo[[No.用]:[vlookup 用]],2,FALSE)</f>
        <v>326</v>
      </c>
      <c r="B973">
        <f>IF(ROW()=2,1,IF(A972&lt;&gt;Toss[[#This Row],[No]],1,B972+1))</f>
        <v>1</v>
      </c>
      <c r="C973" t="s">
        <v>150</v>
      </c>
      <c r="D973" t="s">
        <v>129</v>
      </c>
      <c r="E973" t="s">
        <v>90</v>
      </c>
      <c r="F973" t="s">
        <v>74</v>
      </c>
      <c r="G973" t="s">
        <v>128</v>
      </c>
      <c r="H973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夏祭り赤葦京治ICONIC</v>
      </c>
    </row>
    <row r="974" spans="1:21" x14ac:dyDescent="0.25">
      <c r="A974">
        <f>VLOOKUP(Toss[[#This Row],[No用]],SetNo[[No.用]:[vlookup 用]],2,FALSE)</f>
        <v>326</v>
      </c>
      <c r="B974">
        <f>IF(ROW()=2,1,IF(A973&lt;&gt;Toss[[#This Row],[No]],1,B973+1))</f>
        <v>2</v>
      </c>
      <c r="C974" t="s">
        <v>150</v>
      </c>
      <c r="D974" t="s">
        <v>129</v>
      </c>
      <c r="E974" t="s">
        <v>90</v>
      </c>
      <c r="F974" t="s">
        <v>74</v>
      </c>
      <c r="G974" t="s">
        <v>128</v>
      </c>
      <c r="H974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夏祭り赤葦京治ICONIC</v>
      </c>
    </row>
    <row r="975" spans="1:21" x14ac:dyDescent="0.25">
      <c r="A975">
        <f>VLOOKUP(Toss[[#This Row],[No用]],SetNo[[No.用]:[vlookup 用]],2,FALSE)</f>
        <v>326</v>
      </c>
      <c r="B975">
        <f>IF(ROW()=2,1,IF(A974&lt;&gt;Toss[[#This Row],[No]],1,B974+1))</f>
        <v>3</v>
      </c>
      <c r="C975" t="s">
        <v>150</v>
      </c>
      <c r="D975" t="s">
        <v>129</v>
      </c>
      <c r="E975" t="s">
        <v>90</v>
      </c>
      <c r="F975" t="s">
        <v>74</v>
      </c>
      <c r="G975" t="s">
        <v>128</v>
      </c>
      <c r="H975" t="s">
        <v>71</v>
      </c>
      <c r="I975">
        <v>1</v>
      </c>
      <c r="J975" t="s">
        <v>231</v>
      </c>
      <c r="K975" s="1" t="s">
        <v>233</v>
      </c>
      <c r="L975" s="1" t="s">
        <v>162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夏祭り赤葦京治ICONIC</v>
      </c>
    </row>
    <row r="976" spans="1:21" x14ac:dyDescent="0.25">
      <c r="A976">
        <f>VLOOKUP(Toss[[#This Row],[No用]],SetNo[[No.用]:[vlookup 用]],2,FALSE)</f>
        <v>326</v>
      </c>
      <c r="B976">
        <f>IF(ROW()=2,1,IF(A975&lt;&gt;Toss[[#This Row],[No]],1,B975+1))</f>
        <v>4</v>
      </c>
      <c r="C976" t="s">
        <v>150</v>
      </c>
      <c r="D976" t="s">
        <v>129</v>
      </c>
      <c r="E976" t="s">
        <v>90</v>
      </c>
      <c r="F976" t="s">
        <v>74</v>
      </c>
      <c r="G976" t="s">
        <v>128</v>
      </c>
      <c r="H976" t="s">
        <v>71</v>
      </c>
      <c r="I976">
        <v>1</v>
      </c>
      <c r="J976" t="s">
        <v>231</v>
      </c>
      <c r="K976" s="1" t="s">
        <v>172</v>
      </c>
      <c r="L976" s="1" t="s">
        <v>173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夏祭り赤葦京治ICONIC</v>
      </c>
    </row>
    <row r="977" spans="1:21" x14ac:dyDescent="0.25">
      <c r="A977">
        <f>VLOOKUP(Toss[[#This Row],[No用]],SetNo[[No.用]:[vlookup 用]],2,FALSE)</f>
        <v>326</v>
      </c>
      <c r="B977">
        <f>IF(ROW()=2,1,IF(A976&lt;&gt;Toss[[#This Row],[No]],1,B976+1))</f>
        <v>5</v>
      </c>
      <c r="C977" t="s">
        <v>150</v>
      </c>
      <c r="D977" t="s">
        <v>129</v>
      </c>
      <c r="E977" t="s">
        <v>90</v>
      </c>
      <c r="F977" t="s">
        <v>74</v>
      </c>
      <c r="G977" t="s">
        <v>128</v>
      </c>
      <c r="H977" t="s">
        <v>71</v>
      </c>
      <c r="I977">
        <v>1</v>
      </c>
      <c r="J977" t="s">
        <v>231</v>
      </c>
      <c r="K977" s="1" t="s">
        <v>232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夏祭り赤葦京治ICONIC</v>
      </c>
    </row>
    <row r="978" spans="1:21" x14ac:dyDescent="0.25">
      <c r="A978">
        <f>VLOOKUP(Toss[[#This Row],[No用]],SetNo[[No.用]:[vlookup 用]],2,FALSE)</f>
        <v>326</v>
      </c>
      <c r="B978">
        <f>IF(ROW()=2,1,IF(A977&lt;&gt;Toss[[#This Row],[No]],1,B977+1))</f>
        <v>6</v>
      </c>
      <c r="C978" t="s">
        <v>150</v>
      </c>
      <c r="D978" t="s">
        <v>129</v>
      </c>
      <c r="E978" t="s">
        <v>90</v>
      </c>
      <c r="F978" t="s">
        <v>74</v>
      </c>
      <c r="G978" t="s">
        <v>128</v>
      </c>
      <c r="H978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50</v>
      </c>
      <c r="N978">
        <v>0</v>
      </c>
      <c r="O978">
        <v>60</v>
      </c>
      <c r="P978">
        <v>0</v>
      </c>
      <c r="Q978" s="1" t="s">
        <v>605</v>
      </c>
      <c r="T978" s="1" t="s">
        <v>1238</v>
      </c>
      <c r="U978" t="str">
        <f>Toss[[#This Row],[服装]]&amp;Toss[[#This Row],[名前]]&amp;Toss[[#This Row],[レアリティ]]</f>
        <v>夏祭り赤葦京治ICONIC</v>
      </c>
    </row>
    <row r="979" spans="1:21" x14ac:dyDescent="0.25">
      <c r="A979">
        <f>VLOOKUP(Toss[[#This Row],[No用]],SetNo[[No.用]:[vlookup 用]],2,FALSE)</f>
        <v>326</v>
      </c>
      <c r="B979">
        <f>IF(ROW()=2,1,IF(A978&lt;&gt;Toss[[#This Row],[No]],1,B978+1))</f>
        <v>7</v>
      </c>
      <c r="C979" t="s">
        <v>150</v>
      </c>
      <c r="D979" t="s">
        <v>129</v>
      </c>
      <c r="E979" t="s">
        <v>90</v>
      </c>
      <c r="F979" t="s">
        <v>74</v>
      </c>
      <c r="G979" t="s">
        <v>128</v>
      </c>
      <c r="H979" t="s">
        <v>71</v>
      </c>
      <c r="I979">
        <v>1</v>
      </c>
      <c r="J979" t="s">
        <v>231</v>
      </c>
      <c r="K979" s="1" t="s">
        <v>183</v>
      </c>
      <c r="L979" s="1" t="s">
        <v>224</v>
      </c>
      <c r="M979">
        <v>50</v>
      </c>
      <c r="N979">
        <v>0</v>
      </c>
      <c r="O979">
        <v>60</v>
      </c>
      <c r="P979">
        <v>0</v>
      </c>
      <c r="T979" s="1" t="s">
        <v>1239</v>
      </c>
      <c r="U979" t="str">
        <f>Toss[[#This Row],[服装]]&amp;Toss[[#This Row],[名前]]&amp;Toss[[#This Row],[レアリティ]]</f>
        <v>夏祭り赤葦京治ICONIC</v>
      </c>
    </row>
    <row r="980" spans="1:21" x14ac:dyDescent="0.25">
      <c r="A980">
        <f>VLOOKUP(Toss[[#This Row],[No用]],SetNo[[No.用]:[vlookup 用]],2,FALSE)</f>
        <v>327</v>
      </c>
      <c r="B980">
        <f>IF(ROW()=2,1,IF(A979&lt;&gt;Toss[[#This Row],[No]],1,B979+1))</f>
        <v>1</v>
      </c>
      <c r="C980" s="1" t="s">
        <v>149</v>
      </c>
      <c r="D980" s="1" t="s">
        <v>129</v>
      </c>
      <c r="E980" s="1" t="s">
        <v>77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166</v>
      </c>
      <c r="L980" s="1" t="s">
        <v>173</v>
      </c>
      <c r="M980">
        <v>38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制服赤葦京治ICONIC</v>
      </c>
    </row>
    <row r="981" spans="1:21" x14ac:dyDescent="0.25">
      <c r="A981">
        <f>VLOOKUP(Toss[[#This Row],[No用]],SetNo[[No.用]:[vlookup 用]],2,FALSE)</f>
        <v>327</v>
      </c>
      <c r="B981">
        <f>IF(ROW()=2,1,IF(A980&lt;&gt;Toss[[#This Row],[No]],1,B980+1))</f>
        <v>2</v>
      </c>
      <c r="C981" s="1" t="s">
        <v>149</v>
      </c>
      <c r="D981" s="1" t="s">
        <v>129</v>
      </c>
      <c r="E981" s="1" t="s">
        <v>77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169</v>
      </c>
      <c r="L981" s="1" t="s">
        <v>173</v>
      </c>
      <c r="M981">
        <v>38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制服赤葦京治ICONIC</v>
      </c>
    </row>
    <row r="982" spans="1:21" x14ac:dyDescent="0.25">
      <c r="A982">
        <f>VLOOKUP(Toss[[#This Row],[No用]],SetNo[[No.用]:[vlookup 用]],2,FALSE)</f>
        <v>327</v>
      </c>
      <c r="B982">
        <f>IF(ROW()=2,1,IF(A981&lt;&gt;Toss[[#This Row],[No]],1,B981+1))</f>
        <v>3</v>
      </c>
      <c r="C982" s="1" t="s">
        <v>149</v>
      </c>
      <c r="D982" s="1" t="s">
        <v>129</v>
      </c>
      <c r="E982" s="1" t="s">
        <v>77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233</v>
      </c>
      <c r="L982" s="1" t="s">
        <v>178</v>
      </c>
      <c r="M982">
        <v>41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制服赤葦京治ICONIC</v>
      </c>
    </row>
    <row r="983" spans="1:21" x14ac:dyDescent="0.25">
      <c r="A983">
        <f>VLOOKUP(Toss[[#This Row],[No用]],SetNo[[No.用]:[vlookup 用]],2,FALSE)</f>
        <v>327</v>
      </c>
      <c r="B983">
        <f>IF(ROW()=2,1,IF(A982&lt;&gt;Toss[[#This Row],[No]],1,B982+1))</f>
        <v>4</v>
      </c>
      <c r="C983" s="1" t="s">
        <v>149</v>
      </c>
      <c r="D983" s="1" t="s">
        <v>129</v>
      </c>
      <c r="E983" s="1" t="s">
        <v>77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172</v>
      </c>
      <c r="L983" s="1" t="s">
        <v>173</v>
      </c>
      <c r="M983">
        <v>41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制服赤葦京治ICONIC</v>
      </c>
    </row>
    <row r="984" spans="1:21" x14ac:dyDescent="0.25">
      <c r="A984">
        <f>VLOOKUP(Toss[[#This Row],[No用]],SetNo[[No.用]:[vlookup 用]],2,FALSE)</f>
        <v>327</v>
      </c>
      <c r="B984">
        <f>IF(ROW()=2,1,IF(A983&lt;&gt;Toss[[#This Row],[No]],1,B983+1))</f>
        <v>5</v>
      </c>
      <c r="C984" s="1" t="s">
        <v>149</v>
      </c>
      <c r="D984" s="1" t="s">
        <v>129</v>
      </c>
      <c r="E984" s="1" t="s">
        <v>77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232</v>
      </c>
      <c r="L984" s="1" t="s">
        <v>178</v>
      </c>
      <c r="M984">
        <v>33</v>
      </c>
      <c r="N984">
        <v>0</v>
      </c>
      <c r="O984">
        <v>0</v>
      </c>
      <c r="P984">
        <v>0</v>
      </c>
      <c r="U984" t="str">
        <f>Toss[[#This Row],[服装]]&amp;Toss[[#This Row],[名前]]&amp;Toss[[#This Row],[レアリティ]]</f>
        <v>制服赤葦京治ICONIC</v>
      </c>
    </row>
    <row r="985" spans="1:21" x14ac:dyDescent="0.25">
      <c r="A985">
        <f>VLOOKUP(Toss[[#This Row],[No用]],SetNo[[No.用]:[vlookup 用]],2,FALSE)</f>
        <v>327</v>
      </c>
      <c r="B985">
        <f>IF(ROW()=2,1,IF(A984&lt;&gt;Toss[[#This Row],[No]],1,B984+1))</f>
        <v>6</v>
      </c>
      <c r="C985" s="1" t="s">
        <v>149</v>
      </c>
      <c r="D985" s="1" t="s">
        <v>129</v>
      </c>
      <c r="E985" s="1" t="s">
        <v>77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50</v>
      </c>
      <c r="N985">
        <v>0</v>
      </c>
      <c r="O985">
        <v>60</v>
      </c>
      <c r="P985">
        <v>0</v>
      </c>
      <c r="Q985" s="1" t="s">
        <v>605</v>
      </c>
      <c r="T985" s="1" t="s">
        <v>1238</v>
      </c>
      <c r="U985" t="str">
        <f>Toss[[#This Row],[服装]]&amp;Toss[[#This Row],[名前]]&amp;Toss[[#This Row],[レアリティ]]</f>
        <v>制服赤葦京治ICONIC</v>
      </c>
    </row>
    <row r="986" spans="1:21" x14ac:dyDescent="0.25">
      <c r="A986">
        <f>VLOOKUP(Toss[[#This Row],[No用]],SetNo[[No.用]:[vlookup 用]],2,FALSE)</f>
        <v>327</v>
      </c>
      <c r="B986">
        <f>IF(ROW()=2,1,IF(A985&lt;&gt;Toss[[#This Row],[No]],1,B985+1))</f>
        <v>7</v>
      </c>
      <c r="C986" s="1" t="s">
        <v>149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169</v>
      </c>
      <c r="L986" s="1" t="s">
        <v>224</v>
      </c>
      <c r="M986">
        <v>50</v>
      </c>
      <c r="N986">
        <v>0</v>
      </c>
      <c r="O986">
        <v>60</v>
      </c>
      <c r="P986">
        <v>0</v>
      </c>
      <c r="T986" s="1" t="s">
        <v>1242</v>
      </c>
      <c r="U986" t="str">
        <f>Toss[[#This Row],[服装]]&amp;Toss[[#This Row],[名前]]&amp;Toss[[#This Row],[レアリティ]]</f>
        <v>制服赤葦京治ICONIC</v>
      </c>
    </row>
    <row r="987" spans="1:21" x14ac:dyDescent="0.25">
      <c r="A987">
        <f>VLOOKUP(Toss[[#This Row],[No用]],SetNo[[No.用]:[vlookup 用]],2,FALSE)</f>
        <v>327</v>
      </c>
      <c r="B987">
        <f>IF(ROW()=2,1,IF(A986&lt;&gt;Toss[[#This Row],[No]],1,B986+1))</f>
        <v>8</v>
      </c>
      <c r="C987" s="1" t="s">
        <v>149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232</v>
      </c>
      <c r="L987" s="1" t="s">
        <v>224</v>
      </c>
      <c r="M987">
        <v>50</v>
      </c>
      <c r="N987">
        <v>0</v>
      </c>
      <c r="O987">
        <v>60</v>
      </c>
      <c r="P987">
        <v>0</v>
      </c>
      <c r="T987" s="1" t="s">
        <v>1244</v>
      </c>
      <c r="U987" t="str">
        <f>Toss[[#This Row],[服装]]&amp;Toss[[#This Row],[名前]]&amp;Toss[[#This Row],[レアリティ]]</f>
        <v>制服赤葦京治ICONIC</v>
      </c>
    </row>
    <row r="988" spans="1:21" x14ac:dyDescent="0.25">
      <c r="A988">
        <f>VLOOKUP(Toss[[#This Row],[No用]],SetNo[[No.用]:[vlookup 用]],2,FALSE)</f>
        <v>328</v>
      </c>
      <c r="B988">
        <f>IF(ROW()=2,1,IF(A987&lt;&gt;Toss[[#This Row],[No]],1,B987+1))</f>
        <v>1</v>
      </c>
      <c r="C988" s="1" t="s">
        <v>672</v>
      </c>
      <c r="D988" s="1" t="s">
        <v>129</v>
      </c>
      <c r="E988" s="1" t="s">
        <v>73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166</v>
      </c>
      <c r="L988" s="1" t="s">
        <v>173</v>
      </c>
      <c r="M988">
        <v>38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バーガー赤葦京治ICONIC</v>
      </c>
    </row>
    <row r="989" spans="1:21" x14ac:dyDescent="0.25">
      <c r="A989">
        <f>VLOOKUP(Toss[[#This Row],[No用]],SetNo[[No.用]:[vlookup 用]],2,FALSE)</f>
        <v>328</v>
      </c>
      <c r="B989">
        <f>IF(ROW()=2,1,IF(A988&lt;&gt;Toss[[#This Row],[No]],1,B988+1))</f>
        <v>2</v>
      </c>
      <c r="C989" s="1" t="s">
        <v>672</v>
      </c>
      <c r="D989" s="1" t="s">
        <v>129</v>
      </c>
      <c r="E989" s="1" t="s">
        <v>73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169</v>
      </c>
      <c r="L989" s="1" t="s">
        <v>173</v>
      </c>
      <c r="M989">
        <v>38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バーガー赤葦京治ICONIC</v>
      </c>
    </row>
    <row r="990" spans="1:21" x14ac:dyDescent="0.25">
      <c r="A990">
        <f>VLOOKUP(Toss[[#This Row],[No用]],SetNo[[No.用]:[vlookup 用]],2,FALSE)</f>
        <v>328</v>
      </c>
      <c r="B990">
        <f>IF(ROW()=2,1,IF(A989&lt;&gt;Toss[[#This Row],[No]],1,B989+1))</f>
        <v>3</v>
      </c>
      <c r="C990" s="1" t="s">
        <v>672</v>
      </c>
      <c r="D990" s="1" t="s">
        <v>129</v>
      </c>
      <c r="E990" s="1" t="s">
        <v>73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233</v>
      </c>
      <c r="L990" s="1" t="s">
        <v>162</v>
      </c>
      <c r="M990">
        <v>38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バーガー赤葦京治ICONIC</v>
      </c>
    </row>
    <row r="991" spans="1:21" x14ac:dyDescent="0.25">
      <c r="A991">
        <f>VLOOKUP(Toss[[#This Row],[No用]],SetNo[[No.用]:[vlookup 用]],2,FALSE)</f>
        <v>328</v>
      </c>
      <c r="B991">
        <f>IF(ROW()=2,1,IF(A990&lt;&gt;Toss[[#This Row],[No]],1,B990+1))</f>
        <v>4</v>
      </c>
      <c r="C991" s="1" t="s">
        <v>672</v>
      </c>
      <c r="D991" s="1" t="s">
        <v>129</v>
      </c>
      <c r="E991" s="1" t="s">
        <v>73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172</v>
      </c>
      <c r="L991" s="1" t="s">
        <v>173</v>
      </c>
      <c r="M991">
        <v>41</v>
      </c>
      <c r="N991">
        <v>0</v>
      </c>
      <c r="O991">
        <v>0</v>
      </c>
      <c r="P991">
        <v>0</v>
      </c>
      <c r="U991" t="str">
        <f>Toss[[#This Row],[服装]]&amp;Toss[[#This Row],[名前]]&amp;Toss[[#This Row],[レアリティ]]</f>
        <v>バーガー赤葦京治ICONIC</v>
      </c>
    </row>
    <row r="992" spans="1:21" x14ac:dyDescent="0.25">
      <c r="A992">
        <f>VLOOKUP(Toss[[#This Row],[No用]],SetNo[[No.用]:[vlookup 用]],2,FALSE)</f>
        <v>328</v>
      </c>
      <c r="B992">
        <f>IF(ROW()=2,1,IF(A991&lt;&gt;Toss[[#This Row],[No]],1,B991+1))</f>
        <v>5</v>
      </c>
      <c r="C992" s="1" t="s">
        <v>672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232</v>
      </c>
      <c r="L992" s="1" t="s">
        <v>162</v>
      </c>
      <c r="M992">
        <v>30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バーガー赤葦京治ICONIC</v>
      </c>
    </row>
    <row r="993" spans="1:21" x14ac:dyDescent="0.25">
      <c r="A993">
        <f>VLOOKUP(Toss[[#This Row],[No用]],SetNo[[No.用]:[vlookup 用]],2,FALSE)</f>
        <v>328</v>
      </c>
      <c r="B993">
        <f>IF(ROW()=2,1,IF(A992&lt;&gt;Toss[[#This Row],[No]],1,B992+1))</f>
        <v>6</v>
      </c>
      <c r="C993" s="1" t="s">
        <v>672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183</v>
      </c>
      <c r="L993" s="1" t="s">
        <v>224</v>
      </c>
      <c r="M993">
        <v>50</v>
      </c>
      <c r="N993">
        <v>0</v>
      </c>
      <c r="O993">
        <v>60</v>
      </c>
      <c r="P993">
        <v>0</v>
      </c>
      <c r="T993" s="1" t="s">
        <v>1239</v>
      </c>
      <c r="U993" t="str">
        <f>Toss[[#This Row],[服装]]&amp;Toss[[#This Row],[名前]]&amp;Toss[[#This Row],[レアリティ]]</f>
        <v>バーガー赤葦京治ICONIC</v>
      </c>
    </row>
    <row r="994" spans="1:21" x14ac:dyDescent="0.25">
      <c r="A994">
        <f>VLOOKUP(Toss[[#This Row],[No用]],SetNo[[No.用]:[vlookup 用]],2,FALSE)</f>
        <v>329</v>
      </c>
      <c r="B994">
        <f>IF(ROW()=2,1,IF(A993&lt;&gt;Toss[[#This Row],[No]],1,B993+1))</f>
        <v>1</v>
      </c>
      <c r="C994" s="1" t="s">
        <v>742</v>
      </c>
      <c r="D994" s="1" t="s">
        <v>129</v>
      </c>
      <c r="E994" s="1" t="s">
        <v>90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166</v>
      </c>
      <c r="L994" s="1" t="s">
        <v>173</v>
      </c>
      <c r="M994">
        <v>41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仮装赤葦京治ICONIC</v>
      </c>
    </row>
    <row r="995" spans="1:21" x14ac:dyDescent="0.25">
      <c r="A995">
        <f>VLOOKUP(Toss[[#This Row],[No用]],SetNo[[No.用]:[vlookup 用]],2,FALSE)</f>
        <v>329</v>
      </c>
      <c r="B995">
        <f>IF(ROW()=2,1,IF(A994&lt;&gt;Toss[[#This Row],[No]],1,B994+1))</f>
        <v>2</v>
      </c>
      <c r="C995" s="1" t="s">
        <v>742</v>
      </c>
      <c r="D995" s="1" t="s">
        <v>129</v>
      </c>
      <c r="E995" s="1" t="s">
        <v>90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169</v>
      </c>
      <c r="L995" s="1" t="s">
        <v>173</v>
      </c>
      <c r="M995">
        <v>41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仮装赤葦京治ICONIC</v>
      </c>
    </row>
    <row r="996" spans="1:21" x14ac:dyDescent="0.25">
      <c r="A996">
        <f>VLOOKUP(Toss[[#This Row],[No用]],SetNo[[No.用]:[vlookup 用]],2,FALSE)</f>
        <v>329</v>
      </c>
      <c r="B996">
        <f>IF(ROW()=2,1,IF(A995&lt;&gt;Toss[[#This Row],[No]],1,B995+1))</f>
        <v>3</v>
      </c>
      <c r="C996" s="1" t="s">
        <v>742</v>
      </c>
      <c r="D996" s="1" t="s">
        <v>129</v>
      </c>
      <c r="E996" s="1" t="s">
        <v>90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233</v>
      </c>
      <c r="L996" s="1" t="s">
        <v>178</v>
      </c>
      <c r="M996">
        <v>41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仮装赤葦京治ICONIC</v>
      </c>
    </row>
    <row r="997" spans="1:21" x14ac:dyDescent="0.25">
      <c r="A997">
        <f>VLOOKUP(Toss[[#This Row],[No用]],SetNo[[No.用]:[vlookup 用]],2,FALSE)</f>
        <v>329</v>
      </c>
      <c r="B997">
        <f>IF(ROW()=2,1,IF(A996&lt;&gt;Toss[[#This Row],[No]],1,B996+1))</f>
        <v>4</v>
      </c>
      <c r="C997" s="1" t="s">
        <v>742</v>
      </c>
      <c r="D997" s="1" t="s">
        <v>129</v>
      </c>
      <c r="E997" s="1" t="s">
        <v>90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172</v>
      </c>
      <c r="L997" s="1" t="s">
        <v>178</v>
      </c>
      <c r="M997">
        <v>38</v>
      </c>
      <c r="N997">
        <v>0</v>
      </c>
      <c r="O997">
        <v>0</v>
      </c>
      <c r="P997">
        <v>0</v>
      </c>
      <c r="U997" t="str">
        <f>Toss[[#This Row],[服装]]&amp;Toss[[#This Row],[名前]]&amp;Toss[[#This Row],[レアリティ]]</f>
        <v>仮装赤葦京治ICONIC</v>
      </c>
    </row>
    <row r="998" spans="1:21" x14ac:dyDescent="0.25">
      <c r="A998">
        <f>VLOOKUP(Toss[[#This Row],[No用]],SetNo[[No.用]:[vlookup 用]],2,FALSE)</f>
        <v>329</v>
      </c>
      <c r="B998">
        <f>IF(ROW()=2,1,IF(A997&lt;&gt;Toss[[#This Row],[No]],1,B997+1))</f>
        <v>5</v>
      </c>
      <c r="C998" s="1" t="s">
        <v>742</v>
      </c>
      <c r="D998" s="1" t="s">
        <v>129</v>
      </c>
      <c r="E998" s="1" t="s">
        <v>90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178</v>
      </c>
      <c r="M998">
        <v>33</v>
      </c>
      <c r="N998">
        <v>0</v>
      </c>
      <c r="O998">
        <v>0</v>
      </c>
      <c r="P998">
        <v>0</v>
      </c>
      <c r="U998" t="str">
        <f>Toss[[#This Row],[服装]]&amp;Toss[[#This Row],[名前]]&amp;Toss[[#This Row],[レアリティ]]</f>
        <v>仮装赤葦京治ICONIC</v>
      </c>
    </row>
    <row r="999" spans="1:21" x14ac:dyDescent="0.25">
      <c r="A999">
        <f>VLOOKUP(Toss[[#This Row],[No用]],SetNo[[No.用]:[vlookup 用]],2,FALSE)</f>
        <v>329</v>
      </c>
      <c r="B999">
        <f>IF(ROW()=2,1,IF(A998&lt;&gt;Toss[[#This Row],[No]],1,B998+1))</f>
        <v>6</v>
      </c>
      <c r="C999" s="1" t="s">
        <v>742</v>
      </c>
      <c r="D999" s="1" t="s">
        <v>129</v>
      </c>
      <c r="E999" s="1" t="s">
        <v>90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169</v>
      </c>
      <c r="L999" s="1" t="s">
        <v>224</v>
      </c>
      <c r="M999">
        <v>50</v>
      </c>
      <c r="N999">
        <v>0</v>
      </c>
      <c r="O999">
        <v>60</v>
      </c>
      <c r="P999">
        <v>0</v>
      </c>
      <c r="T999" s="1" t="s">
        <v>1242</v>
      </c>
      <c r="U999" t="str">
        <f>Toss[[#This Row],[服装]]&amp;Toss[[#This Row],[名前]]&amp;Toss[[#This Row],[レアリティ]]</f>
        <v>仮装赤葦京治ICONIC</v>
      </c>
    </row>
    <row r="1000" spans="1:21" x14ac:dyDescent="0.25">
      <c r="A1000">
        <f>VLOOKUP(Toss[[#This Row],[No用]],SetNo[[No.用]:[vlookup 用]],2,FALSE)</f>
        <v>329</v>
      </c>
      <c r="B1000">
        <f>IF(ROW()=2,1,IF(A999&lt;&gt;Toss[[#This Row],[No]],1,B999+1))</f>
        <v>7</v>
      </c>
      <c r="C1000" s="1" t="s">
        <v>742</v>
      </c>
      <c r="D1000" s="1" t="s">
        <v>129</v>
      </c>
      <c r="E1000" s="1" t="s">
        <v>90</v>
      </c>
      <c r="F1000" s="1" t="s">
        <v>74</v>
      </c>
      <c r="G1000" s="1" t="s">
        <v>128</v>
      </c>
      <c r="H1000" s="1" t="s">
        <v>71</v>
      </c>
      <c r="I1000">
        <v>1</v>
      </c>
      <c r="J1000" t="s">
        <v>231</v>
      </c>
      <c r="K1000" s="1" t="s">
        <v>183</v>
      </c>
      <c r="L1000" s="1" t="s">
        <v>224</v>
      </c>
      <c r="M1000">
        <v>50</v>
      </c>
      <c r="N1000">
        <v>0</v>
      </c>
      <c r="O1000">
        <v>60</v>
      </c>
      <c r="P1000">
        <v>0</v>
      </c>
      <c r="T1000" s="1" t="s">
        <v>1239</v>
      </c>
      <c r="U1000" t="str">
        <f>Toss[[#This Row],[服装]]&amp;Toss[[#This Row],[名前]]&amp;Toss[[#This Row],[レアリティ]]</f>
        <v>仮装赤葦京治ICONIC</v>
      </c>
    </row>
    <row r="1001" spans="1:21" x14ac:dyDescent="0.25">
      <c r="A1001">
        <f>VLOOKUP(Toss[[#This Row],[No用]],SetNo[[No.用]:[vlookup 用]],2,FALSE)</f>
        <v>330</v>
      </c>
      <c r="B1001">
        <f>IF(ROW()=2,1,IF(A1000&lt;&gt;Toss[[#This Row],[No]],1,B1000+1))</f>
        <v>1</v>
      </c>
      <c r="C1001" s="1" t="s">
        <v>923</v>
      </c>
      <c r="D1001" s="1" t="s">
        <v>129</v>
      </c>
      <c r="E1001" s="1" t="s">
        <v>77</v>
      </c>
      <c r="F1001" s="1" t="s">
        <v>74</v>
      </c>
      <c r="G1001" s="1" t="s">
        <v>128</v>
      </c>
      <c r="H1001" s="1" t="s">
        <v>71</v>
      </c>
      <c r="I1001">
        <v>1</v>
      </c>
      <c r="J1001" t="s">
        <v>231</v>
      </c>
      <c r="K1001" s="1" t="s">
        <v>166</v>
      </c>
      <c r="L1001" s="1" t="s">
        <v>173</v>
      </c>
      <c r="M1001">
        <v>39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妖赤葦京治ICONIC</v>
      </c>
    </row>
    <row r="1002" spans="1:21" x14ac:dyDescent="0.25">
      <c r="A1002">
        <f>VLOOKUP(Toss[[#This Row],[No用]],SetNo[[No.用]:[vlookup 用]],2,FALSE)</f>
        <v>330</v>
      </c>
      <c r="B1002">
        <f>IF(ROW()=2,1,IF(A1001&lt;&gt;Toss[[#This Row],[No]],1,B1001+1))</f>
        <v>2</v>
      </c>
      <c r="C1002" s="1" t="s">
        <v>923</v>
      </c>
      <c r="D1002" s="1" t="s">
        <v>129</v>
      </c>
      <c r="E1002" s="1" t="s">
        <v>77</v>
      </c>
      <c r="F1002" s="1" t="s">
        <v>74</v>
      </c>
      <c r="G1002" s="1" t="s">
        <v>128</v>
      </c>
      <c r="H1002" s="1" t="s">
        <v>71</v>
      </c>
      <c r="I1002">
        <v>1</v>
      </c>
      <c r="J1002" t="s">
        <v>231</v>
      </c>
      <c r="K1002" s="1" t="s">
        <v>169</v>
      </c>
      <c r="L1002" s="1" t="s">
        <v>178</v>
      </c>
      <c r="M1002">
        <v>36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妖赤葦京治ICONIC</v>
      </c>
    </row>
    <row r="1003" spans="1:21" x14ac:dyDescent="0.25">
      <c r="A1003">
        <f>VLOOKUP(Toss[[#This Row],[No用]],SetNo[[No.用]:[vlookup 用]],2,FALSE)</f>
        <v>330</v>
      </c>
      <c r="B1003">
        <f>IF(ROW()=2,1,IF(A1002&lt;&gt;Toss[[#This Row],[No]],1,B1002+1))</f>
        <v>3</v>
      </c>
      <c r="C1003" s="1" t="s">
        <v>923</v>
      </c>
      <c r="D1003" s="1" t="s">
        <v>129</v>
      </c>
      <c r="E1003" s="1" t="s">
        <v>77</v>
      </c>
      <c r="F1003" s="1" t="s">
        <v>74</v>
      </c>
      <c r="G1003" s="1" t="s">
        <v>128</v>
      </c>
      <c r="H1003" s="1" t="s">
        <v>71</v>
      </c>
      <c r="I1003">
        <v>1</v>
      </c>
      <c r="J1003" t="s">
        <v>231</v>
      </c>
      <c r="K1003" s="1" t="s">
        <v>233</v>
      </c>
      <c r="L1003" s="1" t="s">
        <v>178</v>
      </c>
      <c r="M1003">
        <v>42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妖赤葦京治ICONIC</v>
      </c>
    </row>
    <row r="1004" spans="1:21" x14ac:dyDescent="0.25">
      <c r="A1004">
        <f>VLOOKUP(Toss[[#This Row],[No用]],SetNo[[No.用]:[vlookup 用]],2,FALSE)</f>
        <v>330</v>
      </c>
      <c r="B1004">
        <f>IF(ROW()=2,1,IF(A1003&lt;&gt;Toss[[#This Row],[No]],1,B1003+1))</f>
        <v>4</v>
      </c>
      <c r="C1004" s="1" t="s">
        <v>923</v>
      </c>
      <c r="D1004" s="1" t="s">
        <v>129</v>
      </c>
      <c r="E1004" s="1" t="s">
        <v>77</v>
      </c>
      <c r="F1004" s="1" t="s">
        <v>74</v>
      </c>
      <c r="G1004" s="1" t="s">
        <v>128</v>
      </c>
      <c r="H1004" s="1" t="s">
        <v>71</v>
      </c>
      <c r="I1004">
        <v>1</v>
      </c>
      <c r="J1004" t="s">
        <v>231</v>
      </c>
      <c r="K1004" s="1" t="s">
        <v>172</v>
      </c>
      <c r="L1004" s="1" t="s">
        <v>178</v>
      </c>
      <c r="M1004">
        <v>39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妖赤葦京治ICONIC</v>
      </c>
    </row>
    <row r="1005" spans="1:21" x14ac:dyDescent="0.25">
      <c r="A1005">
        <f>VLOOKUP(Toss[[#This Row],[No用]],SetNo[[No.用]:[vlookup 用]],2,FALSE)</f>
        <v>330</v>
      </c>
      <c r="B1005">
        <f>IF(ROW()=2,1,IF(A1004&lt;&gt;Toss[[#This Row],[No]],1,B1004+1))</f>
        <v>5</v>
      </c>
      <c r="C1005" s="1" t="s">
        <v>923</v>
      </c>
      <c r="D1005" s="1" t="s">
        <v>129</v>
      </c>
      <c r="E1005" s="1" t="s">
        <v>77</v>
      </c>
      <c r="F1005" s="1" t="s">
        <v>74</v>
      </c>
      <c r="G1005" s="1" t="s">
        <v>128</v>
      </c>
      <c r="H1005" s="1" t="s">
        <v>71</v>
      </c>
      <c r="I1005">
        <v>1</v>
      </c>
      <c r="J1005" t="s">
        <v>231</v>
      </c>
      <c r="K1005" s="1" t="s">
        <v>232</v>
      </c>
      <c r="L1005" s="1" t="s">
        <v>162</v>
      </c>
      <c r="M1005">
        <v>31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妖赤葦京治ICONIC</v>
      </c>
    </row>
    <row r="1006" spans="1:21" x14ac:dyDescent="0.25">
      <c r="A1006">
        <f>VLOOKUP(Toss[[#This Row],[No用]],SetNo[[No.用]:[vlookup 用]],2,FALSE)</f>
        <v>330</v>
      </c>
      <c r="B1006">
        <f>IF(ROW()=2,1,IF(A1005&lt;&gt;Toss[[#This Row],[No]],1,B1005+1))</f>
        <v>6</v>
      </c>
      <c r="C1006" s="1" t="s">
        <v>923</v>
      </c>
      <c r="D1006" s="1" t="s">
        <v>129</v>
      </c>
      <c r="E1006" s="1" t="s">
        <v>77</v>
      </c>
      <c r="F1006" s="1" t="s">
        <v>74</v>
      </c>
      <c r="G1006" s="1" t="s">
        <v>128</v>
      </c>
      <c r="H1006" s="1" t="s">
        <v>71</v>
      </c>
      <c r="I1006">
        <v>1</v>
      </c>
      <c r="J1006" t="s">
        <v>231</v>
      </c>
      <c r="K1006" s="1" t="s">
        <v>169</v>
      </c>
      <c r="L1006" s="1" t="s">
        <v>224</v>
      </c>
      <c r="M1006">
        <v>50</v>
      </c>
      <c r="N1006">
        <v>0</v>
      </c>
      <c r="O1006">
        <v>60</v>
      </c>
      <c r="P1006">
        <v>0</v>
      </c>
      <c r="T1006" s="1" t="s">
        <v>1242</v>
      </c>
      <c r="U1006" t="str">
        <f>Toss[[#This Row],[服装]]&amp;Toss[[#This Row],[名前]]&amp;Toss[[#This Row],[レアリティ]]</f>
        <v>妖赤葦京治ICONIC</v>
      </c>
    </row>
    <row r="1007" spans="1:21" x14ac:dyDescent="0.25">
      <c r="A1007">
        <f>VLOOKUP(Toss[[#This Row],[No用]],SetNo[[No.用]:[vlookup 用]],2,FALSE)</f>
        <v>331</v>
      </c>
      <c r="B1007">
        <f>IF(ROW()=2,1,IF(A1006&lt;&gt;Toss[[#This Row],[No]],1,B1006+1))</f>
        <v>1</v>
      </c>
      <c r="C1007" s="1" t="s">
        <v>1052</v>
      </c>
      <c r="D1007" s="1" t="s">
        <v>129</v>
      </c>
      <c r="E1007" s="1" t="s">
        <v>73</v>
      </c>
      <c r="F1007" s="1" t="s">
        <v>74</v>
      </c>
      <c r="G1007" s="1" t="s">
        <v>128</v>
      </c>
      <c r="H1007" s="1" t="s">
        <v>71</v>
      </c>
      <c r="I1007">
        <v>1</v>
      </c>
      <c r="J1007" t="s">
        <v>231</v>
      </c>
      <c r="K1007" s="1" t="s">
        <v>166</v>
      </c>
      <c r="L1007" s="1" t="s">
        <v>173</v>
      </c>
      <c r="M1007">
        <v>42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焼き芋赤葦京治ICONIC</v>
      </c>
    </row>
    <row r="1008" spans="1:21" x14ac:dyDescent="0.25">
      <c r="A1008">
        <f>VLOOKUP(Toss[[#This Row],[No用]],SetNo[[No.用]:[vlookup 用]],2,FALSE)</f>
        <v>331</v>
      </c>
      <c r="B1008">
        <f>IF(ROW()=2,1,IF(A1007&lt;&gt;Toss[[#This Row],[No]],1,B1007+1))</f>
        <v>2</v>
      </c>
      <c r="C1008" s="1" t="s">
        <v>1052</v>
      </c>
      <c r="D1008" s="1" t="s">
        <v>129</v>
      </c>
      <c r="E1008" s="1" t="s">
        <v>73</v>
      </c>
      <c r="F1008" s="1" t="s">
        <v>74</v>
      </c>
      <c r="G1008" s="1" t="s">
        <v>128</v>
      </c>
      <c r="H1008" s="1" t="s">
        <v>71</v>
      </c>
      <c r="I1008">
        <v>1</v>
      </c>
      <c r="J1008" t="s">
        <v>231</v>
      </c>
      <c r="K1008" s="1" t="s">
        <v>169</v>
      </c>
      <c r="L1008" s="1" t="s">
        <v>173</v>
      </c>
      <c r="M1008">
        <v>42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焼き芋赤葦京治ICONIC</v>
      </c>
    </row>
    <row r="1009" spans="1:21" x14ac:dyDescent="0.25">
      <c r="A1009">
        <f>VLOOKUP(Toss[[#This Row],[No用]],SetNo[[No.用]:[vlookup 用]],2,FALSE)</f>
        <v>331</v>
      </c>
      <c r="B1009">
        <f>IF(ROW()=2,1,IF(A1008&lt;&gt;Toss[[#This Row],[No]],1,B1008+1))</f>
        <v>3</v>
      </c>
      <c r="C1009" s="1" t="s">
        <v>1052</v>
      </c>
      <c r="D1009" s="1" t="s">
        <v>129</v>
      </c>
      <c r="E1009" s="1" t="s">
        <v>73</v>
      </c>
      <c r="F1009" s="1" t="s">
        <v>74</v>
      </c>
      <c r="G1009" s="1" t="s">
        <v>128</v>
      </c>
      <c r="H1009" s="1" t="s">
        <v>71</v>
      </c>
      <c r="I1009">
        <v>1</v>
      </c>
      <c r="J1009" t="s">
        <v>231</v>
      </c>
      <c r="K1009" s="1" t="s">
        <v>233</v>
      </c>
      <c r="L1009" s="1" t="s">
        <v>178</v>
      </c>
      <c r="M1009">
        <v>42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焼き芋赤葦京治ICONIC</v>
      </c>
    </row>
    <row r="1010" spans="1:21" x14ac:dyDescent="0.25">
      <c r="A1010">
        <f>VLOOKUP(Toss[[#This Row],[No用]],SetNo[[No.用]:[vlookup 用]],2,FALSE)</f>
        <v>331</v>
      </c>
      <c r="B1010">
        <f>IF(ROW()=2,1,IF(A1009&lt;&gt;Toss[[#This Row],[No]],1,B1009+1))</f>
        <v>4</v>
      </c>
      <c r="C1010" s="1" t="s">
        <v>1052</v>
      </c>
      <c r="D1010" s="1" t="s">
        <v>129</v>
      </c>
      <c r="E1010" s="1" t="s">
        <v>73</v>
      </c>
      <c r="F1010" s="1" t="s">
        <v>74</v>
      </c>
      <c r="G1010" s="1" t="s">
        <v>128</v>
      </c>
      <c r="H1010" s="1" t="s">
        <v>71</v>
      </c>
      <c r="I1010">
        <v>1</v>
      </c>
      <c r="J1010" t="s">
        <v>231</v>
      </c>
      <c r="K1010" s="1" t="s">
        <v>172</v>
      </c>
      <c r="L1010" s="1" t="s">
        <v>178</v>
      </c>
      <c r="M1010">
        <v>39</v>
      </c>
      <c r="N1010">
        <v>0</v>
      </c>
      <c r="O1010">
        <v>0</v>
      </c>
      <c r="P1010">
        <v>0</v>
      </c>
      <c r="U1010" t="str">
        <f>Toss[[#This Row],[服装]]&amp;Toss[[#This Row],[名前]]&amp;Toss[[#This Row],[レアリティ]]</f>
        <v>焼き芋赤葦京治ICONIC</v>
      </c>
    </row>
    <row r="1011" spans="1:21" x14ac:dyDescent="0.25">
      <c r="A1011">
        <f>VLOOKUP(Toss[[#This Row],[No用]],SetNo[[No.用]:[vlookup 用]],2,FALSE)</f>
        <v>331</v>
      </c>
      <c r="B1011">
        <f>IF(ROW()=2,1,IF(A1010&lt;&gt;Toss[[#This Row],[No]],1,B1010+1))</f>
        <v>5</v>
      </c>
      <c r="C1011" s="1" t="s">
        <v>1052</v>
      </c>
      <c r="D1011" s="1" t="s">
        <v>129</v>
      </c>
      <c r="E1011" s="1" t="s">
        <v>73</v>
      </c>
      <c r="F1011" s="1" t="s">
        <v>74</v>
      </c>
      <c r="G1011" s="1" t="s">
        <v>128</v>
      </c>
      <c r="H1011" s="1" t="s">
        <v>71</v>
      </c>
      <c r="I1011">
        <v>1</v>
      </c>
      <c r="J1011" t="s">
        <v>231</v>
      </c>
      <c r="K1011" s="1" t="s">
        <v>232</v>
      </c>
      <c r="L1011" s="1" t="s">
        <v>173</v>
      </c>
      <c r="M1011">
        <v>37</v>
      </c>
      <c r="N1011">
        <v>0</v>
      </c>
      <c r="O1011">
        <v>0</v>
      </c>
      <c r="P1011">
        <v>0</v>
      </c>
      <c r="U1011" t="str">
        <f>Toss[[#This Row],[服装]]&amp;Toss[[#This Row],[名前]]&amp;Toss[[#This Row],[レアリティ]]</f>
        <v>焼き芋赤葦京治ICONIC</v>
      </c>
    </row>
    <row r="1012" spans="1:21" x14ac:dyDescent="0.25">
      <c r="A1012">
        <f>VLOOKUP(Toss[[#This Row],[No用]],SetNo[[No.用]:[vlookup 用]],2,FALSE)</f>
        <v>331</v>
      </c>
      <c r="B1012">
        <f>IF(ROW()=2,1,IF(A1011&lt;&gt;Toss[[#This Row],[No]],1,B1011+1))</f>
        <v>6</v>
      </c>
      <c r="C1012" s="1" t="s">
        <v>1052</v>
      </c>
      <c r="D1012" s="1" t="s">
        <v>129</v>
      </c>
      <c r="E1012" s="1" t="s">
        <v>73</v>
      </c>
      <c r="F1012" s="1" t="s">
        <v>74</v>
      </c>
      <c r="G1012" s="1" t="s">
        <v>128</v>
      </c>
      <c r="H1012" s="1" t="s">
        <v>71</v>
      </c>
      <c r="I1012">
        <v>1</v>
      </c>
      <c r="J1012" t="s">
        <v>231</v>
      </c>
      <c r="K1012" s="1" t="s">
        <v>183</v>
      </c>
      <c r="L1012" s="1" t="s">
        <v>224</v>
      </c>
      <c r="M1012">
        <v>51</v>
      </c>
      <c r="N1012">
        <v>0</v>
      </c>
      <c r="O1012">
        <v>61</v>
      </c>
      <c r="P1012">
        <v>0</v>
      </c>
      <c r="R1012" s="1" t="s">
        <v>1060</v>
      </c>
      <c r="T1012" s="1" t="s">
        <v>1250</v>
      </c>
      <c r="U1012" t="str">
        <f>Toss[[#This Row],[服装]]&amp;Toss[[#This Row],[名前]]&amp;Toss[[#This Row],[レアリティ]]</f>
        <v>焼き芋赤葦京治ICONIC</v>
      </c>
    </row>
    <row r="1013" spans="1:21" x14ac:dyDescent="0.25">
      <c r="A1013">
        <f>VLOOKUP(Toss[[#This Row],[No用]],SetNo[[No.用]:[vlookup 用]],2,FALSE)</f>
        <v>331</v>
      </c>
      <c r="B1013">
        <f>IF(ROW()=2,1,IF(A1012&lt;&gt;Toss[[#This Row],[No]],1,B1012+1))</f>
        <v>7</v>
      </c>
      <c r="C1013" s="1" t="s">
        <v>1052</v>
      </c>
      <c r="D1013" s="1" t="s">
        <v>129</v>
      </c>
      <c r="E1013" s="1" t="s">
        <v>73</v>
      </c>
      <c r="F1013" s="1" t="s">
        <v>74</v>
      </c>
      <c r="G1013" s="1" t="s">
        <v>128</v>
      </c>
      <c r="H1013" s="1" t="s">
        <v>71</v>
      </c>
      <c r="I1013">
        <v>1</v>
      </c>
      <c r="J1013" t="s">
        <v>231</v>
      </c>
      <c r="K1013" s="1" t="s">
        <v>232</v>
      </c>
      <c r="L1013" s="1" t="s">
        <v>224</v>
      </c>
      <c r="M1013">
        <v>51</v>
      </c>
      <c r="N1013">
        <v>0</v>
      </c>
      <c r="O1013">
        <v>61</v>
      </c>
      <c r="P1013">
        <v>0</v>
      </c>
      <c r="T1013" s="1" t="s">
        <v>1244</v>
      </c>
      <c r="U1013" t="str">
        <f>Toss[[#This Row],[服装]]&amp;Toss[[#This Row],[名前]]&amp;Toss[[#This Row],[レアリティ]]</f>
        <v>焼き芋赤葦京治ICONIC</v>
      </c>
    </row>
    <row r="1014" spans="1:21" x14ac:dyDescent="0.25">
      <c r="A1014">
        <f>VLOOKUP(Toss[[#This Row],[No用]],SetNo[[No.用]:[vlookup 用]],2,FALSE)</f>
        <v>331</v>
      </c>
      <c r="B1014">
        <f>IF(ROW()=2,1,IF(A1013&lt;&gt;Toss[[#This Row],[No]],1,B1013+1))</f>
        <v>8</v>
      </c>
      <c r="C1014" s="1" t="s">
        <v>1052</v>
      </c>
      <c r="D1014" s="1" t="s">
        <v>129</v>
      </c>
      <c r="E1014" s="1" t="s">
        <v>73</v>
      </c>
      <c r="F1014" s="1" t="s">
        <v>74</v>
      </c>
      <c r="G1014" s="1" t="s">
        <v>128</v>
      </c>
      <c r="H1014" s="1" t="s">
        <v>71</v>
      </c>
      <c r="I1014">
        <v>1</v>
      </c>
      <c r="J1014" t="s">
        <v>231</v>
      </c>
      <c r="K1014" s="1" t="s">
        <v>183</v>
      </c>
      <c r="L1014" s="1" t="s">
        <v>224</v>
      </c>
      <c r="M1014">
        <v>51</v>
      </c>
      <c r="N1014">
        <v>0</v>
      </c>
      <c r="O1014">
        <v>61</v>
      </c>
      <c r="P1014">
        <v>0</v>
      </c>
      <c r="Q1014" s="1" t="s">
        <v>1061</v>
      </c>
      <c r="T1014" s="1" t="s">
        <v>1251</v>
      </c>
      <c r="U1014" t="str">
        <f>Toss[[#This Row],[服装]]&amp;Toss[[#This Row],[名前]]&amp;Toss[[#This Row],[レアリティ]]</f>
        <v>焼き芋赤葦京治ICONIC</v>
      </c>
    </row>
    <row r="1015" spans="1:21" x14ac:dyDescent="0.25">
      <c r="A1015">
        <f>VLOOKUP(Toss[[#This Row],[No用]],SetNo[[No.用]:[vlookup 用]],2,FALSE)</f>
        <v>332</v>
      </c>
      <c r="B1015">
        <f>IF(ROW()=2,1,IF(A1014&lt;&gt;Toss[[#This Row],[No]],1,B1014+1))</f>
        <v>1</v>
      </c>
      <c r="C1015" s="1" t="s">
        <v>1230</v>
      </c>
      <c r="D1015" s="1" t="s">
        <v>129</v>
      </c>
      <c r="E1015" s="1" t="s">
        <v>90</v>
      </c>
      <c r="F1015" s="1" t="s">
        <v>74</v>
      </c>
      <c r="G1015" s="1" t="s">
        <v>128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173</v>
      </c>
      <c r="M1015">
        <v>39</v>
      </c>
      <c r="N1015">
        <v>0</v>
      </c>
      <c r="O1015">
        <v>0</v>
      </c>
      <c r="P1015">
        <v>0</v>
      </c>
      <c r="Q1015" s="1"/>
      <c r="U1015" t="str">
        <f>Toss[[#This Row],[服装]]&amp;Toss[[#This Row],[名前]]&amp;Toss[[#This Row],[レアリティ]]</f>
        <v>Xmas3赤葦京治ICONIC</v>
      </c>
    </row>
    <row r="1016" spans="1:21" x14ac:dyDescent="0.25">
      <c r="A1016">
        <f>VLOOKUP(Toss[[#This Row],[No用]],SetNo[[No.用]:[vlookup 用]],2,FALSE)</f>
        <v>332</v>
      </c>
      <c r="B1016">
        <f>IF(ROW()=2,1,IF(A1015&lt;&gt;Toss[[#This Row],[No]],1,B1015+1))</f>
        <v>2</v>
      </c>
      <c r="C1016" s="1" t="s">
        <v>1230</v>
      </c>
      <c r="D1016" s="1" t="s">
        <v>129</v>
      </c>
      <c r="E1016" s="1" t="s">
        <v>90</v>
      </c>
      <c r="F1016" s="1" t="s">
        <v>74</v>
      </c>
      <c r="G1016" s="1" t="s">
        <v>128</v>
      </c>
      <c r="H1016" s="1" t="s">
        <v>71</v>
      </c>
      <c r="I1016">
        <v>1</v>
      </c>
      <c r="J1016" t="s">
        <v>231</v>
      </c>
      <c r="K1016" s="1" t="s">
        <v>169</v>
      </c>
      <c r="L1016" s="1" t="s">
        <v>178</v>
      </c>
      <c r="M1016">
        <v>36</v>
      </c>
      <c r="N1016">
        <v>0</v>
      </c>
      <c r="O1016">
        <v>0</v>
      </c>
      <c r="P1016">
        <v>0</v>
      </c>
      <c r="Q1016" s="1"/>
      <c r="U1016" t="str">
        <f>Toss[[#This Row],[服装]]&amp;Toss[[#This Row],[名前]]&amp;Toss[[#This Row],[レアリティ]]</f>
        <v>Xmas3赤葦京治ICONIC</v>
      </c>
    </row>
    <row r="1017" spans="1:21" x14ac:dyDescent="0.25">
      <c r="A1017">
        <f>VLOOKUP(Toss[[#This Row],[No用]],SetNo[[No.用]:[vlookup 用]],2,FALSE)</f>
        <v>332</v>
      </c>
      <c r="B1017">
        <f>IF(ROW()=2,1,IF(A1016&lt;&gt;Toss[[#This Row],[No]],1,B1016+1))</f>
        <v>3</v>
      </c>
      <c r="C1017" s="1" t="s">
        <v>1230</v>
      </c>
      <c r="D1017" s="1" t="s">
        <v>129</v>
      </c>
      <c r="E1017" s="1" t="s">
        <v>90</v>
      </c>
      <c r="F1017" s="1" t="s">
        <v>74</v>
      </c>
      <c r="G1017" s="1" t="s">
        <v>128</v>
      </c>
      <c r="H1017" s="1" t="s">
        <v>71</v>
      </c>
      <c r="I1017">
        <v>1</v>
      </c>
      <c r="J1017" t="s">
        <v>231</v>
      </c>
      <c r="K1017" s="1" t="s">
        <v>233</v>
      </c>
      <c r="L1017" s="1" t="s">
        <v>178</v>
      </c>
      <c r="M1017">
        <v>42</v>
      </c>
      <c r="N1017">
        <v>0</v>
      </c>
      <c r="O1017">
        <v>0</v>
      </c>
      <c r="P1017">
        <v>0</v>
      </c>
      <c r="Q1017" s="1"/>
      <c r="U1017" t="str">
        <f>Toss[[#This Row],[服装]]&amp;Toss[[#This Row],[名前]]&amp;Toss[[#This Row],[レアリティ]]</f>
        <v>Xmas3赤葦京治ICONIC</v>
      </c>
    </row>
    <row r="1018" spans="1:21" x14ac:dyDescent="0.25">
      <c r="A1018">
        <f>VLOOKUP(Toss[[#This Row],[No用]],SetNo[[No.用]:[vlookup 用]],2,FALSE)</f>
        <v>332</v>
      </c>
      <c r="B1018">
        <f>IF(ROW()=2,1,IF(A1017&lt;&gt;Toss[[#This Row],[No]],1,B1017+1))</f>
        <v>4</v>
      </c>
      <c r="C1018" s="1" t="s">
        <v>1230</v>
      </c>
      <c r="D1018" s="1" t="s">
        <v>129</v>
      </c>
      <c r="E1018" s="1" t="s">
        <v>90</v>
      </c>
      <c r="F1018" s="1" t="s">
        <v>74</v>
      </c>
      <c r="G1018" s="1" t="s">
        <v>128</v>
      </c>
      <c r="H1018" s="1" t="s">
        <v>71</v>
      </c>
      <c r="I1018">
        <v>1</v>
      </c>
      <c r="J1018" t="s">
        <v>231</v>
      </c>
      <c r="K1018" s="1" t="s">
        <v>172</v>
      </c>
      <c r="L1018" s="1" t="s">
        <v>162</v>
      </c>
      <c r="M1018">
        <v>36</v>
      </c>
      <c r="N1018">
        <v>0</v>
      </c>
      <c r="O1018">
        <v>0</v>
      </c>
      <c r="P1018">
        <v>0</v>
      </c>
      <c r="Q1018" s="1"/>
      <c r="U1018" t="str">
        <f>Toss[[#This Row],[服装]]&amp;Toss[[#This Row],[名前]]&amp;Toss[[#This Row],[レアリティ]]</f>
        <v>Xmas3赤葦京治ICONIC</v>
      </c>
    </row>
    <row r="1019" spans="1:21" x14ac:dyDescent="0.25">
      <c r="A1019">
        <f>VLOOKUP(Toss[[#This Row],[No用]],SetNo[[No.用]:[vlookup 用]],2,FALSE)</f>
        <v>332</v>
      </c>
      <c r="B1019">
        <f>IF(ROW()=2,1,IF(A1018&lt;&gt;Toss[[#This Row],[No]],1,B1018+1))</f>
        <v>5</v>
      </c>
      <c r="C1019" s="1" t="s">
        <v>1230</v>
      </c>
      <c r="D1019" s="1" t="s">
        <v>129</v>
      </c>
      <c r="E1019" s="1" t="s">
        <v>90</v>
      </c>
      <c r="F1019" s="1" t="s">
        <v>74</v>
      </c>
      <c r="G1019" s="1" t="s">
        <v>128</v>
      </c>
      <c r="H1019" s="1" t="s">
        <v>71</v>
      </c>
      <c r="I1019">
        <v>1</v>
      </c>
      <c r="J1019" t="s">
        <v>231</v>
      </c>
      <c r="K1019" s="1" t="s">
        <v>232</v>
      </c>
      <c r="L1019" s="1" t="s">
        <v>162</v>
      </c>
      <c r="M1019">
        <v>31</v>
      </c>
      <c r="N1019">
        <v>0</v>
      </c>
      <c r="O1019">
        <v>0</v>
      </c>
      <c r="P1019">
        <v>0</v>
      </c>
      <c r="Q1019" s="1"/>
      <c r="U1019" t="str">
        <f>Toss[[#This Row],[服装]]&amp;Toss[[#This Row],[名前]]&amp;Toss[[#This Row],[レアリティ]]</f>
        <v>Xmas3赤葦京治ICONIC</v>
      </c>
    </row>
    <row r="1020" spans="1:21" x14ac:dyDescent="0.25">
      <c r="A1020">
        <f>VLOOKUP(Toss[[#This Row],[No用]],SetNo[[No.用]:[vlookup 用]],2,FALSE)</f>
        <v>332</v>
      </c>
      <c r="B1020">
        <f>IF(ROW()=2,1,IF(A1019&lt;&gt;Toss[[#This Row],[No]],1,B1019+1))</f>
        <v>6</v>
      </c>
      <c r="C1020" s="1" t="s">
        <v>1230</v>
      </c>
      <c r="D1020" s="1" t="s">
        <v>129</v>
      </c>
      <c r="E1020" s="1" t="s">
        <v>90</v>
      </c>
      <c r="F1020" s="1" t="s">
        <v>74</v>
      </c>
      <c r="G1020" s="1" t="s">
        <v>128</v>
      </c>
      <c r="H1020" s="1" t="s">
        <v>71</v>
      </c>
      <c r="I1020">
        <v>1</v>
      </c>
      <c r="J1020" t="s">
        <v>231</v>
      </c>
      <c r="K1020" s="1" t="s">
        <v>183</v>
      </c>
      <c r="L1020" s="1" t="s">
        <v>224</v>
      </c>
      <c r="M1020">
        <v>51</v>
      </c>
      <c r="N1020">
        <v>0</v>
      </c>
      <c r="O1020">
        <v>61</v>
      </c>
      <c r="P1020">
        <v>0</v>
      </c>
      <c r="Q1020" s="1"/>
      <c r="T1020" s="1" t="s">
        <v>1239</v>
      </c>
      <c r="U1020" t="str">
        <f>Toss[[#This Row],[服装]]&amp;Toss[[#This Row],[名前]]&amp;Toss[[#This Row],[レアリティ]]</f>
        <v>Xmas3赤葦京治ICONIC</v>
      </c>
    </row>
    <row r="1021" spans="1:21" x14ac:dyDescent="0.25">
      <c r="A1021">
        <f>VLOOKUP(Toss[[#This Row],[No用]],SetNo[[No.用]:[vlookup 用]],2,FALSE)</f>
        <v>332</v>
      </c>
      <c r="B1021">
        <f>IF(ROW()=2,1,IF(A1020&lt;&gt;Toss[[#This Row],[No]],1,B1020+1))</f>
        <v>7</v>
      </c>
      <c r="C1021" s="1" t="s">
        <v>1230</v>
      </c>
      <c r="D1021" s="1" t="s">
        <v>129</v>
      </c>
      <c r="E1021" s="1" t="s">
        <v>90</v>
      </c>
      <c r="F1021" s="1" t="s">
        <v>74</v>
      </c>
      <c r="G1021" s="1" t="s">
        <v>128</v>
      </c>
      <c r="H1021" s="1" t="s">
        <v>71</v>
      </c>
      <c r="I1021">
        <v>1</v>
      </c>
      <c r="J1021" t="s">
        <v>231</v>
      </c>
      <c r="K1021" s="1" t="s">
        <v>183</v>
      </c>
      <c r="L1021" s="1" t="s">
        <v>224</v>
      </c>
      <c r="M1021">
        <v>51</v>
      </c>
      <c r="N1021">
        <v>0</v>
      </c>
      <c r="O1021">
        <v>61</v>
      </c>
      <c r="P1021">
        <v>0</v>
      </c>
      <c r="Q1021" s="1" t="s">
        <v>605</v>
      </c>
      <c r="T1021" s="1" t="s">
        <v>1238</v>
      </c>
      <c r="U1021" t="str">
        <f>Toss[[#This Row],[服装]]&amp;Toss[[#This Row],[名前]]&amp;Toss[[#This Row],[レアリティ]]</f>
        <v>Xmas3赤葦京治ICONIC</v>
      </c>
    </row>
    <row r="1022" spans="1:21" x14ac:dyDescent="0.25">
      <c r="A1022">
        <f>VLOOKUP(Toss[[#This Row],[No用]],SetNo[[No.用]:[vlookup 用]],2,FALSE)</f>
        <v>333</v>
      </c>
      <c r="B1022">
        <f>IF(ROW()=2,1,IF(A1014&lt;&gt;Toss[[#This Row],[No]],1,B1014+1))</f>
        <v>1</v>
      </c>
      <c r="C1022" s="1" t="s">
        <v>108</v>
      </c>
      <c r="D1022" s="1" t="s">
        <v>645</v>
      </c>
      <c r="E1022" s="1" t="s">
        <v>90</v>
      </c>
      <c r="F1022" s="1" t="s">
        <v>78</v>
      </c>
      <c r="G1022" s="1" t="s">
        <v>636</v>
      </c>
      <c r="H1022" s="1" t="s">
        <v>544</v>
      </c>
      <c r="I1022">
        <v>1</v>
      </c>
      <c r="J1022" t="s">
        <v>231</v>
      </c>
      <c r="K1022" s="1" t="s">
        <v>166</v>
      </c>
      <c r="L1022" s="1" t="s">
        <v>162</v>
      </c>
      <c r="M1022">
        <v>25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ユニフォーム姫川葵ICONIC</v>
      </c>
    </row>
    <row r="1023" spans="1:21" x14ac:dyDescent="0.25">
      <c r="A1023">
        <f>VLOOKUP(Toss[[#This Row],[No用]],SetNo[[No.用]:[vlookup 用]],2,FALSE)</f>
        <v>333</v>
      </c>
      <c r="B1023">
        <f>IF(ROW()=2,1,IF(A1022&lt;&gt;Toss[[#This Row],[No]],1,B1022+1))</f>
        <v>2</v>
      </c>
      <c r="C1023" s="1" t="s">
        <v>108</v>
      </c>
      <c r="D1023" s="1" t="s">
        <v>645</v>
      </c>
      <c r="E1023" s="1" t="s">
        <v>90</v>
      </c>
      <c r="F1023" s="1" t="s">
        <v>78</v>
      </c>
      <c r="G1023" s="1" t="s">
        <v>636</v>
      </c>
      <c r="H1023" s="1" t="s">
        <v>544</v>
      </c>
      <c r="I1023">
        <v>1</v>
      </c>
      <c r="J1023" t="s">
        <v>231</v>
      </c>
      <c r="K1023" s="1" t="s">
        <v>167</v>
      </c>
      <c r="L1023" s="1" t="s">
        <v>162</v>
      </c>
      <c r="M1023">
        <v>28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ユニフォーム姫川葵ICONIC</v>
      </c>
    </row>
    <row r="1024" spans="1:21" x14ac:dyDescent="0.25">
      <c r="A1024">
        <f>VLOOKUP(Toss[[#This Row],[No用]],SetNo[[No.用]:[vlookup 用]],2,FALSE)</f>
        <v>334</v>
      </c>
      <c r="B1024">
        <f>IF(ROW()=2,1,IF(A1023&lt;&gt;Toss[[#This Row],[No]],1,B1023+1))</f>
        <v>1</v>
      </c>
      <c r="C1024" s="1" t="s">
        <v>707</v>
      </c>
      <c r="D1024" s="1" t="s">
        <v>645</v>
      </c>
      <c r="E1024" s="10" t="s">
        <v>77</v>
      </c>
      <c r="F1024" s="1" t="s">
        <v>78</v>
      </c>
      <c r="G1024" s="1" t="s">
        <v>636</v>
      </c>
      <c r="H1024" s="1" t="s">
        <v>544</v>
      </c>
      <c r="I1024">
        <v>1</v>
      </c>
      <c r="J1024" t="s">
        <v>231</v>
      </c>
      <c r="K1024" s="1" t="s">
        <v>166</v>
      </c>
      <c r="L1024" s="1" t="s">
        <v>162</v>
      </c>
      <c r="M1024">
        <v>25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花火姫川葵ICONIC</v>
      </c>
    </row>
    <row r="1025" spans="1:21" x14ac:dyDescent="0.25">
      <c r="A1025">
        <f>VLOOKUP(Toss[[#This Row],[No用]],SetNo[[No.用]:[vlookup 用]],2,FALSE)</f>
        <v>334</v>
      </c>
      <c r="B1025">
        <f>IF(ROW()=2,1,IF(A1024&lt;&gt;Toss[[#This Row],[No]],1,B1024+1))</f>
        <v>2</v>
      </c>
      <c r="C1025" s="1" t="s">
        <v>707</v>
      </c>
      <c r="D1025" s="1" t="s">
        <v>645</v>
      </c>
      <c r="E1025" s="10" t="s">
        <v>77</v>
      </c>
      <c r="F1025" s="1" t="s">
        <v>78</v>
      </c>
      <c r="G1025" s="1" t="s">
        <v>636</v>
      </c>
      <c r="H1025" s="1" t="s">
        <v>544</v>
      </c>
      <c r="I1025">
        <v>1</v>
      </c>
      <c r="J1025" t="s">
        <v>231</v>
      </c>
      <c r="K1025" s="1" t="s">
        <v>167</v>
      </c>
      <c r="L1025" s="1" t="s">
        <v>162</v>
      </c>
      <c r="M1025">
        <v>28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花火姫川葵ICONIC</v>
      </c>
    </row>
    <row r="1026" spans="1:21" x14ac:dyDescent="0.25">
      <c r="A1026">
        <f>VLOOKUP(Toss[[#This Row],[No用]],SetNo[[No.用]:[vlookup 用]],2,FALSE)</f>
        <v>335</v>
      </c>
      <c r="B1026">
        <f>IF(ROW()=2,1,IF(A1025&lt;&gt;Toss[[#This Row],[No]],1,B1025+1))</f>
        <v>1</v>
      </c>
      <c r="C1026" s="1" t="s">
        <v>108</v>
      </c>
      <c r="D1026" s="1" t="s">
        <v>651</v>
      </c>
      <c r="E1026" s="1" t="s">
        <v>90</v>
      </c>
      <c r="F1026" s="1" t="s">
        <v>82</v>
      </c>
      <c r="G1026" s="1" t="s">
        <v>636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26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ユニフォーム当間義友ICONIC</v>
      </c>
    </row>
    <row r="1027" spans="1:21" x14ac:dyDescent="0.25">
      <c r="A1027">
        <f>VLOOKUP(Toss[[#This Row],[No用]],SetNo[[No.用]:[vlookup 用]],2,FALSE)</f>
        <v>335</v>
      </c>
      <c r="B1027">
        <f>IF(ROW()=2,1,IF(A1026&lt;&gt;Toss[[#This Row],[No]],1,B1026+1))</f>
        <v>2</v>
      </c>
      <c r="C1027" s="1" t="s">
        <v>108</v>
      </c>
      <c r="D1027" s="1" t="s">
        <v>651</v>
      </c>
      <c r="E1027" s="1" t="s">
        <v>90</v>
      </c>
      <c r="F1027" s="1" t="s">
        <v>82</v>
      </c>
      <c r="G1027" s="1" t="s">
        <v>636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29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ユニフォーム当間義友ICONIC</v>
      </c>
    </row>
    <row r="1028" spans="1:21" x14ac:dyDescent="0.25">
      <c r="A1028">
        <f>VLOOKUP(Toss[[#This Row],[No用]],SetNo[[No.用]:[vlookup 用]],2,FALSE)</f>
        <v>336</v>
      </c>
      <c r="B1028">
        <f>IF(ROW()=2,1,IF(A1027&lt;&gt;Toss[[#This Row],[No]],1,B1027+1))</f>
        <v>1</v>
      </c>
      <c r="C1028" s="1" t="s">
        <v>108</v>
      </c>
      <c r="D1028" s="1" t="s">
        <v>634</v>
      </c>
      <c r="E1028" s="1" t="s">
        <v>90</v>
      </c>
      <c r="F1028" s="1" t="s">
        <v>74</v>
      </c>
      <c r="G1028" s="1" t="s">
        <v>636</v>
      </c>
      <c r="H1028" s="1" t="s">
        <v>71</v>
      </c>
      <c r="I1028">
        <v>1</v>
      </c>
      <c r="J1028" t="s">
        <v>231</v>
      </c>
      <c r="K1028" s="1" t="s">
        <v>166</v>
      </c>
      <c r="L1028" s="1" t="s">
        <v>173</v>
      </c>
      <c r="M1028">
        <v>37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ユニフォーム越後栄ICONIC</v>
      </c>
    </row>
    <row r="1029" spans="1:21" x14ac:dyDescent="0.25">
      <c r="A1029">
        <f>VLOOKUP(Toss[[#This Row],[No用]],SetNo[[No.用]:[vlookup 用]],2,FALSE)</f>
        <v>336</v>
      </c>
      <c r="B1029">
        <f>IF(ROW()=2,1,IF(A1028&lt;&gt;Toss[[#This Row],[No]],1,B1028+1))</f>
        <v>2</v>
      </c>
      <c r="C1029" s="1" t="s">
        <v>108</v>
      </c>
      <c r="D1029" s="1" t="s">
        <v>634</v>
      </c>
      <c r="E1029" s="1" t="s">
        <v>90</v>
      </c>
      <c r="F1029" s="1" t="s">
        <v>74</v>
      </c>
      <c r="G1029" s="1" t="s">
        <v>636</v>
      </c>
      <c r="H1029" s="1" t="s">
        <v>71</v>
      </c>
      <c r="I1029">
        <v>1</v>
      </c>
      <c r="J1029" t="s">
        <v>231</v>
      </c>
      <c r="K1029" s="1" t="s">
        <v>169</v>
      </c>
      <c r="L1029" s="1" t="s">
        <v>178</v>
      </c>
      <c r="M1029">
        <v>37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ユニフォーム越後栄ICONIC</v>
      </c>
    </row>
    <row r="1030" spans="1:21" x14ac:dyDescent="0.25">
      <c r="A1030">
        <f>VLOOKUP(Toss[[#This Row],[No用]],SetNo[[No.用]:[vlookup 用]],2,FALSE)</f>
        <v>336</v>
      </c>
      <c r="B1030">
        <f>IF(ROW()=2,1,IF(A1029&lt;&gt;Toss[[#This Row],[No]],1,B1029+1))</f>
        <v>3</v>
      </c>
      <c r="C1030" s="1" t="s">
        <v>108</v>
      </c>
      <c r="D1030" s="1" t="s">
        <v>634</v>
      </c>
      <c r="E1030" s="1" t="s">
        <v>90</v>
      </c>
      <c r="F1030" s="1" t="s">
        <v>74</v>
      </c>
      <c r="G1030" s="1" t="s">
        <v>636</v>
      </c>
      <c r="H1030" s="1" t="s">
        <v>71</v>
      </c>
      <c r="I1030">
        <v>1</v>
      </c>
      <c r="J1030" t="s">
        <v>231</v>
      </c>
      <c r="K1030" s="1" t="s">
        <v>181</v>
      </c>
      <c r="L1030" s="1" t="s">
        <v>173</v>
      </c>
      <c r="M1030">
        <v>40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ユニフォーム越後栄ICONIC</v>
      </c>
    </row>
    <row r="1031" spans="1:21" x14ac:dyDescent="0.25">
      <c r="A1031">
        <f>VLOOKUP(Toss[[#This Row],[No用]],SetNo[[No.用]:[vlookup 用]],2,FALSE)</f>
        <v>336</v>
      </c>
      <c r="B1031">
        <f>IF(ROW()=2,1,IF(A1030&lt;&gt;Toss[[#This Row],[No]],1,B1030+1))</f>
        <v>4</v>
      </c>
      <c r="C1031" s="1" t="s">
        <v>108</v>
      </c>
      <c r="D1031" s="1" t="s">
        <v>634</v>
      </c>
      <c r="E1031" s="1" t="s">
        <v>90</v>
      </c>
      <c r="F1031" s="1" t="s">
        <v>74</v>
      </c>
      <c r="G1031" s="1" t="s">
        <v>636</v>
      </c>
      <c r="H1031" s="1" t="s">
        <v>71</v>
      </c>
      <c r="I1031">
        <v>1</v>
      </c>
      <c r="J1031" t="s">
        <v>231</v>
      </c>
      <c r="K1031" s="1" t="s">
        <v>232</v>
      </c>
      <c r="L1031" s="1" t="s">
        <v>173</v>
      </c>
      <c r="M1031">
        <v>37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ユニフォーム越後栄ICONIC</v>
      </c>
    </row>
    <row r="1032" spans="1:21" x14ac:dyDescent="0.25">
      <c r="A1032">
        <f>VLOOKUP(Toss[[#This Row],[No用]],SetNo[[No.用]:[vlookup 用]],2,FALSE)</f>
        <v>336</v>
      </c>
      <c r="B1032">
        <f>IF(ROW()=2,1,IF(A1031&lt;&gt;Toss[[#This Row],[No]],1,B1031+1))</f>
        <v>5</v>
      </c>
      <c r="C1032" s="1" t="s">
        <v>108</v>
      </c>
      <c r="D1032" s="1" t="s">
        <v>634</v>
      </c>
      <c r="E1032" s="1" t="s">
        <v>90</v>
      </c>
      <c r="F1032" s="1" t="s">
        <v>74</v>
      </c>
      <c r="G1032" s="1" t="s">
        <v>636</v>
      </c>
      <c r="H1032" s="1" t="s">
        <v>71</v>
      </c>
      <c r="I1032">
        <v>1</v>
      </c>
      <c r="J1032" t="s">
        <v>231</v>
      </c>
      <c r="K1032" s="1" t="s">
        <v>183</v>
      </c>
      <c r="L1032" s="1" t="s">
        <v>224</v>
      </c>
      <c r="M1032">
        <v>48</v>
      </c>
      <c r="N1032">
        <v>0</v>
      </c>
      <c r="O1032">
        <v>58</v>
      </c>
      <c r="P1032">
        <v>0</v>
      </c>
      <c r="U1032" t="str">
        <f>Toss[[#This Row],[服装]]&amp;Toss[[#This Row],[名前]]&amp;Toss[[#This Row],[レアリティ]]</f>
        <v>ユニフォーム越後栄ICONIC</v>
      </c>
    </row>
    <row r="1033" spans="1:21" x14ac:dyDescent="0.25">
      <c r="A1033">
        <f>VLOOKUP(Toss[[#This Row],[No用]],SetNo[[No.用]:[vlookup 用]],2,FALSE)</f>
        <v>336</v>
      </c>
      <c r="B1033">
        <f>IF(ROW()=2,1,IF(A1032&lt;&gt;Toss[[#This Row],[No]],1,B1032+1))</f>
        <v>6</v>
      </c>
      <c r="C1033" s="1" t="s">
        <v>108</v>
      </c>
      <c r="D1033" s="1" t="s">
        <v>634</v>
      </c>
      <c r="E1033" s="1" t="s">
        <v>90</v>
      </c>
      <c r="F1033" s="1" t="s">
        <v>74</v>
      </c>
      <c r="G1033" s="1" t="s">
        <v>636</v>
      </c>
      <c r="H1033" s="1" t="s">
        <v>71</v>
      </c>
      <c r="I1033">
        <v>1</v>
      </c>
      <c r="J1033" t="s">
        <v>231</v>
      </c>
      <c r="K1033" s="1" t="s">
        <v>169</v>
      </c>
      <c r="L1033" s="1" t="s">
        <v>224</v>
      </c>
      <c r="M1033">
        <v>48</v>
      </c>
      <c r="N1033">
        <v>0</v>
      </c>
      <c r="O1033">
        <v>58</v>
      </c>
      <c r="P1033">
        <v>0</v>
      </c>
      <c r="Q1033" s="1" t="s">
        <v>639</v>
      </c>
      <c r="U1033" t="str">
        <f>Toss[[#This Row],[服装]]&amp;Toss[[#This Row],[名前]]&amp;Toss[[#This Row],[レアリティ]]</f>
        <v>ユニフォーム越後栄ICONIC</v>
      </c>
    </row>
    <row r="1034" spans="1:21" x14ac:dyDescent="0.25">
      <c r="A1034">
        <f>VLOOKUP(Toss[[#This Row],[No用]],SetNo[[No.用]:[vlookup 用]],2,FALSE)</f>
        <v>337</v>
      </c>
      <c r="B1034">
        <f>IF(ROW()=2,1,IF(A1033&lt;&gt;Toss[[#This Row],[No]],1,B1033+1))</f>
        <v>1</v>
      </c>
      <c r="C1034" s="1" t="s">
        <v>108</v>
      </c>
      <c r="D1034" s="1" t="s">
        <v>655</v>
      </c>
      <c r="E1034" s="1" t="s">
        <v>90</v>
      </c>
      <c r="F1034" s="1" t="s">
        <v>80</v>
      </c>
      <c r="G1034" s="1" t="s">
        <v>636</v>
      </c>
      <c r="H1034" s="1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26</v>
      </c>
      <c r="N1034">
        <v>0</v>
      </c>
      <c r="O1034">
        <v>0</v>
      </c>
      <c r="P1034">
        <v>0</v>
      </c>
      <c r="Q1034" s="1"/>
      <c r="U1034" t="str">
        <f>Toss[[#This Row],[服装]]&amp;Toss[[#This Row],[名前]]&amp;Toss[[#This Row],[レアリティ]]</f>
        <v>ユニフォーム貝掛亮文ICONIC</v>
      </c>
    </row>
    <row r="1035" spans="1:21" x14ac:dyDescent="0.25">
      <c r="A1035">
        <f>VLOOKUP(Toss[[#This Row],[No用]],SetNo[[No.用]:[vlookup 用]],2,FALSE)</f>
        <v>338</v>
      </c>
      <c r="B1035">
        <f>IF(ROW()=2,1,IF(A1034&lt;&gt;Toss[[#This Row],[No]],1,B1034+1))</f>
        <v>1</v>
      </c>
      <c r="C1035" s="1" t="s">
        <v>108</v>
      </c>
      <c r="D1035" s="1" t="s">
        <v>660</v>
      </c>
      <c r="E1035" s="1" t="s">
        <v>73</v>
      </c>
      <c r="F1035" s="1" t="s">
        <v>78</v>
      </c>
      <c r="G1035" s="1" t="s">
        <v>636</v>
      </c>
      <c r="H1035" s="1" t="s">
        <v>71</v>
      </c>
      <c r="I1035">
        <v>1</v>
      </c>
      <c r="J1035" t="s">
        <v>231</v>
      </c>
      <c r="K1035" s="1" t="s">
        <v>166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Q1035" s="1"/>
      <c r="U1035" t="str">
        <f>Toss[[#This Row],[服装]]&amp;Toss[[#This Row],[名前]]&amp;Toss[[#This Row],[レアリティ]]</f>
        <v>ユニフォーム丸山一喜ICONIC</v>
      </c>
    </row>
    <row r="1036" spans="1:21" x14ac:dyDescent="0.25">
      <c r="A1036">
        <f>VLOOKUP(Toss[[#This Row],[No用]],SetNo[[No.用]:[vlookup 用]],2,FALSE)</f>
        <v>338</v>
      </c>
      <c r="B1036">
        <f>IF(ROW()=2,1,IF(A1035&lt;&gt;Toss[[#This Row],[No]],1,B1035+1))</f>
        <v>2</v>
      </c>
      <c r="C1036" s="1" t="s">
        <v>108</v>
      </c>
      <c r="D1036" s="1" t="s">
        <v>660</v>
      </c>
      <c r="E1036" s="1" t="s">
        <v>73</v>
      </c>
      <c r="F1036" s="1" t="s">
        <v>78</v>
      </c>
      <c r="G1036" s="1" t="s">
        <v>636</v>
      </c>
      <c r="H1036" s="1" t="s">
        <v>71</v>
      </c>
      <c r="I1036">
        <v>1</v>
      </c>
      <c r="J1036" t="s">
        <v>231</v>
      </c>
      <c r="K1036" s="1" t="s">
        <v>167</v>
      </c>
      <c r="L1036" s="1" t="s">
        <v>162</v>
      </c>
      <c r="M1036">
        <v>33</v>
      </c>
      <c r="N1036">
        <v>0</v>
      </c>
      <c r="O1036">
        <v>0</v>
      </c>
      <c r="P1036">
        <v>0</v>
      </c>
      <c r="Q1036" s="1"/>
      <c r="U1036" t="str">
        <f>Toss[[#This Row],[服装]]&amp;Toss[[#This Row],[名前]]&amp;Toss[[#This Row],[レアリティ]]</f>
        <v>ユニフォーム丸山一喜ICONIC</v>
      </c>
    </row>
    <row r="1037" spans="1:21" x14ac:dyDescent="0.25">
      <c r="A1037">
        <f>VLOOKUP(Toss[[#This Row],[No用]],SetNo[[No.用]:[vlookup 用]],2,FALSE)</f>
        <v>339</v>
      </c>
      <c r="B1037">
        <f>IF(ROW()=2,1,IF(A1036&lt;&gt;Toss[[#This Row],[No]],1,B1036+1))</f>
        <v>1</v>
      </c>
      <c r="C1037" s="1" t="s">
        <v>108</v>
      </c>
      <c r="D1037" s="1" t="s">
        <v>663</v>
      </c>
      <c r="E1037" s="1" t="s">
        <v>90</v>
      </c>
      <c r="F1037" s="1" t="s">
        <v>78</v>
      </c>
      <c r="G1037" s="1" t="s">
        <v>636</v>
      </c>
      <c r="H1037" s="1" t="s">
        <v>71</v>
      </c>
      <c r="I1037">
        <v>1</v>
      </c>
      <c r="J1037" t="s">
        <v>231</v>
      </c>
      <c r="K1037" s="1" t="s">
        <v>166</v>
      </c>
      <c r="L1037" s="1" t="s">
        <v>162</v>
      </c>
      <c r="M1037">
        <v>19</v>
      </c>
      <c r="N1037">
        <v>0</v>
      </c>
      <c r="O1037">
        <v>0</v>
      </c>
      <c r="P1037">
        <v>0</v>
      </c>
      <c r="Q1037" s="1"/>
      <c r="U1037" t="str">
        <f>Toss[[#This Row],[服装]]&amp;Toss[[#This Row],[名前]]&amp;Toss[[#This Row],[レアリティ]]</f>
        <v>ユニフォーム舞子侑志ICONIC</v>
      </c>
    </row>
    <row r="1038" spans="1:21" x14ac:dyDescent="0.25">
      <c r="A1038">
        <f>VLOOKUP(Toss[[#This Row],[No用]],SetNo[[No.用]:[vlookup 用]],2,FALSE)</f>
        <v>339</v>
      </c>
      <c r="B1038">
        <f>IF(ROW()=2,1,IF(A1037&lt;&gt;Toss[[#This Row],[No]],1,B1037+1))</f>
        <v>2</v>
      </c>
      <c r="C1038" s="1" t="s">
        <v>108</v>
      </c>
      <c r="D1038" s="1" t="s">
        <v>663</v>
      </c>
      <c r="E1038" s="1" t="s">
        <v>90</v>
      </c>
      <c r="F1038" s="1" t="s">
        <v>78</v>
      </c>
      <c r="G1038" s="1" t="s">
        <v>636</v>
      </c>
      <c r="H1038" s="1" t="s">
        <v>71</v>
      </c>
      <c r="I1038">
        <v>1</v>
      </c>
      <c r="J1038" t="s">
        <v>231</v>
      </c>
      <c r="K1038" s="1" t="s">
        <v>167</v>
      </c>
      <c r="L1038" s="1" t="s">
        <v>162</v>
      </c>
      <c r="M1038">
        <v>23</v>
      </c>
      <c r="N1038">
        <v>0</v>
      </c>
      <c r="O1038">
        <v>0</v>
      </c>
      <c r="P1038">
        <v>0</v>
      </c>
      <c r="Q1038" s="1"/>
      <c r="U1038" t="str">
        <f>Toss[[#This Row],[服装]]&amp;Toss[[#This Row],[名前]]&amp;Toss[[#This Row],[レアリティ]]</f>
        <v>ユニフォーム舞子侑志ICONIC</v>
      </c>
    </row>
    <row r="1039" spans="1:21" x14ac:dyDescent="0.25">
      <c r="A1039">
        <f>VLOOKUP(Toss[[#This Row],[No用]],SetNo[[No.用]:[vlookup 用]],2,FALSE)</f>
        <v>340</v>
      </c>
      <c r="B1039">
        <f>IF(ROW()=2,1,IF(A1038&lt;&gt;Toss[[#This Row],[No]],1,B1038+1))</f>
        <v>1</v>
      </c>
      <c r="C1039" s="1" t="s">
        <v>108</v>
      </c>
      <c r="D1039" s="1" t="s">
        <v>641</v>
      </c>
      <c r="E1039" s="1" t="s">
        <v>90</v>
      </c>
      <c r="F1039" s="1" t="s">
        <v>78</v>
      </c>
      <c r="G1039" s="1" t="s">
        <v>636</v>
      </c>
      <c r="H1039" s="1" t="s">
        <v>71</v>
      </c>
      <c r="I1039">
        <v>1</v>
      </c>
      <c r="J1039" t="s">
        <v>231</v>
      </c>
      <c r="K1039" s="1" t="s">
        <v>166</v>
      </c>
      <c r="L1039" s="1" t="s">
        <v>162</v>
      </c>
      <c r="M1039">
        <v>25</v>
      </c>
      <c r="N1039">
        <v>0</v>
      </c>
      <c r="O1039">
        <v>0</v>
      </c>
      <c r="P1039">
        <v>0</v>
      </c>
      <c r="Q1039" s="1"/>
      <c r="U1039" t="str">
        <f>Toss[[#This Row],[服装]]&amp;Toss[[#This Row],[名前]]&amp;Toss[[#This Row],[レアリティ]]</f>
        <v>ユニフォーム寺泊基希ICONIC</v>
      </c>
    </row>
    <row r="1040" spans="1:21" x14ac:dyDescent="0.25">
      <c r="A1040">
        <f>VLOOKUP(Toss[[#This Row],[No用]],SetNo[[No.用]:[vlookup 用]],2,FALSE)</f>
        <v>341</v>
      </c>
      <c r="B1040">
        <f>IF(ROW()=2,1,IF(A1039&lt;&gt;Toss[[#This Row],[No]],1,B1039+1))</f>
        <v>1</v>
      </c>
      <c r="C1040" t="s">
        <v>108</v>
      </c>
      <c r="D1040" t="s">
        <v>264</v>
      </c>
      <c r="E1040" t="s">
        <v>77</v>
      </c>
      <c r="F1040" t="s">
        <v>78</v>
      </c>
      <c r="G1040" t="s">
        <v>134</v>
      </c>
      <c r="H1040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27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ユニフォーム星海光来ICONIC</v>
      </c>
    </row>
    <row r="1041" spans="1:21" x14ac:dyDescent="0.25">
      <c r="A1041">
        <f>VLOOKUP(Toss[[#This Row],[No用]],SetNo[[No.用]:[vlookup 用]],2,FALSE)</f>
        <v>341</v>
      </c>
      <c r="B1041">
        <f>IF(ROW()=2,1,IF(A1040&lt;&gt;Toss[[#This Row],[No]],1,B1040+1))</f>
        <v>2</v>
      </c>
      <c r="C1041" t="s">
        <v>108</v>
      </c>
      <c r="D1041" t="s">
        <v>264</v>
      </c>
      <c r="E1041" t="s">
        <v>77</v>
      </c>
      <c r="F1041" t="s">
        <v>78</v>
      </c>
      <c r="G1041" t="s">
        <v>134</v>
      </c>
      <c r="H1041" t="s">
        <v>71</v>
      </c>
      <c r="I1041">
        <v>1</v>
      </c>
      <c r="J1041" t="s">
        <v>231</v>
      </c>
      <c r="K1041" s="1" t="s">
        <v>167</v>
      </c>
      <c r="L1041" s="1" t="s">
        <v>162</v>
      </c>
      <c r="M1041">
        <v>32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ユニフォーム星海光来ICONIC</v>
      </c>
    </row>
    <row r="1042" spans="1:21" x14ac:dyDescent="0.25">
      <c r="A1042">
        <f>VLOOKUP(Toss[[#This Row],[No用]],SetNo[[No.用]:[vlookup 用]],2,FALSE)</f>
        <v>342</v>
      </c>
      <c r="B1042">
        <f>IF(ROW()=2,1,IF(A1041&lt;&gt;Toss[[#This Row],[No]],1,B1041+1))</f>
        <v>1</v>
      </c>
      <c r="C1042" s="1" t="s">
        <v>581</v>
      </c>
      <c r="D1042" t="s">
        <v>264</v>
      </c>
      <c r="E1042" s="1" t="s">
        <v>73</v>
      </c>
      <c r="F1042" t="s">
        <v>78</v>
      </c>
      <c r="G1042" t="s">
        <v>134</v>
      </c>
      <c r="H1042" t="s">
        <v>71</v>
      </c>
      <c r="I1042">
        <v>1</v>
      </c>
      <c r="J1042" t="s">
        <v>231</v>
      </c>
      <c r="K1042" s="1" t="s">
        <v>166</v>
      </c>
      <c r="L1042" s="1" t="s">
        <v>162</v>
      </c>
      <c r="M1042">
        <v>27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文化祭星海光来ICONIC</v>
      </c>
    </row>
    <row r="1043" spans="1:21" x14ac:dyDescent="0.25">
      <c r="A1043">
        <f>VLOOKUP(Toss[[#This Row],[No用]],SetNo[[No.用]:[vlookup 用]],2,FALSE)</f>
        <v>342</v>
      </c>
      <c r="B1043">
        <f>IF(ROW()=2,1,IF(A1042&lt;&gt;Toss[[#This Row],[No]],1,B1042+1))</f>
        <v>2</v>
      </c>
      <c r="C1043" s="1" t="s">
        <v>581</v>
      </c>
      <c r="D1043" t="s">
        <v>264</v>
      </c>
      <c r="E1043" s="1" t="s">
        <v>73</v>
      </c>
      <c r="F1043" t="s">
        <v>78</v>
      </c>
      <c r="G1043" t="s">
        <v>134</v>
      </c>
      <c r="H1043" t="s">
        <v>71</v>
      </c>
      <c r="I1043">
        <v>1</v>
      </c>
      <c r="J1043" t="s">
        <v>231</v>
      </c>
      <c r="K1043" s="1" t="s">
        <v>167</v>
      </c>
      <c r="L1043" s="1" t="s">
        <v>162</v>
      </c>
      <c r="M1043">
        <v>32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文化祭星海光来ICONIC</v>
      </c>
    </row>
    <row r="1044" spans="1:21" x14ac:dyDescent="0.25">
      <c r="A1044">
        <f>VLOOKUP(Toss[[#This Row],[No用]],SetNo[[No.用]:[vlookup 用]],2,FALSE)</f>
        <v>343</v>
      </c>
      <c r="B1044">
        <f>IF(ROW()=2,1,IF(A1043&lt;&gt;Toss[[#This Row],[No]],1,B1043+1))</f>
        <v>1</v>
      </c>
      <c r="C1044" s="1" t="s">
        <v>630</v>
      </c>
      <c r="D1044" s="1" t="s">
        <v>264</v>
      </c>
      <c r="E1044" s="1" t="s">
        <v>90</v>
      </c>
      <c r="F1044" s="1" t="s">
        <v>78</v>
      </c>
      <c r="G1044" s="1" t="s">
        <v>134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162</v>
      </c>
      <c r="M1044">
        <v>27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サバゲ星海光来ICONIC</v>
      </c>
    </row>
    <row r="1045" spans="1:21" x14ac:dyDescent="0.25">
      <c r="A1045">
        <f>VLOOKUP(Toss[[#This Row],[No用]],SetNo[[No.用]:[vlookup 用]],2,FALSE)</f>
        <v>343</v>
      </c>
      <c r="B1045">
        <f>IF(ROW()=2,1,IF(A1044&lt;&gt;Toss[[#This Row],[No]],1,B1044+1))</f>
        <v>2</v>
      </c>
      <c r="C1045" s="1" t="s">
        <v>630</v>
      </c>
      <c r="D1045" s="1" t="s">
        <v>264</v>
      </c>
      <c r="E1045" s="1" t="s">
        <v>90</v>
      </c>
      <c r="F1045" s="1" t="s">
        <v>78</v>
      </c>
      <c r="G1045" s="1" t="s">
        <v>134</v>
      </c>
      <c r="H1045" s="1" t="s">
        <v>71</v>
      </c>
      <c r="I1045">
        <v>1</v>
      </c>
      <c r="J1045" t="s">
        <v>231</v>
      </c>
      <c r="K1045" s="1" t="s">
        <v>167</v>
      </c>
      <c r="L1045" s="1" t="s">
        <v>162</v>
      </c>
      <c r="M1045">
        <v>32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サバゲ星海光来ICONIC</v>
      </c>
    </row>
    <row r="1046" spans="1:21" x14ac:dyDescent="0.25">
      <c r="A1046">
        <f>VLOOKUP(Toss[[#This Row],[No用]],SetNo[[No.用]:[vlookup 用]],2,FALSE)</f>
        <v>344</v>
      </c>
      <c r="B1046">
        <f>IF(ROW()=2,1,IF(A1045&lt;&gt;Toss[[#This Row],[No]],1,B1045+1))</f>
        <v>1</v>
      </c>
      <c r="C1046" s="1" t="s">
        <v>707</v>
      </c>
      <c r="D1046" s="1" t="s">
        <v>264</v>
      </c>
      <c r="E1046" s="1" t="s">
        <v>77</v>
      </c>
      <c r="F1046" s="1" t="s">
        <v>78</v>
      </c>
      <c r="G1046" s="1" t="s">
        <v>134</v>
      </c>
      <c r="H1046" s="1" t="s">
        <v>71</v>
      </c>
      <c r="I1046">
        <v>1</v>
      </c>
      <c r="J1046" t="s">
        <v>231</v>
      </c>
      <c r="K1046" s="1" t="s">
        <v>166</v>
      </c>
      <c r="L1046" s="1" t="s">
        <v>162</v>
      </c>
      <c r="M1046">
        <v>27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花火星海光来ICONIC</v>
      </c>
    </row>
    <row r="1047" spans="1:21" x14ac:dyDescent="0.25">
      <c r="A1047">
        <f>VLOOKUP(Toss[[#This Row],[No用]],SetNo[[No.用]:[vlookup 用]],2,FALSE)</f>
        <v>344</v>
      </c>
      <c r="B1047">
        <f>IF(ROW()=2,1,IF(A1046&lt;&gt;Toss[[#This Row],[No]],1,B1046+1))</f>
        <v>2</v>
      </c>
      <c r="C1047" s="1" t="s">
        <v>707</v>
      </c>
      <c r="D1047" s="1" t="s">
        <v>264</v>
      </c>
      <c r="E1047" s="1" t="s">
        <v>77</v>
      </c>
      <c r="F1047" s="1" t="s">
        <v>78</v>
      </c>
      <c r="G1047" s="1" t="s">
        <v>134</v>
      </c>
      <c r="H1047" s="1" t="s">
        <v>71</v>
      </c>
      <c r="I1047">
        <v>1</v>
      </c>
      <c r="J1047" t="s">
        <v>231</v>
      </c>
      <c r="K1047" s="1" t="s">
        <v>167</v>
      </c>
      <c r="L1047" s="1" t="s">
        <v>162</v>
      </c>
      <c r="M1047">
        <v>32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花火星海光来ICONIC</v>
      </c>
    </row>
    <row r="1048" spans="1:21" x14ac:dyDescent="0.25">
      <c r="A1048">
        <f>VLOOKUP(Toss[[#This Row],[No用]],SetNo[[No.用]:[vlookup 用]],2,FALSE)</f>
        <v>345</v>
      </c>
      <c r="B1048">
        <f>IF(ROW()=2,1,IF(A1047&lt;&gt;Toss[[#This Row],[No]],1,B1047+1))</f>
        <v>1</v>
      </c>
      <c r="C1048" s="1" t="s">
        <v>825</v>
      </c>
      <c r="D1048" s="1" t="s">
        <v>264</v>
      </c>
      <c r="E1048" s="1" t="s">
        <v>73</v>
      </c>
      <c r="F1048" s="1" t="s">
        <v>78</v>
      </c>
      <c r="G1048" s="1" t="s">
        <v>134</v>
      </c>
      <c r="H1048" s="1" t="s">
        <v>71</v>
      </c>
      <c r="I1048">
        <v>1</v>
      </c>
      <c r="J1048" t="s">
        <v>231</v>
      </c>
      <c r="K1048" s="1" t="s">
        <v>166</v>
      </c>
      <c r="L1048" s="1" t="s">
        <v>162</v>
      </c>
      <c r="M1048">
        <v>27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新年2星海光来ICONIC</v>
      </c>
    </row>
    <row r="1049" spans="1:21" x14ac:dyDescent="0.25">
      <c r="A1049">
        <f>VLOOKUP(Toss[[#This Row],[No用]],SetNo[[No.用]:[vlookup 用]],2,FALSE)</f>
        <v>345</v>
      </c>
      <c r="B1049">
        <f>IF(ROW()=2,1,IF(A1048&lt;&gt;Toss[[#This Row],[No]],1,B1048+1))</f>
        <v>2</v>
      </c>
      <c r="C1049" s="1" t="s">
        <v>825</v>
      </c>
      <c r="D1049" s="1" t="s">
        <v>264</v>
      </c>
      <c r="E1049" s="1" t="s">
        <v>73</v>
      </c>
      <c r="F1049" s="1" t="s">
        <v>78</v>
      </c>
      <c r="G1049" s="1" t="s">
        <v>134</v>
      </c>
      <c r="H1049" s="1" t="s">
        <v>71</v>
      </c>
      <c r="I1049">
        <v>1</v>
      </c>
      <c r="J1049" t="s">
        <v>231</v>
      </c>
      <c r="K1049" s="1" t="s">
        <v>167</v>
      </c>
      <c r="L1049" s="1" t="s">
        <v>162</v>
      </c>
      <c r="M1049">
        <v>32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新年2星海光来ICONIC</v>
      </c>
    </row>
    <row r="1050" spans="1:21" x14ac:dyDescent="0.25">
      <c r="A1050">
        <f>VLOOKUP(Toss[[#This Row],[No用]],SetNo[[No.用]:[vlookup 用]],2,FALSE)</f>
        <v>346</v>
      </c>
      <c r="B1050">
        <f>IF(ROW()=2,1,IF(A1049&lt;&gt;Toss[[#This Row],[No]],1,B1049+1))</f>
        <v>1</v>
      </c>
      <c r="C1050" t="s">
        <v>108</v>
      </c>
      <c r="D1050" t="s">
        <v>133</v>
      </c>
      <c r="E1050" t="s">
        <v>77</v>
      </c>
      <c r="F1050" t="s">
        <v>82</v>
      </c>
      <c r="G1050" t="s">
        <v>134</v>
      </c>
      <c r="H1050" t="s">
        <v>71</v>
      </c>
      <c r="I1050">
        <v>1</v>
      </c>
      <c r="J1050" t="s">
        <v>231</v>
      </c>
      <c r="K1050" s="1" t="s">
        <v>166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Toss[[#This Row],[服装]]&amp;Toss[[#This Row],[名前]]&amp;Toss[[#This Row],[レアリティ]]</f>
        <v>ユニフォーム昼神幸郎ICONIC</v>
      </c>
    </row>
    <row r="1051" spans="1:21" x14ac:dyDescent="0.25">
      <c r="A1051">
        <f>VLOOKUP(Toss[[#This Row],[No用]],SetNo[[No.用]:[vlookup 用]],2,FALSE)</f>
        <v>346</v>
      </c>
      <c r="B1051">
        <f>IF(ROW()=2,1,IF(A1050&lt;&gt;Toss[[#This Row],[No]],1,B1050+1))</f>
        <v>2</v>
      </c>
      <c r="C1051" t="s">
        <v>108</v>
      </c>
      <c r="D1051" t="s">
        <v>133</v>
      </c>
      <c r="E1051" t="s">
        <v>77</v>
      </c>
      <c r="F1051" t="s">
        <v>82</v>
      </c>
      <c r="G1051" t="s">
        <v>134</v>
      </c>
      <c r="H1051" t="s">
        <v>71</v>
      </c>
      <c r="I1051">
        <v>1</v>
      </c>
      <c r="J1051" t="s">
        <v>231</v>
      </c>
      <c r="K1051" s="1" t="s">
        <v>167</v>
      </c>
      <c r="L1051" s="1" t="s">
        <v>162</v>
      </c>
      <c r="M1051">
        <v>26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ユニフォーム昼神幸郎ICONIC</v>
      </c>
    </row>
    <row r="1052" spans="1:21" x14ac:dyDescent="0.25">
      <c r="A1052">
        <f>VLOOKUP(Toss[[#This Row],[No用]],SetNo[[No.用]:[vlookup 用]],2,FALSE)</f>
        <v>347</v>
      </c>
      <c r="B1052">
        <f>IF(ROW()=2,1,IF(A1051&lt;&gt;Toss[[#This Row],[No]],1,B1051+1))</f>
        <v>1</v>
      </c>
      <c r="C1052" s="1" t="s">
        <v>587</v>
      </c>
      <c r="D1052" t="s">
        <v>133</v>
      </c>
      <c r="E1052" s="1" t="s">
        <v>73</v>
      </c>
      <c r="F1052" t="s">
        <v>82</v>
      </c>
      <c r="G1052" t="s">
        <v>134</v>
      </c>
      <c r="H1052" t="s">
        <v>71</v>
      </c>
      <c r="I1052">
        <v>1</v>
      </c>
      <c r="J1052" t="s">
        <v>231</v>
      </c>
      <c r="K1052" s="1" t="s">
        <v>166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Xmas昼神幸郎ICONIC</v>
      </c>
    </row>
    <row r="1053" spans="1:21" x14ac:dyDescent="0.25">
      <c r="A1053">
        <f>VLOOKUP(Toss[[#This Row],[No用]],SetNo[[No.用]:[vlookup 用]],2,FALSE)</f>
        <v>347</v>
      </c>
      <c r="B1053">
        <f>IF(ROW()=2,1,IF(A1052&lt;&gt;Toss[[#This Row],[No]],1,B1052+1))</f>
        <v>2</v>
      </c>
      <c r="C1053" s="1" t="s">
        <v>587</v>
      </c>
      <c r="D1053" t="s">
        <v>133</v>
      </c>
      <c r="E1053" s="1" t="s">
        <v>73</v>
      </c>
      <c r="F1053" t="s">
        <v>82</v>
      </c>
      <c r="G1053" t="s">
        <v>134</v>
      </c>
      <c r="H1053" t="s">
        <v>71</v>
      </c>
      <c r="I1053">
        <v>1</v>
      </c>
      <c r="J1053" t="s">
        <v>231</v>
      </c>
      <c r="K1053" s="1" t="s">
        <v>167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Toss[[#This Row],[服装]]&amp;Toss[[#This Row],[名前]]&amp;Toss[[#This Row],[レアリティ]]</f>
        <v>Xmas昼神幸郎ICONIC</v>
      </c>
    </row>
    <row r="1054" spans="1:21" x14ac:dyDescent="0.25">
      <c r="A1054">
        <f>VLOOKUP(Toss[[#This Row],[No用]],SetNo[[No.用]:[vlookup 用]],2,FALSE)</f>
        <v>348</v>
      </c>
      <c r="B1054">
        <f>IF(ROW()=2,1,IF(A1053&lt;&gt;Toss[[#This Row],[No]],1,B1053+1))</f>
        <v>1</v>
      </c>
      <c r="C1054" s="1" t="s">
        <v>956</v>
      </c>
      <c r="D1054" s="1" t="s">
        <v>133</v>
      </c>
      <c r="E1054" s="1" t="s">
        <v>90</v>
      </c>
      <c r="F1054" s="1" t="s">
        <v>82</v>
      </c>
      <c r="G1054" s="1" t="s">
        <v>134</v>
      </c>
      <c r="H1054" s="1" t="s">
        <v>71</v>
      </c>
      <c r="I1054">
        <v>1</v>
      </c>
      <c r="J1054" t="s">
        <v>231</v>
      </c>
      <c r="K1054" s="1" t="s">
        <v>166</v>
      </c>
      <c r="L1054" s="1" t="s">
        <v>162</v>
      </c>
      <c r="M1054">
        <v>25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職業体験2昼神幸郎ICONIC</v>
      </c>
    </row>
    <row r="1055" spans="1:21" x14ac:dyDescent="0.25">
      <c r="A1055">
        <f>VLOOKUP(Toss[[#This Row],[No用]],SetNo[[No.用]:[vlookup 用]],2,FALSE)</f>
        <v>348</v>
      </c>
      <c r="B1055">
        <f>IF(ROW()=2,1,IF(A1054&lt;&gt;Toss[[#This Row],[No]],1,B1054+1))</f>
        <v>2</v>
      </c>
      <c r="C1055" s="1" t="s">
        <v>956</v>
      </c>
      <c r="D1055" s="1" t="s">
        <v>133</v>
      </c>
      <c r="E1055" s="1" t="s">
        <v>90</v>
      </c>
      <c r="F1055" s="1" t="s">
        <v>82</v>
      </c>
      <c r="G1055" s="1" t="s">
        <v>134</v>
      </c>
      <c r="H1055" s="1" t="s">
        <v>71</v>
      </c>
      <c r="I1055">
        <v>1</v>
      </c>
      <c r="J1055" t="s">
        <v>231</v>
      </c>
      <c r="K1055" s="1" t="s">
        <v>167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職業体験2昼神幸郎ICONIC</v>
      </c>
    </row>
    <row r="1056" spans="1:21" x14ac:dyDescent="0.25">
      <c r="A1056">
        <f>VLOOKUP(Toss[[#This Row],[No用]],SetNo[[No.用]:[vlookup 用]],2,FALSE)</f>
        <v>349</v>
      </c>
      <c r="B1056">
        <f>IF(ROW()=2,1,IF(A1055&lt;&gt;Toss[[#This Row],[No]],1,B1055+1))</f>
        <v>1</v>
      </c>
      <c r="C1056" t="s">
        <v>108</v>
      </c>
      <c r="D1056" t="s">
        <v>131</v>
      </c>
      <c r="E1056" t="s">
        <v>77</v>
      </c>
      <c r="F1056" t="s">
        <v>78</v>
      </c>
      <c r="G1056" t="s">
        <v>135</v>
      </c>
      <c r="H1056" t="s">
        <v>71</v>
      </c>
      <c r="I1056">
        <v>1</v>
      </c>
      <c r="J1056" t="s">
        <v>231</v>
      </c>
      <c r="K1056" s="1" t="s">
        <v>166</v>
      </c>
      <c r="L1056" s="1" t="s">
        <v>162</v>
      </c>
      <c r="M1056">
        <v>27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ユニフォーム佐久早聖臣ICONIC</v>
      </c>
    </row>
    <row r="1057" spans="1:21" x14ac:dyDescent="0.25">
      <c r="A1057">
        <f>VLOOKUP(Toss[[#This Row],[No用]],SetNo[[No.用]:[vlookup 用]],2,FALSE)</f>
        <v>349</v>
      </c>
      <c r="B1057">
        <f>IF(ROW()=2,1,IF(A1056&lt;&gt;Toss[[#This Row],[No]],1,B1056+1))</f>
        <v>2</v>
      </c>
      <c r="C1057" t="s">
        <v>108</v>
      </c>
      <c r="D1057" t="s">
        <v>131</v>
      </c>
      <c r="E1057" t="s">
        <v>77</v>
      </c>
      <c r="F1057" t="s">
        <v>78</v>
      </c>
      <c r="G1057" t="s">
        <v>135</v>
      </c>
      <c r="H1057" t="s">
        <v>71</v>
      </c>
      <c r="I1057">
        <v>1</v>
      </c>
      <c r="J1057" t="s">
        <v>231</v>
      </c>
      <c r="K1057" s="1" t="s">
        <v>167</v>
      </c>
      <c r="L1057" s="1" t="s">
        <v>162</v>
      </c>
      <c r="M1057">
        <v>32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ユニフォーム佐久早聖臣ICONIC</v>
      </c>
    </row>
    <row r="1058" spans="1:21" x14ac:dyDescent="0.25">
      <c r="A1058">
        <f>VLOOKUP(Toss[[#This Row],[No用]],SetNo[[No.用]:[vlookup 用]],2,FALSE)</f>
        <v>350</v>
      </c>
      <c r="B1058">
        <f>IF(ROW()=2,1,IF(A1057&lt;&gt;Toss[[#This Row],[No]],1,B1057+1))</f>
        <v>1</v>
      </c>
      <c r="C1058" s="1" t="s">
        <v>630</v>
      </c>
      <c r="D1058" s="1" t="s">
        <v>131</v>
      </c>
      <c r="E1058" s="1" t="s">
        <v>73</v>
      </c>
      <c r="F1058" s="1" t="s">
        <v>78</v>
      </c>
      <c r="G1058" s="1" t="s">
        <v>135</v>
      </c>
      <c r="H1058" s="1" t="s">
        <v>71</v>
      </c>
      <c r="I1058">
        <v>1</v>
      </c>
      <c r="J1058" t="s">
        <v>231</v>
      </c>
      <c r="K1058" s="1" t="s">
        <v>166</v>
      </c>
      <c r="L1058" s="1" t="s">
        <v>162</v>
      </c>
      <c r="M1058">
        <v>27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サバゲ佐久早聖臣ICONIC</v>
      </c>
    </row>
    <row r="1059" spans="1:21" x14ac:dyDescent="0.25">
      <c r="A1059">
        <f>VLOOKUP(Toss[[#This Row],[No用]],SetNo[[No.用]:[vlookup 用]],2,FALSE)</f>
        <v>350</v>
      </c>
      <c r="B1059">
        <f>IF(ROW()=2,1,IF(A1058&lt;&gt;Toss[[#This Row],[No]],1,B1058+1))</f>
        <v>2</v>
      </c>
      <c r="C1059" s="1" t="s">
        <v>630</v>
      </c>
      <c r="D1059" s="1" t="s">
        <v>131</v>
      </c>
      <c r="E1059" s="1" t="s">
        <v>73</v>
      </c>
      <c r="F1059" s="1" t="s">
        <v>78</v>
      </c>
      <c r="G1059" s="1" t="s">
        <v>135</v>
      </c>
      <c r="H1059" s="1" t="s">
        <v>71</v>
      </c>
      <c r="I1059">
        <v>1</v>
      </c>
      <c r="J1059" t="s">
        <v>231</v>
      </c>
      <c r="K1059" s="1" t="s">
        <v>167</v>
      </c>
      <c r="L1059" s="1" t="s">
        <v>162</v>
      </c>
      <c r="M1059">
        <v>32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サバゲ佐久早聖臣ICONIC</v>
      </c>
    </row>
    <row r="1060" spans="1:21" x14ac:dyDescent="0.25">
      <c r="A1060">
        <f>VLOOKUP(Toss[[#This Row],[No用]],SetNo[[No.用]:[vlookup 用]],2,FALSE)</f>
        <v>351</v>
      </c>
      <c r="B1060">
        <f>IF(ROW()=2,1,IF(A1059&lt;&gt;Toss[[#This Row],[No]],1,B1059+1))</f>
        <v>1</v>
      </c>
      <c r="C1060" s="1" t="s">
        <v>825</v>
      </c>
      <c r="D1060" s="1" t="s">
        <v>131</v>
      </c>
      <c r="E1060" s="1" t="s">
        <v>90</v>
      </c>
      <c r="F1060" s="1" t="s">
        <v>78</v>
      </c>
      <c r="G1060" s="1" t="s">
        <v>135</v>
      </c>
      <c r="H1060" s="1" t="s">
        <v>71</v>
      </c>
      <c r="I1060">
        <v>1</v>
      </c>
      <c r="J1060" t="s">
        <v>231</v>
      </c>
      <c r="K1060" s="1" t="s">
        <v>166</v>
      </c>
      <c r="L1060" s="1" t="s">
        <v>162</v>
      </c>
      <c r="M1060">
        <v>27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新年2佐久早聖臣ICONIC</v>
      </c>
    </row>
    <row r="1061" spans="1:21" x14ac:dyDescent="0.25">
      <c r="A1061">
        <f>VLOOKUP(Toss[[#This Row],[No用]],SetNo[[No.用]:[vlookup 用]],2,FALSE)</f>
        <v>351</v>
      </c>
      <c r="B1061">
        <f>IF(ROW()=2,1,IF(A1060&lt;&gt;Toss[[#This Row],[No]],1,B1060+1))</f>
        <v>2</v>
      </c>
      <c r="C1061" s="1" t="s">
        <v>825</v>
      </c>
      <c r="D1061" s="1" t="s">
        <v>131</v>
      </c>
      <c r="E1061" s="1" t="s">
        <v>90</v>
      </c>
      <c r="F1061" s="1" t="s">
        <v>78</v>
      </c>
      <c r="G1061" s="1" t="s">
        <v>135</v>
      </c>
      <c r="H1061" s="1" t="s">
        <v>71</v>
      </c>
      <c r="I1061">
        <v>1</v>
      </c>
      <c r="J1061" t="s">
        <v>231</v>
      </c>
      <c r="K1061" s="1" t="s">
        <v>167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新年2佐久早聖臣ICONIC</v>
      </c>
    </row>
    <row r="1062" spans="1:21" x14ac:dyDescent="0.25">
      <c r="A1062">
        <f>VLOOKUP(Toss[[#This Row],[No用]],SetNo[[No.用]:[vlookup 用]],2,FALSE)</f>
        <v>352</v>
      </c>
      <c r="B1062">
        <f>IF(ROW()=2,1,IF(A1061&lt;&gt;Toss[[#This Row],[No]],1,B1061+1))</f>
        <v>1</v>
      </c>
      <c r="C1062" t="s">
        <v>108</v>
      </c>
      <c r="D1062" t="s">
        <v>132</v>
      </c>
      <c r="E1062" t="s">
        <v>77</v>
      </c>
      <c r="F1062" t="s">
        <v>80</v>
      </c>
      <c r="G1062" t="s">
        <v>135</v>
      </c>
      <c r="H1062" t="s">
        <v>71</v>
      </c>
      <c r="I1062">
        <v>1</v>
      </c>
      <c r="J1062" t="s">
        <v>231</v>
      </c>
      <c r="K1062" s="1" t="s">
        <v>166</v>
      </c>
      <c r="L1062" s="1" t="s">
        <v>162</v>
      </c>
      <c r="M1062">
        <v>26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ユニフォーム小森元也ICONIC</v>
      </c>
    </row>
    <row r="1063" spans="1:21" x14ac:dyDescent="0.25">
      <c r="A1063">
        <f>VLOOKUP(Toss[[#This Row],[No用]],SetNo[[No.用]:[vlookup 用]],2,FALSE)</f>
        <v>352</v>
      </c>
      <c r="B1063">
        <f>IF(ROW()=2,1,IF(A1062&lt;&gt;Toss[[#This Row],[No]],1,B1062+1))</f>
        <v>2</v>
      </c>
      <c r="C1063" t="s">
        <v>108</v>
      </c>
      <c r="D1063" t="s">
        <v>132</v>
      </c>
      <c r="E1063" t="s">
        <v>77</v>
      </c>
      <c r="F1063" t="s">
        <v>80</v>
      </c>
      <c r="G1063" t="s">
        <v>135</v>
      </c>
      <c r="H1063" t="s">
        <v>71</v>
      </c>
      <c r="I1063">
        <v>1</v>
      </c>
      <c r="J1063" t="s">
        <v>231</v>
      </c>
      <c r="K1063" s="1" t="s">
        <v>169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ユニフォーム小森元也ICONIC</v>
      </c>
    </row>
    <row r="1064" spans="1:21" x14ac:dyDescent="0.25">
      <c r="A1064">
        <f>VLOOKUP(Toss[[#This Row],[No用]],SetNo[[No.用]:[vlookup 用]],2,FALSE)</f>
        <v>353</v>
      </c>
      <c r="B1064">
        <f>IF(ROW()=2,1,IF(A1063&lt;&gt;Toss[[#This Row],[No]],1,B1063+1))</f>
        <v>1</v>
      </c>
      <c r="C1064" s="1" t="s">
        <v>683</v>
      </c>
      <c r="D1064" s="1" t="s">
        <v>132</v>
      </c>
      <c r="E1064" s="1" t="s">
        <v>73</v>
      </c>
      <c r="F1064" s="1" t="s">
        <v>80</v>
      </c>
      <c r="G1064" s="1" t="s">
        <v>135</v>
      </c>
      <c r="H1064" s="1" t="s">
        <v>71</v>
      </c>
      <c r="I1064">
        <v>1</v>
      </c>
      <c r="J1064" t="s">
        <v>231</v>
      </c>
      <c r="K1064" s="1" t="s">
        <v>166</v>
      </c>
      <c r="L1064" s="1" t="s">
        <v>178</v>
      </c>
      <c r="M1064">
        <v>29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キャンプ小森元也ICONIC</v>
      </c>
    </row>
    <row r="1065" spans="1:21" x14ac:dyDescent="0.25">
      <c r="A1065">
        <f>VLOOKUP(Toss[[#This Row],[No用]],SetNo[[No.用]:[vlookup 用]],2,FALSE)</f>
        <v>353</v>
      </c>
      <c r="B1065">
        <f>IF(ROW()=2,1,IF(A1064&lt;&gt;Toss[[#This Row],[No]],1,B1064+1))</f>
        <v>2</v>
      </c>
      <c r="C1065" s="1" t="s">
        <v>683</v>
      </c>
      <c r="D1065" s="1" t="s">
        <v>132</v>
      </c>
      <c r="E1065" s="1" t="s">
        <v>73</v>
      </c>
      <c r="F1065" s="1" t="s">
        <v>80</v>
      </c>
      <c r="G1065" s="1" t="s">
        <v>135</v>
      </c>
      <c r="H1065" s="1" t="s">
        <v>71</v>
      </c>
      <c r="I1065">
        <v>1</v>
      </c>
      <c r="J1065" t="s">
        <v>231</v>
      </c>
      <c r="K1065" s="1" t="s">
        <v>169</v>
      </c>
      <c r="L1065" s="1" t="s">
        <v>162</v>
      </c>
      <c r="M1065">
        <v>26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キャンプ小森元也ICONIC</v>
      </c>
    </row>
    <row r="1066" spans="1:21" x14ac:dyDescent="0.25">
      <c r="A1066">
        <f>VLOOKUP(Toss[[#This Row],[No用]],SetNo[[No.用]:[vlookup 用]],2,FALSE)</f>
        <v>354</v>
      </c>
      <c r="B1066">
        <f>IF(ROW()=2,1,IF(A1065&lt;&gt;Toss[[#This Row],[No]],1,B1065+1))</f>
        <v>1</v>
      </c>
      <c r="C1066" s="1" t="s">
        <v>1070</v>
      </c>
      <c r="D1066" s="1" t="s">
        <v>132</v>
      </c>
      <c r="E1066" s="1" t="s">
        <v>90</v>
      </c>
      <c r="F1066" s="1" t="s">
        <v>80</v>
      </c>
      <c r="G1066" s="1" t="s">
        <v>135</v>
      </c>
      <c r="H1066" s="1" t="s">
        <v>71</v>
      </c>
      <c r="I1066">
        <v>1</v>
      </c>
      <c r="J1066" t="s">
        <v>231</v>
      </c>
      <c r="K1066" s="1" t="s">
        <v>166</v>
      </c>
      <c r="L1066" s="1" t="s">
        <v>178</v>
      </c>
      <c r="M1066">
        <v>29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ハロウィン小森元也ICONIC</v>
      </c>
    </row>
    <row r="1067" spans="1:21" x14ac:dyDescent="0.25">
      <c r="A1067">
        <f>VLOOKUP(Toss[[#This Row],[No用]],SetNo[[No.用]:[vlookup 用]],2,FALSE)</f>
        <v>354</v>
      </c>
      <c r="B1067">
        <f>IF(ROW()=2,1,IF(A1066&lt;&gt;Toss[[#This Row],[No]],1,B1066+1))</f>
        <v>2</v>
      </c>
      <c r="C1067" s="1" t="s">
        <v>1070</v>
      </c>
      <c r="D1067" s="1" t="s">
        <v>132</v>
      </c>
      <c r="E1067" s="1" t="s">
        <v>90</v>
      </c>
      <c r="F1067" s="1" t="s">
        <v>80</v>
      </c>
      <c r="G1067" s="1" t="s">
        <v>135</v>
      </c>
      <c r="H1067" s="1" t="s">
        <v>71</v>
      </c>
      <c r="I1067">
        <v>1</v>
      </c>
      <c r="J1067" t="s">
        <v>231</v>
      </c>
      <c r="K1067" s="1" t="s">
        <v>169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ハロウィン小森元也ICONIC</v>
      </c>
    </row>
    <row r="1068" spans="1:21" x14ac:dyDescent="0.25">
      <c r="A1068">
        <f>VLOOKUP(Toss[[#This Row],[No用]],SetNo[[No.用]:[vlookup 用]],2,FALSE)</f>
        <v>355</v>
      </c>
      <c r="B1068">
        <f>IF(ROW()=2,1,IF(A1065&lt;&gt;Toss[[#This Row],[No]],1,B1065+1))</f>
        <v>1</v>
      </c>
      <c r="C1068" t="s">
        <v>108</v>
      </c>
      <c r="D1068" s="1" t="s">
        <v>541</v>
      </c>
      <c r="E1068" s="1" t="s">
        <v>90</v>
      </c>
      <c r="F1068" s="1" t="s">
        <v>78</v>
      </c>
      <c r="G1068" s="1" t="s">
        <v>543</v>
      </c>
      <c r="H1068" t="s">
        <v>71</v>
      </c>
      <c r="I1068">
        <v>1</v>
      </c>
      <c r="J1068" t="s">
        <v>369</v>
      </c>
      <c r="K1068" s="1" t="s">
        <v>166</v>
      </c>
      <c r="L1068" s="1" t="s">
        <v>162</v>
      </c>
      <c r="M1068">
        <v>29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ユニフォーム大将優ICONIC</v>
      </c>
    </row>
    <row r="1069" spans="1:21" x14ac:dyDescent="0.25">
      <c r="A1069">
        <f>VLOOKUP(Toss[[#This Row],[No用]],SetNo[[No.用]:[vlookup 用]],2,FALSE)</f>
        <v>355</v>
      </c>
      <c r="B1069">
        <f>IF(ROW()=2,1,IF(A1068&lt;&gt;Toss[[#This Row],[No]],1,B1068+1))</f>
        <v>2</v>
      </c>
      <c r="C1069" t="s">
        <v>108</v>
      </c>
      <c r="D1069" s="1" t="s">
        <v>541</v>
      </c>
      <c r="E1069" s="1" t="s">
        <v>90</v>
      </c>
      <c r="F1069" s="1" t="s">
        <v>78</v>
      </c>
      <c r="G1069" s="1" t="s">
        <v>543</v>
      </c>
      <c r="H1069" t="s">
        <v>71</v>
      </c>
      <c r="I1069">
        <v>1</v>
      </c>
      <c r="J1069" t="s">
        <v>369</v>
      </c>
      <c r="K1069" s="1" t="s">
        <v>167</v>
      </c>
      <c r="L1069" s="1" t="s">
        <v>162</v>
      </c>
      <c r="M1069">
        <v>28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ユニフォーム大将優ICONIC</v>
      </c>
    </row>
    <row r="1070" spans="1:21" x14ac:dyDescent="0.25">
      <c r="A1070">
        <f>VLOOKUP(Toss[[#This Row],[No用]],SetNo[[No.用]:[vlookup 用]],2,FALSE)</f>
        <v>356</v>
      </c>
      <c r="B1070">
        <f>IF(ROW()=2,1,IF(A1069&lt;&gt;Toss[[#This Row],[No]],1,B1069+1))</f>
        <v>1</v>
      </c>
      <c r="C1070" s="1" t="s">
        <v>591</v>
      </c>
      <c r="D1070" s="1" t="s">
        <v>541</v>
      </c>
      <c r="E1070" s="1" t="s">
        <v>77</v>
      </c>
      <c r="F1070" s="1" t="s">
        <v>78</v>
      </c>
      <c r="G1070" s="1" t="s">
        <v>543</v>
      </c>
      <c r="H1070" s="1" t="s">
        <v>544</v>
      </c>
      <c r="I1070">
        <v>1</v>
      </c>
      <c r="J1070" t="s">
        <v>231</v>
      </c>
      <c r="K1070" s="1" t="s">
        <v>166</v>
      </c>
      <c r="L1070" s="1" t="s">
        <v>162</v>
      </c>
      <c r="M1070">
        <v>29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新年大将優ICONIC</v>
      </c>
    </row>
    <row r="1071" spans="1:21" x14ac:dyDescent="0.25">
      <c r="A1071">
        <f>VLOOKUP(Toss[[#This Row],[No用]],SetNo[[No.用]:[vlookup 用]],2,FALSE)</f>
        <v>356</v>
      </c>
      <c r="B1071">
        <f>IF(ROW()=2,1,IF(A1070&lt;&gt;Toss[[#This Row],[No]],1,B1070+1))</f>
        <v>2</v>
      </c>
      <c r="C1071" s="1" t="s">
        <v>591</v>
      </c>
      <c r="D1071" s="1" t="s">
        <v>541</v>
      </c>
      <c r="E1071" s="1" t="s">
        <v>77</v>
      </c>
      <c r="F1071" s="1" t="s">
        <v>78</v>
      </c>
      <c r="G1071" s="1" t="s">
        <v>543</v>
      </c>
      <c r="H1071" s="1" t="s">
        <v>544</v>
      </c>
      <c r="I1071">
        <v>1</v>
      </c>
      <c r="J1071" t="s">
        <v>369</v>
      </c>
      <c r="K1071" s="1" t="s">
        <v>167</v>
      </c>
      <c r="L1071" s="1" t="s">
        <v>178</v>
      </c>
      <c r="M1071">
        <v>31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新年大将優ICONIC</v>
      </c>
    </row>
    <row r="1072" spans="1:21" x14ac:dyDescent="0.25">
      <c r="A1072">
        <f>VLOOKUP(Toss[[#This Row],[No用]],SetNo[[No.用]:[vlookup 用]],2,FALSE)</f>
        <v>356</v>
      </c>
      <c r="B1072">
        <f>IF(ROW()=2,1,IF(A1071&lt;&gt;Toss[[#This Row],[No]],1,B1071+1))</f>
        <v>3</v>
      </c>
      <c r="C1072" s="1" t="s">
        <v>591</v>
      </c>
      <c r="D1072" s="1" t="s">
        <v>541</v>
      </c>
      <c r="E1072" s="1" t="s">
        <v>77</v>
      </c>
      <c r="F1072" s="1" t="s">
        <v>78</v>
      </c>
      <c r="G1072" s="1" t="s">
        <v>543</v>
      </c>
      <c r="H1072" s="1" t="s">
        <v>544</v>
      </c>
      <c r="I1072">
        <v>1</v>
      </c>
      <c r="J1072" t="s">
        <v>369</v>
      </c>
      <c r="K1072" s="1" t="s">
        <v>167</v>
      </c>
      <c r="L1072" s="1" t="s">
        <v>224</v>
      </c>
      <c r="M1072">
        <v>44</v>
      </c>
      <c r="N1072">
        <v>0</v>
      </c>
      <c r="O1072">
        <v>54</v>
      </c>
      <c r="P1072">
        <v>0</v>
      </c>
      <c r="U1072" t="str">
        <f>Toss[[#This Row],[服装]]&amp;Toss[[#This Row],[名前]]&amp;Toss[[#This Row],[レアリティ]]</f>
        <v>新年大将優ICONIC</v>
      </c>
    </row>
    <row r="1073" spans="1:21" x14ac:dyDescent="0.25">
      <c r="A1073">
        <f>VLOOKUP(Toss[[#This Row],[No用]],SetNo[[No.用]:[vlookup 用]],2,FALSE)</f>
        <v>357</v>
      </c>
      <c r="B1073">
        <f>IF(ROW()=2,1,IF(A1072&lt;&gt;Toss[[#This Row],[No]],1,B1072+1))</f>
        <v>1</v>
      </c>
      <c r="C1073" s="1" t="s">
        <v>736</v>
      </c>
      <c r="D1073" s="1" t="s">
        <v>541</v>
      </c>
      <c r="E1073" s="1" t="s">
        <v>73</v>
      </c>
      <c r="F1073" s="1" t="s">
        <v>78</v>
      </c>
      <c r="G1073" s="1" t="s">
        <v>543</v>
      </c>
      <c r="H1073" s="1" t="s">
        <v>544</v>
      </c>
      <c r="I1073">
        <v>1</v>
      </c>
      <c r="J1073" t="s">
        <v>231</v>
      </c>
      <c r="K1073" s="1" t="s">
        <v>166</v>
      </c>
      <c r="L1073" s="1" t="s">
        <v>162</v>
      </c>
      <c r="M1073">
        <v>29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カンフー大将優ICONIC</v>
      </c>
    </row>
    <row r="1074" spans="1:21" x14ac:dyDescent="0.25">
      <c r="A1074">
        <f>VLOOKUP(Toss[[#This Row],[No用]],SetNo[[No.用]:[vlookup 用]],2,FALSE)</f>
        <v>357</v>
      </c>
      <c r="B1074">
        <f>IF(ROW()=2,1,IF(A1073&lt;&gt;Toss[[#This Row],[No]],1,B1073+1))</f>
        <v>2</v>
      </c>
      <c r="C1074" s="1" t="s">
        <v>736</v>
      </c>
      <c r="D1074" s="1" t="s">
        <v>541</v>
      </c>
      <c r="E1074" s="1" t="s">
        <v>73</v>
      </c>
      <c r="F1074" s="1" t="s">
        <v>78</v>
      </c>
      <c r="G1074" s="1" t="s">
        <v>543</v>
      </c>
      <c r="H1074" s="1" t="s">
        <v>544</v>
      </c>
      <c r="I1074">
        <v>1</v>
      </c>
      <c r="J1074" t="s">
        <v>369</v>
      </c>
      <c r="K1074" s="1" t="s">
        <v>167</v>
      </c>
      <c r="L1074" s="1" t="s">
        <v>162</v>
      </c>
      <c r="M1074">
        <v>28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カンフー大将優ICONIC</v>
      </c>
    </row>
    <row r="1075" spans="1:21" x14ac:dyDescent="0.25">
      <c r="A1075">
        <f>VLOOKUP(Toss[[#This Row],[No用]],SetNo[[No.用]:[vlookup 用]],2,FALSE)</f>
        <v>357</v>
      </c>
      <c r="B1075">
        <f>IF(ROW()=2,1,IF(A1074&lt;&gt;Toss[[#This Row],[No]],1,B1074+1))</f>
        <v>3</v>
      </c>
      <c r="C1075" s="1" t="s">
        <v>736</v>
      </c>
      <c r="D1075" s="1" t="s">
        <v>541</v>
      </c>
      <c r="E1075" s="1" t="s">
        <v>73</v>
      </c>
      <c r="F1075" s="1" t="s">
        <v>78</v>
      </c>
      <c r="G1075" s="1" t="s">
        <v>543</v>
      </c>
      <c r="H1075" s="1" t="s">
        <v>544</v>
      </c>
      <c r="I1075">
        <v>1</v>
      </c>
      <c r="J1075" t="s">
        <v>369</v>
      </c>
      <c r="K1075" s="1" t="s">
        <v>167</v>
      </c>
      <c r="L1075" s="1" t="s">
        <v>224</v>
      </c>
      <c r="M1075">
        <v>49</v>
      </c>
      <c r="N1075">
        <v>0</v>
      </c>
      <c r="O1075">
        <v>59</v>
      </c>
      <c r="P1075">
        <v>0</v>
      </c>
      <c r="U1075" t="str">
        <f>Toss[[#This Row],[服装]]&amp;Toss[[#This Row],[名前]]&amp;Toss[[#This Row],[レアリティ]]</f>
        <v>カンフー大将優ICONIC</v>
      </c>
    </row>
    <row r="1076" spans="1:21" x14ac:dyDescent="0.25">
      <c r="A1076">
        <f>VLOOKUP(Toss[[#This Row],[No用]],SetNo[[No.用]:[vlookup 用]],2,FALSE)</f>
        <v>358</v>
      </c>
      <c r="B1076">
        <f>IF(ROW()=2,1,IF(A1075&lt;&gt;Toss[[#This Row],[No]],1,B1075+1))</f>
        <v>1</v>
      </c>
      <c r="C1076" s="1" t="s">
        <v>923</v>
      </c>
      <c r="D1076" s="1" t="s">
        <v>541</v>
      </c>
      <c r="E1076" s="1" t="s">
        <v>90</v>
      </c>
      <c r="F1076" s="1" t="s">
        <v>78</v>
      </c>
      <c r="G1076" s="1" t="s">
        <v>543</v>
      </c>
      <c r="H1076" s="1" t="s">
        <v>544</v>
      </c>
      <c r="I1076">
        <v>1</v>
      </c>
      <c r="J1076" t="s">
        <v>369</v>
      </c>
      <c r="K1076" s="1" t="s">
        <v>166</v>
      </c>
      <c r="L1076" s="1" t="s">
        <v>162</v>
      </c>
      <c r="M1076">
        <v>29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妖大将優ICONIC</v>
      </c>
    </row>
    <row r="1077" spans="1:21" x14ac:dyDescent="0.25">
      <c r="A1077">
        <f>VLOOKUP(Toss[[#This Row],[No用]],SetNo[[No.用]:[vlookup 用]],2,FALSE)</f>
        <v>358</v>
      </c>
      <c r="B1077">
        <f>IF(ROW()=2,1,IF(A1076&lt;&gt;Toss[[#This Row],[No]],1,B1076+1))</f>
        <v>2</v>
      </c>
      <c r="C1077" s="1" t="s">
        <v>923</v>
      </c>
      <c r="D1077" s="1" t="s">
        <v>541</v>
      </c>
      <c r="E1077" s="1" t="s">
        <v>90</v>
      </c>
      <c r="F1077" s="1" t="s">
        <v>78</v>
      </c>
      <c r="G1077" s="1" t="s">
        <v>543</v>
      </c>
      <c r="H1077" s="1" t="s">
        <v>544</v>
      </c>
      <c r="I1077">
        <v>1</v>
      </c>
      <c r="J1077" t="s">
        <v>369</v>
      </c>
      <c r="K1077" s="1" t="s">
        <v>167</v>
      </c>
      <c r="L1077" s="1" t="s">
        <v>162</v>
      </c>
      <c r="M1077">
        <v>28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妖大将優ICONIC</v>
      </c>
    </row>
    <row r="1078" spans="1:21" x14ac:dyDescent="0.25">
      <c r="A1078">
        <f>VLOOKUP(Toss[[#This Row],[No用]],SetNo[[No.用]:[vlookup 用]],2,FALSE)</f>
        <v>359</v>
      </c>
      <c r="B1078">
        <f>IF(ROW()=2,1,IF(A1077&lt;&gt;Toss[[#This Row],[No]],1,B1077+1))</f>
        <v>1</v>
      </c>
      <c r="C1078" t="s">
        <v>108</v>
      </c>
      <c r="D1078" s="1" t="s">
        <v>546</v>
      </c>
      <c r="E1078" s="1" t="s">
        <v>90</v>
      </c>
      <c r="F1078" s="1" t="s">
        <v>78</v>
      </c>
      <c r="G1078" s="1" t="s">
        <v>543</v>
      </c>
      <c r="H1078" t="s">
        <v>71</v>
      </c>
      <c r="I1078">
        <v>1</v>
      </c>
      <c r="J1078" t="s">
        <v>369</v>
      </c>
      <c r="K1078" s="1" t="s">
        <v>166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ユニフォーム沼井和馬ICONIC</v>
      </c>
    </row>
    <row r="1079" spans="1:21" x14ac:dyDescent="0.25">
      <c r="A1079">
        <f>VLOOKUP(Toss[[#This Row],[No用]],SetNo[[No.用]:[vlookup 用]],2,FALSE)</f>
        <v>359</v>
      </c>
      <c r="B1079">
        <f>IF(ROW()=2,1,IF(A1078&lt;&gt;Toss[[#This Row],[No]],1,B1078+1))</f>
        <v>2</v>
      </c>
      <c r="C1079" t="s">
        <v>108</v>
      </c>
      <c r="D1079" s="1" t="s">
        <v>546</v>
      </c>
      <c r="E1079" s="1" t="s">
        <v>90</v>
      </c>
      <c r="F1079" s="1" t="s">
        <v>78</v>
      </c>
      <c r="G1079" s="1" t="s">
        <v>543</v>
      </c>
      <c r="H1079" t="s">
        <v>71</v>
      </c>
      <c r="I1079">
        <v>1</v>
      </c>
      <c r="J1079" t="s">
        <v>369</v>
      </c>
      <c r="K1079" s="1" t="s">
        <v>167</v>
      </c>
      <c r="L1079" s="1" t="s">
        <v>162</v>
      </c>
      <c r="M1079">
        <v>31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ユニフォーム沼井和馬ICONIC</v>
      </c>
    </row>
    <row r="1080" spans="1:21" x14ac:dyDescent="0.25">
      <c r="A1080">
        <f>VLOOKUP(Toss[[#This Row],[No用]],SetNo[[No.用]:[vlookup 用]],2,FALSE)</f>
        <v>360</v>
      </c>
      <c r="B1080">
        <f>IF(ROW()=2,1,IF(A1079&lt;&gt;Toss[[#This Row],[No]],1,B1079+1))</f>
        <v>1</v>
      </c>
      <c r="C1080" t="s">
        <v>108</v>
      </c>
      <c r="D1080" s="1" t="s">
        <v>557</v>
      </c>
      <c r="E1080" s="1" t="s">
        <v>90</v>
      </c>
      <c r="F1080" s="1" t="s">
        <v>78</v>
      </c>
      <c r="G1080" s="1" t="s">
        <v>543</v>
      </c>
      <c r="H1080" t="s">
        <v>71</v>
      </c>
      <c r="I1080">
        <v>1</v>
      </c>
      <c r="J1080" t="s">
        <v>369</v>
      </c>
      <c r="K1080" s="1" t="s">
        <v>166</v>
      </c>
      <c r="L1080" s="1" t="s">
        <v>162</v>
      </c>
      <c r="M1080">
        <v>25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ユニフォーム潜尚保ICONIC</v>
      </c>
    </row>
    <row r="1081" spans="1:21" x14ac:dyDescent="0.25">
      <c r="A1081">
        <f>VLOOKUP(Toss[[#This Row],[No用]],SetNo[[No.用]:[vlookup 用]],2,FALSE)</f>
        <v>360</v>
      </c>
      <c r="B1081">
        <f>IF(ROW()=2,1,IF(A1080&lt;&gt;Toss[[#This Row],[No]],1,B1080+1))</f>
        <v>2</v>
      </c>
      <c r="C1081" t="s">
        <v>108</v>
      </c>
      <c r="D1081" s="1" t="s">
        <v>557</v>
      </c>
      <c r="E1081" s="1" t="s">
        <v>90</v>
      </c>
      <c r="F1081" s="1" t="s">
        <v>78</v>
      </c>
      <c r="G1081" s="1" t="s">
        <v>543</v>
      </c>
      <c r="H1081" t="s">
        <v>71</v>
      </c>
      <c r="I1081">
        <v>1</v>
      </c>
      <c r="J1081" t="s">
        <v>369</v>
      </c>
      <c r="K1081" s="1" t="s">
        <v>167</v>
      </c>
      <c r="L1081" s="1" t="s">
        <v>162</v>
      </c>
      <c r="M1081">
        <v>27</v>
      </c>
      <c r="N1081">
        <v>0</v>
      </c>
      <c r="O1081">
        <v>0</v>
      </c>
      <c r="P1081">
        <v>0</v>
      </c>
      <c r="U1081" t="str">
        <f>Toss[[#This Row],[服装]]&amp;Toss[[#This Row],[名前]]&amp;Toss[[#This Row],[レアリティ]]</f>
        <v>ユニフォーム潜尚保ICONIC</v>
      </c>
    </row>
    <row r="1082" spans="1:21" x14ac:dyDescent="0.25">
      <c r="A1082">
        <f>VLOOKUP(Toss[[#This Row],[No用]],SetNo[[No.用]:[vlookup 用]],2,FALSE)</f>
        <v>361</v>
      </c>
      <c r="B1082">
        <f>IF(ROW()=2,1,IF(A1081&lt;&gt;Toss[[#This Row],[No]],1,B1081+1))</f>
        <v>1</v>
      </c>
      <c r="C1082" s="1" t="s">
        <v>672</v>
      </c>
      <c r="D1082" s="1" t="s">
        <v>557</v>
      </c>
      <c r="E1082" s="1" t="s">
        <v>77</v>
      </c>
      <c r="F1082" s="1" t="s">
        <v>78</v>
      </c>
      <c r="G1082" s="1" t="s">
        <v>543</v>
      </c>
      <c r="H1082" s="1" t="s">
        <v>544</v>
      </c>
      <c r="I1082">
        <v>1</v>
      </c>
      <c r="J1082" t="s">
        <v>369</v>
      </c>
      <c r="K1082" s="1" t="s">
        <v>166</v>
      </c>
      <c r="L1082" s="1" t="s">
        <v>162</v>
      </c>
      <c r="M1082">
        <v>25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バーガー潜尚保ICONIC</v>
      </c>
    </row>
    <row r="1083" spans="1:21" x14ac:dyDescent="0.25">
      <c r="A1083">
        <f>VLOOKUP(Toss[[#This Row],[No用]],SetNo[[No.用]:[vlookup 用]],2,FALSE)</f>
        <v>361</v>
      </c>
      <c r="B1083">
        <f>IF(ROW()=2,1,IF(A1082&lt;&gt;Toss[[#This Row],[No]],1,B1082+1))</f>
        <v>2</v>
      </c>
      <c r="C1083" s="1" t="s">
        <v>672</v>
      </c>
      <c r="D1083" s="1" t="s">
        <v>557</v>
      </c>
      <c r="E1083" s="1" t="s">
        <v>77</v>
      </c>
      <c r="F1083" s="1" t="s">
        <v>78</v>
      </c>
      <c r="G1083" s="1" t="s">
        <v>543</v>
      </c>
      <c r="H1083" s="1" t="s">
        <v>544</v>
      </c>
      <c r="I1083">
        <v>1</v>
      </c>
      <c r="J1083" t="s">
        <v>369</v>
      </c>
      <c r="K1083" s="1" t="s">
        <v>167</v>
      </c>
      <c r="L1083" s="1" t="s">
        <v>162</v>
      </c>
      <c r="M1083">
        <v>27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バーガー潜尚保ICONIC</v>
      </c>
    </row>
    <row r="1084" spans="1:21" x14ac:dyDescent="0.25">
      <c r="A1084">
        <f>VLOOKUP(Toss[[#This Row],[No用]],SetNo[[No.用]:[vlookup 用]],2,FALSE)</f>
        <v>362</v>
      </c>
      <c r="B1084">
        <f>IF(ROW()=2,1,IF(A1083&lt;&gt;Toss[[#This Row],[No]],1,B1083+1))</f>
        <v>1</v>
      </c>
      <c r="C1084" t="s">
        <v>108</v>
      </c>
      <c r="D1084" s="1" t="s">
        <v>559</v>
      </c>
      <c r="E1084" s="1" t="s">
        <v>90</v>
      </c>
      <c r="F1084" s="1" t="s">
        <v>78</v>
      </c>
      <c r="G1084" s="1" t="s">
        <v>543</v>
      </c>
      <c r="H1084" t="s">
        <v>71</v>
      </c>
      <c r="I1084">
        <v>1</v>
      </c>
      <c r="J1084" t="s">
        <v>369</v>
      </c>
      <c r="K1084" s="1" t="s">
        <v>166</v>
      </c>
      <c r="L1084" s="1" t="s">
        <v>162</v>
      </c>
      <c r="M1084">
        <v>23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ユニフォーム高千穂恵也ICONIC</v>
      </c>
    </row>
    <row r="1085" spans="1:21" x14ac:dyDescent="0.25">
      <c r="A1085">
        <f>VLOOKUP(Toss[[#This Row],[No用]],SetNo[[No.用]:[vlookup 用]],2,FALSE)</f>
        <v>362</v>
      </c>
      <c r="B1085">
        <f>IF(ROW()=2,1,IF(A1084&lt;&gt;Toss[[#This Row],[No]],1,B1084+1))</f>
        <v>2</v>
      </c>
      <c r="C1085" t="s">
        <v>108</v>
      </c>
      <c r="D1085" s="1" t="s">
        <v>559</v>
      </c>
      <c r="E1085" s="1" t="s">
        <v>90</v>
      </c>
      <c r="F1085" s="1" t="s">
        <v>78</v>
      </c>
      <c r="G1085" s="1" t="s">
        <v>543</v>
      </c>
      <c r="H1085" t="s">
        <v>71</v>
      </c>
      <c r="I1085">
        <v>1</v>
      </c>
      <c r="J1085" t="s">
        <v>369</v>
      </c>
      <c r="K1085" s="1" t="s">
        <v>167</v>
      </c>
      <c r="L1085" s="1" t="s">
        <v>162</v>
      </c>
      <c r="M1085">
        <v>26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ユニフォーム高千穂恵也ICONIC</v>
      </c>
    </row>
    <row r="1086" spans="1:21" x14ac:dyDescent="0.25">
      <c r="A1086">
        <f>VLOOKUP(Toss[[#This Row],[No用]],SetNo[[No.用]:[vlookup 用]],2,FALSE)</f>
        <v>363</v>
      </c>
      <c r="B1086">
        <f>IF(ROW()=2,1,IF(A1085&lt;&gt;Toss[[#This Row],[No]],1,B1085+1))</f>
        <v>1</v>
      </c>
      <c r="C1086" t="s">
        <v>108</v>
      </c>
      <c r="D1086" s="1" t="s">
        <v>561</v>
      </c>
      <c r="E1086" s="1" t="s">
        <v>90</v>
      </c>
      <c r="F1086" s="1" t="s">
        <v>82</v>
      </c>
      <c r="G1086" s="1" t="s">
        <v>543</v>
      </c>
      <c r="H1086" t="s">
        <v>71</v>
      </c>
      <c r="I1086">
        <v>1</v>
      </c>
      <c r="J1086" t="s">
        <v>369</v>
      </c>
      <c r="K1086" s="1" t="s">
        <v>166</v>
      </c>
      <c r="L1086" s="1" t="s">
        <v>162</v>
      </c>
      <c r="M1086">
        <v>24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ユニフォーム広尾倖児ICONIC</v>
      </c>
    </row>
    <row r="1087" spans="1:21" x14ac:dyDescent="0.25">
      <c r="A1087">
        <f>VLOOKUP(Toss[[#This Row],[No用]],SetNo[[No.用]:[vlookup 用]],2,FALSE)</f>
        <v>363</v>
      </c>
      <c r="B1087">
        <f>IF(ROW()=2,1,IF(A1086&lt;&gt;Toss[[#This Row],[No]],1,B1086+1))</f>
        <v>2</v>
      </c>
      <c r="C1087" t="s">
        <v>108</v>
      </c>
      <c r="D1087" s="1" t="s">
        <v>561</v>
      </c>
      <c r="E1087" s="1" t="s">
        <v>90</v>
      </c>
      <c r="F1087" s="1" t="s">
        <v>82</v>
      </c>
      <c r="G1087" s="1" t="s">
        <v>543</v>
      </c>
      <c r="H1087" t="s">
        <v>71</v>
      </c>
      <c r="I1087">
        <v>1</v>
      </c>
      <c r="J1087" t="s">
        <v>369</v>
      </c>
      <c r="K1087" s="1" t="s">
        <v>167</v>
      </c>
      <c r="L1087" s="1" t="s">
        <v>162</v>
      </c>
      <c r="M1087">
        <v>25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ユニフォーム広尾倖児ICONIC</v>
      </c>
    </row>
    <row r="1088" spans="1:21" x14ac:dyDescent="0.25">
      <c r="A1088">
        <f>VLOOKUP(Toss[[#This Row],[No用]],SetNo[[No.用]:[vlookup 用]],2,FALSE)</f>
        <v>364</v>
      </c>
      <c r="B1088">
        <f>IF(ROW()=2,1,IF(A1087&lt;&gt;Toss[[#This Row],[No]],1,B1087+1))</f>
        <v>1</v>
      </c>
      <c r="C1088" s="1" t="s">
        <v>736</v>
      </c>
      <c r="D1088" s="1" t="s">
        <v>561</v>
      </c>
      <c r="E1088" s="1" t="s">
        <v>77</v>
      </c>
      <c r="F1088" s="1" t="s">
        <v>82</v>
      </c>
      <c r="G1088" s="1" t="s">
        <v>543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24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カンフー広尾倖児ICONIC</v>
      </c>
    </row>
    <row r="1089" spans="1:21" x14ac:dyDescent="0.25">
      <c r="A1089">
        <f>VLOOKUP(Toss[[#This Row],[No用]],SetNo[[No.用]:[vlookup 用]],2,FALSE)</f>
        <v>364</v>
      </c>
      <c r="B1089">
        <f>IF(ROW()=2,1,IF(A1088&lt;&gt;Toss[[#This Row],[No]],1,B1088+1))</f>
        <v>2</v>
      </c>
      <c r="C1089" s="1" t="s">
        <v>736</v>
      </c>
      <c r="D1089" s="1" t="s">
        <v>561</v>
      </c>
      <c r="E1089" s="1" t="s">
        <v>77</v>
      </c>
      <c r="F1089" s="1" t="s">
        <v>82</v>
      </c>
      <c r="G1089" s="1" t="s">
        <v>543</v>
      </c>
      <c r="H1089" s="1" t="s">
        <v>544</v>
      </c>
      <c r="I1089">
        <v>1</v>
      </c>
      <c r="J1089" t="s">
        <v>369</v>
      </c>
      <c r="K1089" s="1" t="s">
        <v>167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カンフー広尾倖児ICONIC</v>
      </c>
    </row>
    <row r="1090" spans="1:21" x14ac:dyDescent="0.25">
      <c r="A1090">
        <f>VLOOKUP(Toss[[#This Row],[No用]],SetNo[[No.用]:[vlookup 用]],2,FALSE)</f>
        <v>365</v>
      </c>
      <c r="B1090">
        <f>IF(ROW()=2,1,IF(A1089&lt;&gt;Toss[[#This Row],[No]],1,B1089+1))</f>
        <v>1</v>
      </c>
      <c r="C1090" t="s">
        <v>108</v>
      </c>
      <c r="D1090" s="1" t="s">
        <v>563</v>
      </c>
      <c r="E1090" s="1" t="s">
        <v>90</v>
      </c>
      <c r="F1090" s="1" t="s">
        <v>74</v>
      </c>
      <c r="G1090" s="1" t="s">
        <v>543</v>
      </c>
      <c r="H1090" t="s">
        <v>71</v>
      </c>
      <c r="I1090">
        <v>1</v>
      </c>
      <c r="J1090" t="s">
        <v>369</v>
      </c>
      <c r="K1090" s="1" t="s">
        <v>166</v>
      </c>
      <c r="L1090" s="1" t="s">
        <v>173</v>
      </c>
      <c r="M1090">
        <v>34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ユニフォーム先島伊澄ICONIC</v>
      </c>
    </row>
    <row r="1091" spans="1:21" x14ac:dyDescent="0.25">
      <c r="A1091">
        <f>VLOOKUP(Toss[[#This Row],[No用]],SetNo[[No.用]:[vlookup 用]],2,FALSE)</f>
        <v>365</v>
      </c>
      <c r="B1091">
        <f>IF(ROW()=2,1,IF(A1090&lt;&gt;Toss[[#This Row],[No]],1,B1090+1))</f>
        <v>2</v>
      </c>
      <c r="C1091" t="s">
        <v>108</v>
      </c>
      <c r="D1091" s="1" t="s">
        <v>563</v>
      </c>
      <c r="E1091" s="1" t="s">
        <v>90</v>
      </c>
      <c r="F1091" s="1" t="s">
        <v>74</v>
      </c>
      <c r="G1091" s="1" t="s">
        <v>543</v>
      </c>
      <c r="H1091" t="s">
        <v>71</v>
      </c>
      <c r="I1091">
        <v>1</v>
      </c>
      <c r="J1091" t="s">
        <v>369</v>
      </c>
      <c r="K1091" s="1" t="s">
        <v>169</v>
      </c>
      <c r="L1091" s="1" t="s">
        <v>178</v>
      </c>
      <c r="M1091">
        <v>34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ユニフォーム先島伊澄ICONIC</v>
      </c>
    </row>
    <row r="1092" spans="1:21" x14ac:dyDescent="0.25">
      <c r="A1092">
        <f>VLOOKUP(Toss[[#This Row],[No用]],SetNo[[No.用]:[vlookup 用]],2,FALSE)</f>
        <v>365</v>
      </c>
      <c r="B1092">
        <f>IF(ROW()=2,1,IF(A1091&lt;&gt;Toss[[#This Row],[No]],1,B1091+1))</f>
        <v>3</v>
      </c>
      <c r="C1092" t="s">
        <v>108</v>
      </c>
      <c r="D1092" s="1" t="s">
        <v>563</v>
      </c>
      <c r="E1092" s="1" t="s">
        <v>90</v>
      </c>
      <c r="F1092" s="1" t="s">
        <v>74</v>
      </c>
      <c r="G1092" s="1" t="s">
        <v>543</v>
      </c>
      <c r="H1092" t="s">
        <v>71</v>
      </c>
      <c r="I1092">
        <v>1</v>
      </c>
      <c r="J1092" t="s">
        <v>369</v>
      </c>
      <c r="K1092" s="1" t="s">
        <v>181</v>
      </c>
      <c r="L1092" s="1" t="s">
        <v>162</v>
      </c>
      <c r="M1092">
        <v>31</v>
      </c>
      <c r="N1092">
        <v>0</v>
      </c>
      <c r="O1092">
        <v>0</v>
      </c>
      <c r="P1092">
        <v>0</v>
      </c>
      <c r="U1092" t="str">
        <f>Toss[[#This Row],[服装]]&amp;Toss[[#This Row],[名前]]&amp;Toss[[#This Row],[レアリティ]]</f>
        <v>ユニフォーム先島伊澄ICONIC</v>
      </c>
    </row>
    <row r="1093" spans="1:21" x14ac:dyDescent="0.25">
      <c r="A1093">
        <f>VLOOKUP(Toss[[#This Row],[No用]],SetNo[[No.用]:[vlookup 用]],2,FALSE)</f>
        <v>365</v>
      </c>
      <c r="B1093">
        <f>IF(ROW()=2,1,IF(A1092&lt;&gt;Toss[[#This Row],[No]],1,B1092+1))</f>
        <v>4</v>
      </c>
      <c r="C1093" t="s">
        <v>108</v>
      </c>
      <c r="D1093" s="1" t="s">
        <v>563</v>
      </c>
      <c r="E1093" s="1" t="s">
        <v>90</v>
      </c>
      <c r="F1093" s="1" t="s">
        <v>74</v>
      </c>
      <c r="G1093" s="1" t="s">
        <v>543</v>
      </c>
      <c r="H1093" t="s">
        <v>71</v>
      </c>
      <c r="I1093">
        <v>1</v>
      </c>
      <c r="J1093" t="s">
        <v>369</v>
      </c>
      <c r="K1093" s="1" t="s">
        <v>232</v>
      </c>
      <c r="L1093" s="1" t="s">
        <v>162</v>
      </c>
      <c r="M1093">
        <v>33</v>
      </c>
      <c r="N1093">
        <v>0</v>
      </c>
      <c r="O1093">
        <v>0</v>
      </c>
      <c r="P1093">
        <v>0</v>
      </c>
      <c r="U1093" t="str">
        <f>Toss[[#This Row],[服装]]&amp;Toss[[#This Row],[名前]]&amp;Toss[[#This Row],[レアリティ]]</f>
        <v>ユニフォーム先島伊澄ICONIC</v>
      </c>
    </row>
    <row r="1094" spans="1:21" x14ac:dyDescent="0.25">
      <c r="A1094">
        <f>VLOOKUP(Toss[[#This Row],[No用]],SetNo[[No.用]:[vlookup 用]],2,FALSE)</f>
        <v>365</v>
      </c>
      <c r="B1094">
        <f>IF(ROW()=2,1,IF(A1093&lt;&gt;Toss[[#This Row],[No]],1,B1093+1))</f>
        <v>5</v>
      </c>
      <c r="C1094" t="s">
        <v>108</v>
      </c>
      <c r="D1094" s="1" t="s">
        <v>563</v>
      </c>
      <c r="E1094" s="1" t="s">
        <v>90</v>
      </c>
      <c r="F1094" s="1" t="s">
        <v>74</v>
      </c>
      <c r="G1094" s="1" t="s">
        <v>543</v>
      </c>
      <c r="H1094" t="s">
        <v>71</v>
      </c>
      <c r="I1094">
        <v>1</v>
      </c>
      <c r="J1094" t="s">
        <v>369</v>
      </c>
      <c r="K1094" s="1" t="s">
        <v>183</v>
      </c>
      <c r="L1094" s="1" t="s">
        <v>224</v>
      </c>
      <c r="M1094">
        <v>46</v>
      </c>
      <c r="N1094">
        <v>0</v>
      </c>
      <c r="O1094">
        <v>56</v>
      </c>
      <c r="P1094">
        <v>0</v>
      </c>
      <c r="U1094" t="str">
        <f>Toss[[#This Row],[服装]]&amp;Toss[[#This Row],[名前]]&amp;Toss[[#This Row],[レアリティ]]</f>
        <v>ユニフォーム先島伊澄ICONIC</v>
      </c>
    </row>
    <row r="1095" spans="1:21" x14ac:dyDescent="0.25">
      <c r="A1095">
        <f>VLOOKUP(Toss[[#This Row],[No用]],SetNo[[No.用]:[vlookup 用]],2,FALSE)</f>
        <v>366</v>
      </c>
      <c r="B1095">
        <f>IF(ROW()=2,1,IF(A1094&lt;&gt;Toss[[#This Row],[No]],1,B1094+1))</f>
        <v>1</v>
      </c>
      <c r="C1095" t="s">
        <v>108</v>
      </c>
      <c r="D1095" s="1" t="s">
        <v>565</v>
      </c>
      <c r="E1095" s="1" t="s">
        <v>90</v>
      </c>
      <c r="F1095" s="1" t="s">
        <v>82</v>
      </c>
      <c r="G1095" s="1" t="s">
        <v>543</v>
      </c>
      <c r="H1095" t="s">
        <v>71</v>
      </c>
      <c r="I1095">
        <v>1</v>
      </c>
      <c r="J1095" t="s">
        <v>369</v>
      </c>
      <c r="K1095" s="1" t="s">
        <v>166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Toss[[#This Row],[服装]]&amp;Toss[[#This Row],[名前]]&amp;Toss[[#This Row],[レアリティ]]</f>
        <v>ユニフォーム背黒晃彦ICONIC</v>
      </c>
    </row>
    <row r="1096" spans="1:21" x14ac:dyDescent="0.25">
      <c r="A1096">
        <f>VLOOKUP(Toss[[#This Row],[No用]],SetNo[[No.用]:[vlookup 用]],2,FALSE)</f>
        <v>366</v>
      </c>
      <c r="B1096">
        <f>IF(ROW()=2,1,IF(A1095&lt;&gt;Toss[[#This Row],[No]],1,B1095+1))</f>
        <v>2</v>
      </c>
      <c r="C1096" t="s">
        <v>108</v>
      </c>
      <c r="D1096" s="1" t="s">
        <v>565</v>
      </c>
      <c r="E1096" s="1" t="s">
        <v>90</v>
      </c>
      <c r="F1096" s="1" t="s">
        <v>82</v>
      </c>
      <c r="G1096" s="1" t="s">
        <v>543</v>
      </c>
      <c r="H1096" t="s">
        <v>71</v>
      </c>
      <c r="I1096">
        <v>1</v>
      </c>
      <c r="J1096" t="s">
        <v>369</v>
      </c>
      <c r="K1096" s="1" t="s">
        <v>167</v>
      </c>
      <c r="L1096" s="1" t="s">
        <v>162</v>
      </c>
      <c r="M1096">
        <v>31</v>
      </c>
      <c r="N1096">
        <v>0</v>
      </c>
      <c r="O1096">
        <v>0</v>
      </c>
      <c r="P1096">
        <v>0</v>
      </c>
      <c r="U1096" t="str">
        <f>Toss[[#This Row],[服装]]&amp;Toss[[#This Row],[名前]]&amp;Toss[[#This Row],[レアリティ]]</f>
        <v>ユニフォーム背黒晃彦ICONIC</v>
      </c>
    </row>
    <row r="1097" spans="1:21" x14ac:dyDescent="0.25">
      <c r="A1097">
        <f>VLOOKUP(Toss[[#This Row],[No用]],SetNo[[No.用]:[vlookup 用]],2,FALSE)</f>
        <v>367</v>
      </c>
      <c r="B1097">
        <f>IF(ROW()=2,1,IF(A1096&lt;&gt;Toss[[#This Row],[No]],1,B1096+1))</f>
        <v>1</v>
      </c>
      <c r="C1097" t="s">
        <v>108</v>
      </c>
      <c r="D1097" s="1" t="s">
        <v>567</v>
      </c>
      <c r="E1097" s="1" t="s">
        <v>90</v>
      </c>
      <c r="F1097" s="1" t="s">
        <v>80</v>
      </c>
      <c r="G1097" s="1" t="s">
        <v>543</v>
      </c>
      <c r="H1097" t="s">
        <v>71</v>
      </c>
      <c r="I1097">
        <v>1</v>
      </c>
      <c r="J1097" t="s">
        <v>369</v>
      </c>
      <c r="K1097" s="1" t="s">
        <v>166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Toss[[#This Row],[服装]]&amp;Toss[[#This Row],[名前]]&amp;Toss[[#This Row],[レアリティ]]</f>
        <v>ユニフォーム赤間颯ICONIC</v>
      </c>
    </row>
    <row r="1098" spans="1:21" x14ac:dyDescent="0.25">
      <c r="A1098">
        <f>VLOOKUP(Toss[[#This Row],[No用]],SetNo[[No.用]:[vlookup 用]],2,FALSE)</f>
        <v>368</v>
      </c>
      <c r="B1098">
        <f>IF(ROW()=2,1,IF(A1097&lt;&gt;Toss[[#This Row],[No]],1,B1097+1))</f>
        <v>1</v>
      </c>
      <c r="C1098" s="1" t="s">
        <v>108</v>
      </c>
      <c r="D1098" s="1" t="s">
        <v>1071</v>
      </c>
      <c r="E1098" s="1" t="s">
        <v>77</v>
      </c>
      <c r="F1098" s="1" t="s">
        <v>74</v>
      </c>
      <c r="G1098" s="1" t="s">
        <v>1072</v>
      </c>
      <c r="H1098" s="1" t="s">
        <v>544</v>
      </c>
      <c r="I1098">
        <v>1</v>
      </c>
      <c r="J1098" t="s">
        <v>369</v>
      </c>
      <c r="K1098" s="1" t="s">
        <v>166</v>
      </c>
      <c r="L1098" s="1" t="s">
        <v>173</v>
      </c>
      <c r="M1098">
        <v>38</v>
      </c>
      <c r="N1098">
        <v>0</v>
      </c>
      <c r="O1098">
        <v>0</v>
      </c>
      <c r="P1098">
        <v>0</v>
      </c>
      <c r="U1098" t="str">
        <f>Toss[[#This Row],[服装]]&amp;Toss[[#This Row],[名前]]&amp;Toss[[#This Row],[レアリティ]]</f>
        <v>ユニフォーム白峰周ICONIC</v>
      </c>
    </row>
    <row r="1099" spans="1:21" x14ac:dyDescent="0.25">
      <c r="A1099">
        <f>VLOOKUP(Toss[[#This Row],[No用]],SetNo[[No.用]:[vlookup 用]],2,FALSE)</f>
        <v>368</v>
      </c>
      <c r="B1099">
        <f>IF(ROW()=2,1,IF(A1098&lt;&gt;Toss[[#This Row],[No]],1,B1098+1))</f>
        <v>2</v>
      </c>
      <c r="C1099" s="1" t="s">
        <v>108</v>
      </c>
      <c r="D1099" s="1" t="s">
        <v>1071</v>
      </c>
      <c r="E1099" s="1" t="s">
        <v>77</v>
      </c>
      <c r="F1099" s="1" t="s">
        <v>74</v>
      </c>
      <c r="G1099" s="1" t="s">
        <v>1072</v>
      </c>
      <c r="H1099" s="1" t="s">
        <v>544</v>
      </c>
      <c r="I1099">
        <v>1</v>
      </c>
      <c r="J1099" t="s">
        <v>369</v>
      </c>
      <c r="K1099" s="1" t="s">
        <v>169</v>
      </c>
      <c r="L1099" s="1" t="s">
        <v>173</v>
      </c>
      <c r="M1099">
        <v>38</v>
      </c>
      <c r="N1099">
        <v>0</v>
      </c>
      <c r="O1099">
        <v>0</v>
      </c>
      <c r="P1099">
        <v>0</v>
      </c>
      <c r="U1099" t="str">
        <f>Toss[[#This Row],[服装]]&amp;Toss[[#This Row],[名前]]&amp;Toss[[#This Row],[レアリティ]]</f>
        <v>ユニフォーム白峰周ICONIC</v>
      </c>
    </row>
    <row r="1100" spans="1:21" x14ac:dyDescent="0.25">
      <c r="A1100">
        <f>VLOOKUP(Toss[[#This Row],[No用]],SetNo[[No.用]:[vlookup 用]],2,FALSE)</f>
        <v>368</v>
      </c>
      <c r="B1100">
        <f>IF(ROW()=2,1,IF(A1099&lt;&gt;Toss[[#This Row],[No]],1,B1099+1))</f>
        <v>3</v>
      </c>
      <c r="C1100" s="1" t="s">
        <v>108</v>
      </c>
      <c r="D1100" s="1" t="s">
        <v>1071</v>
      </c>
      <c r="E1100" s="1" t="s">
        <v>77</v>
      </c>
      <c r="F1100" s="1" t="s">
        <v>74</v>
      </c>
      <c r="G1100" s="1" t="s">
        <v>1072</v>
      </c>
      <c r="H1100" s="1" t="s">
        <v>544</v>
      </c>
      <c r="I1100">
        <v>1</v>
      </c>
      <c r="J1100" t="s">
        <v>369</v>
      </c>
      <c r="K1100" s="1" t="s">
        <v>172</v>
      </c>
      <c r="L1100" s="1" t="s">
        <v>162</v>
      </c>
      <c r="M1100">
        <v>35</v>
      </c>
      <c r="N1100">
        <v>0</v>
      </c>
      <c r="O1100">
        <v>0</v>
      </c>
      <c r="P1100">
        <v>0</v>
      </c>
      <c r="U1100" t="str">
        <f>Toss[[#This Row],[服装]]&amp;Toss[[#This Row],[名前]]&amp;Toss[[#This Row],[レアリティ]]</f>
        <v>ユニフォーム白峰周ICONIC</v>
      </c>
    </row>
    <row r="1101" spans="1:21" x14ac:dyDescent="0.25">
      <c r="A1101">
        <f>VLOOKUP(Toss[[#This Row],[No用]],SetNo[[No.用]:[vlookup 用]],2,FALSE)</f>
        <v>368</v>
      </c>
      <c r="B1101">
        <f>IF(ROW()=2,1,IF(A1100&lt;&gt;Toss[[#This Row],[No]],1,B1100+1))</f>
        <v>4</v>
      </c>
      <c r="C1101" s="1" t="s">
        <v>108</v>
      </c>
      <c r="D1101" s="1" t="s">
        <v>1071</v>
      </c>
      <c r="E1101" s="1" t="s">
        <v>77</v>
      </c>
      <c r="F1101" s="1" t="s">
        <v>74</v>
      </c>
      <c r="G1101" s="1" t="s">
        <v>1072</v>
      </c>
      <c r="H1101" s="1" t="s">
        <v>544</v>
      </c>
      <c r="I1101">
        <v>1</v>
      </c>
      <c r="J1101" t="s">
        <v>369</v>
      </c>
      <c r="K1101" s="1" t="s">
        <v>363</v>
      </c>
      <c r="L1101" s="1" t="s">
        <v>162</v>
      </c>
      <c r="M1101">
        <v>41</v>
      </c>
      <c r="N1101">
        <v>0</v>
      </c>
      <c r="O1101">
        <v>0</v>
      </c>
      <c r="P1101">
        <v>0</v>
      </c>
      <c r="U1101" t="str">
        <f>Toss[[#This Row],[服装]]&amp;Toss[[#This Row],[名前]]&amp;Toss[[#This Row],[レアリティ]]</f>
        <v>ユニフォーム白峰周ICONIC</v>
      </c>
    </row>
    <row r="1102" spans="1:21" x14ac:dyDescent="0.25">
      <c r="A1102">
        <f>VLOOKUP(Toss[[#This Row],[No用]],SetNo[[No.用]:[vlookup 用]],2,FALSE)</f>
        <v>368</v>
      </c>
      <c r="B1102">
        <f>IF(ROW()=2,1,IF(A1101&lt;&gt;Toss[[#This Row],[No]],1,B1101+1))</f>
        <v>5</v>
      </c>
      <c r="C1102" s="1" t="s">
        <v>108</v>
      </c>
      <c r="D1102" s="1" t="s">
        <v>1071</v>
      </c>
      <c r="E1102" s="1" t="s">
        <v>77</v>
      </c>
      <c r="F1102" s="1" t="s">
        <v>74</v>
      </c>
      <c r="G1102" s="1" t="s">
        <v>1072</v>
      </c>
      <c r="H1102" s="1" t="s">
        <v>544</v>
      </c>
      <c r="I1102">
        <v>1</v>
      </c>
      <c r="J1102" t="s">
        <v>369</v>
      </c>
      <c r="K1102" s="1" t="s">
        <v>232</v>
      </c>
      <c r="L1102" s="1" t="s">
        <v>162</v>
      </c>
      <c r="M1102">
        <v>38</v>
      </c>
      <c r="N1102">
        <v>0</v>
      </c>
      <c r="O1102">
        <v>0</v>
      </c>
      <c r="P1102">
        <v>0</v>
      </c>
      <c r="U1102" t="str">
        <f>Toss[[#This Row],[服装]]&amp;Toss[[#This Row],[名前]]&amp;Toss[[#This Row],[レアリティ]]</f>
        <v>ユニフォーム白峰周ICONIC</v>
      </c>
    </row>
    <row r="1103" spans="1:21" x14ac:dyDescent="0.25">
      <c r="A1103">
        <f>VLOOKUP(Toss[[#This Row],[No用]],SetNo[[No.用]:[vlookup 用]],2,FALSE)</f>
        <v>368</v>
      </c>
      <c r="B1103">
        <f>IF(ROW()=2,1,IF(A1102&lt;&gt;Toss[[#This Row],[No]],1,B1102+1))</f>
        <v>6</v>
      </c>
      <c r="C1103" s="1" t="s">
        <v>108</v>
      </c>
      <c r="D1103" s="1" t="s">
        <v>1071</v>
      </c>
      <c r="E1103" s="1" t="s">
        <v>77</v>
      </c>
      <c r="F1103" s="1" t="s">
        <v>74</v>
      </c>
      <c r="G1103" s="1" t="s">
        <v>1072</v>
      </c>
      <c r="H1103" s="1" t="s">
        <v>544</v>
      </c>
      <c r="I1103">
        <v>1</v>
      </c>
      <c r="J1103" t="s">
        <v>369</v>
      </c>
      <c r="K1103" s="1" t="s">
        <v>183</v>
      </c>
      <c r="L1103" s="1" t="s">
        <v>224</v>
      </c>
      <c r="M1103">
        <v>49</v>
      </c>
      <c r="N1103">
        <v>0</v>
      </c>
      <c r="O1103">
        <v>59</v>
      </c>
      <c r="P1103">
        <v>0</v>
      </c>
      <c r="U1103" t="str">
        <f>Toss[[#This Row],[服装]]&amp;Toss[[#This Row],[名前]]&amp;Toss[[#This Row],[レアリティ]]</f>
        <v>ユニフォーム白峰周ICONIC</v>
      </c>
    </row>
    <row r="1104" spans="1:21" x14ac:dyDescent="0.25">
      <c r="A1104">
        <f>VLOOKUP(Toss[[#This Row],[No用]],SetNo[[No.用]:[vlookup 用]],2,FALSE)</f>
        <v>369</v>
      </c>
      <c r="B1104">
        <f>IF(ROW()=2,1,IF(A1103&lt;&gt;Toss[[#This Row],[No]],1,B1103+1))</f>
        <v>1</v>
      </c>
      <c r="C1104" s="1" t="s">
        <v>108</v>
      </c>
      <c r="D1104" s="1" t="s">
        <v>1081</v>
      </c>
      <c r="E1104" s="1" t="s">
        <v>77</v>
      </c>
      <c r="F1104" s="1" t="s">
        <v>82</v>
      </c>
      <c r="G1104" s="1" t="s">
        <v>1072</v>
      </c>
      <c r="H1104" s="1" t="s">
        <v>544</v>
      </c>
      <c r="I1104">
        <v>1</v>
      </c>
      <c r="J1104" t="s">
        <v>369</v>
      </c>
      <c r="K1104" s="1" t="s">
        <v>166</v>
      </c>
      <c r="L1104" s="1" t="s">
        <v>162</v>
      </c>
      <c r="M1104">
        <v>29</v>
      </c>
      <c r="N1104">
        <v>0</v>
      </c>
      <c r="O1104">
        <v>0</v>
      </c>
      <c r="P1104">
        <v>0</v>
      </c>
      <c r="U1104" t="str">
        <f>Toss[[#This Row],[服装]]&amp;Toss[[#This Row],[名前]]&amp;Toss[[#This Row],[レアリティ]]</f>
        <v>ユニフォーム和倉久彦ICONIC</v>
      </c>
    </row>
    <row r="1105" spans="1:21" x14ac:dyDescent="0.25">
      <c r="A1105">
        <f>VLOOKUP(Toss[[#This Row],[No用]],SetNo[[No.用]:[vlookup 用]],2,FALSE)</f>
        <v>369</v>
      </c>
      <c r="B1105">
        <f>IF(ROW()=2,1,IF(A1104&lt;&gt;Toss[[#This Row],[No]],1,B1104+1))</f>
        <v>2</v>
      </c>
      <c r="C1105" s="1" t="s">
        <v>108</v>
      </c>
      <c r="D1105" s="1" t="s">
        <v>1081</v>
      </c>
      <c r="E1105" s="1" t="s">
        <v>77</v>
      </c>
      <c r="F1105" s="1" t="s">
        <v>82</v>
      </c>
      <c r="G1105" s="1" t="s">
        <v>1072</v>
      </c>
      <c r="H1105" s="1" t="s">
        <v>544</v>
      </c>
      <c r="I1105">
        <v>1</v>
      </c>
      <c r="J1105" t="s">
        <v>369</v>
      </c>
      <c r="K1105" s="1" t="s">
        <v>167</v>
      </c>
      <c r="L1105" s="1" t="s">
        <v>162</v>
      </c>
      <c r="M1105">
        <v>29</v>
      </c>
      <c r="N1105">
        <v>0</v>
      </c>
      <c r="O1105">
        <v>0</v>
      </c>
      <c r="P1105">
        <v>0</v>
      </c>
      <c r="U1105" t="str">
        <f>Toss[[#This Row],[服装]]&amp;Toss[[#This Row],[名前]]&amp;Toss[[#This Row],[レアリティ]]</f>
        <v>ユニフォーム和倉久彦ICONIC</v>
      </c>
    </row>
    <row r="1106" spans="1:21" x14ac:dyDescent="0.25">
      <c r="A1106">
        <f>VLOOKUP(Toss[[#This Row],[No用]],SetNo[[No.用]:[vlookup 用]],2,FALSE)</f>
        <v>370</v>
      </c>
      <c r="B1106">
        <f>IF(ROW()=2,1,IF(A1105&lt;&gt;Toss[[#This Row],[No]],1,B1105+1))</f>
        <v>1</v>
      </c>
      <c r="C1106" s="1" t="s">
        <v>108</v>
      </c>
      <c r="D1106" s="1" t="s">
        <v>1085</v>
      </c>
      <c r="E1106" s="1" t="s">
        <v>77</v>
      </c>
      <c r="F1106" s="1" t="s">
        <v>78</v>
      </c>
      <c r="G1106" s="1" t="s">
        <v>1072</v>
      </c>
      <c r="H1106" s="1" t="s">
        <v>544</v>
      </c>
      <c r="I1106">
        <v>1</v>
      </c>
      <c r="J1106" t="s">
        <v>369</v>
      </c>
      <c r="K1106" s="1" t="s">
        <v>166</v>
      </c>
      <c r="L1106" s="1" t="s">
        <v>162</v>
      </c>
      <c r="M1106">
        <v>23</v>
      </c>
      <c r="N1106">
        <v>0</v>
      </c>
      <c r="O1106">
        <v>0</v>
      </c>
      <c r="P1106">
        <v>0</v>
      </c>
      <c r="U1106" t="str">
        <f>Toss[[#This Row],[服装]]&amp;Toss[[#This Row],[名前]]&amp;Toss[[#This Row],[レアリティ]]</f>
        <v>ユニフォーム金沢伊織ICONIC</v>
      </c>
    </row>
    <row r="1107" spans="1:21" x14ac:dyDescent="0.25">
      <c r="A1107">
        <f>VLOOKUP(Toss[[#This Row],[No用]],SetNo[[No.用]:[vlookup 用]],2,FALSE)</f>
        <v>370</v>
      </c>
      <c r="B1107">
        <f>IF(ROW()=2,1,IF(A1106&lt;&gt;Toss[[#This Row],[No]],1,B1106+1))</f>
        <v>2</v>
      </c>
      <c r="C1107" s="1" t="s">
        <v>108</v>
      </c>
      <c r="D1107" s="1" t="s">
        <v>1085</v>
      </c>
      <c r="E1107" s="1" t="s">
        <v>77</v>
      </c>
      <c r="F1107" s="1" t="s">
        <v>78</v>
      </c>
      <c r="G1107" s="1" t="s">
        <v>1072</v>
      </c>
      <c r="H1107" s="1" t="s">
        <v>544</v>
      </c>
      <c r="I1107">
        <v>1</v>
      </c>
      <c r="J1107" t="s">
        <v>369</v>
      </c>
      <c r="K1107" s="1" t="s">
        <v>167</v>
      </c>
      <c r="L1107" s="1" t="s">
        <v>162</v>
      </c>
      <c r="M1107">
        <v>25</v>
      </c>
      <c r="N1107">
        <v>0</v>
      </c>
      <c r="O1107">
        <v>0</v>
      </c>
      <c r="P1107">
        <v>0</v>
      </c>
      <c r="U1107" t="str">
        <f>Toss[[#This Row],[服装]]&amp;Toss[[#This Row],[名前]]&amp;Toss[[#This Row],[レアリティ]]</f>
        <v>ユニフォーム金沢伊織ICONIC</v>
      </c>
    </row>
    <row r="1108" spans="1:21" x14ac:dyDescent="0.25">
      <c r="A1108">
        <f>VLOOKUP(Toss[[#This Row],[No用]],SetNo[[No.用]:[vlookup 用]],2,FALSE)</f>
        <v>371</v>
      </c>
      <c r="B1108">
        <f>IF(ROW()=2,1,IF(A1107&lt;&gt;Toss[[#This Row],[No]],1,B1107+1))</f>
        <v>1</v>
      </c>
      <c r="C1108" s="1" t="s">
        <v>108</v>
      </c>
      <c r="D1108" s="1" t="s">
        <v>1089</v>
      </c>
      <c r="E1108" s="1" t="s">
        <v>77</v>
      </c>
      <c r="F1108" s="1" t="s">
        <v>82</v>
      </c>
      <c r="G1108" s="1" t="s">
        <v>1072</v>
      </c>
      <c r="H1108" s="1" t="s">
        <v>544</v>
      </c>
      <c r="I1108">
        <v>1</v>
      </c>
      <c r="J1108" t="s">
        <v>369</v>
      </c>
      <c r="K1108" s="1" t="s">
        <v>166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Toss[[#This Row],[服装]]&amp;Toss[[#This Row],[名前]]&amp;Toss[[#This Row],[レアリティ]]</f>
        <v>ユニフォーム志賀智也ICONIC</v>
      </c>
    </row>
    <row r="1109" spans="1:21" x14ac:dyDescent="0.25">
      <c r="A1109">
        <f>VLOOKUP(Toss[[#This Row],[No用]],SetNo[[No.用]:[vlookup 用]],2,FALSE)</f>
        <v>371</v>
      </c>
      <c r="B1109">
        <f>IF(ROW()=2,1,IF(A1108&lt;&gt;Toss[[#This Row],[No]],1,B1108+1))</f>
        <v>2</v>
      </c>
      <c r="C1109" s="1" t="s">
        <v>108</v>
      </c>
      <c r="D1109" s="1" t="s">
        <v>1089</v>
      </c>
      <c r="E1109" s="1" t="s">
        <v>77</v>
      </c>
      <c r="F1109" s="1" t="s">
        <v>82</v>
      </c>
      <c r="G1109" s="1" t="s">
        <v>1072</v>
      </c>
      <c r="H1109" s="1" t="s">
        <v>544</v>
      </c>
      <c r="I1109">
        <v>1</v>
      </c>
      <c r="J1109" t="s">
        <v>369</v>
      </c>
      <c r="K1109" s="1" t="s">
        <v>167</v>
      </c>
      <c r="L1109" s="1" t="s">
        <v>162</v>
      </c>
      <c r="M1109">
        <v>31</v>
      </c>
      <c r="N1109">
        <v>0</v>
      </c>
      <c r="O1109">
        <v>0</v>
      </c>
      <c r="P1109">
        <v>0</v>
      </c>
      <c r="U1109" t="str">
        <f>Toss[[#This Row],[服装]]&amp;Toss[[#This Row],[名前]]&amp;Toss[[#This Row],[レアリティ]]</f>
        <v>ユニフォーム志賀智也ICONIC</v>
      </c>
    </row>
    <row r="1110" spans="1:21" x14ac:dyDescent="0.25">
      <c r="A1110">
        <f>VLOOKUP(Toss[[#This Row],[No用]],SetNo[[No.用]:[vlookup 用]],2,FALSE)</f>
        <v>372</v>
      </c>
      <c r="B1110">
        <f>IF(ROW()=2,1,IF(A1109&lt;&gt;Toss[[#This Row],[No]],1,B1109+1))</f>
        <v>1</v>
      </c>
      <c r="C1110" s="1" t="s">
        <v>108</v>
      </c>
      <c r="D1110" s="1" t="s">
        <v>1102</v>
      </c>
      <c r="E1110" s="1" t="s">
        <v>77</v>
      </c>
      <c r="F1110" s="1" t="s">
        <v>80</v>
      </c>
      <c r="G1110" s="1" t="s">
        <v>1072</v>
      </c>
      <c r="H1110" s="1" t="s">
        <v>544</v>
      </c>
      <c r="I1110">
        <v>1</v>
      </c>
      <c r="J1110" t="s">
        <v>369</v>
      </c>
      <c r="K1110" s="1" t="s">
        <v>166</v>
      </c>
      <c r="L1110" s="1" t="s">
        <v>162</v>
      </c>
      <c r="M1110">
        <v>28</v>
      </c>
      <c r="N1110">
        <v>0</v>
      </c>
      <c r="O1110">
        <v>0</v>
      </c>
      <c r="P1110">
        <v>0</v>
      </c>
      <c r="U1110" t="str">
        <f>Toss[[#This Row],[服装]]&amp;Toss[[#This Row],[名前]]&amp;Toss[[#This Row],[レアリティ]]</f>
        <v>ユニフォーム輪島友和ICONIC</v>
      </c>
    </row>
    <row r="1111" spans="1:21" x14ac:dyDescent="0.25">
      <c r="A1111">
        <f>VLOOKUP(Toss[[#This Row],[No用]],SetNo[[No.用]:[vlookup 用]],2,FALSE)</f>
        <v>373</v>
      </c>
      <c r="B1111">
        <f>IF(ROW()=2,1,IF(A1110&lt;&gt;Toss[[#This Row],[No]],1,B1110+1))</f>
        <v>1</v>
      </c>
      <c r="C1111" s="1" t="s">
        <v>108</v>
      </c>
      <c r="D1111" s="1" t="s">
        <v>1119</v>
      </c>
      <c r="E1111" s="1" t="s">
        <v>77</v>
      </c>
      <c r="F1111" s="1" t="s">
        <v>78</v>
      </c>
      <c r="G1111" s="1" t="s">
        <v>1072</v>
      </c>
      <c r="H1111" s="1" t="s">
        <v>544</v>
      </c>
      <c r="I1111">
        <v>1</v>
      </c>
      <c r="J1111" t="s">
        <v>369</v>
      </c>
      <c r="K1111" s="1" t="s">
        <v>166</v>
      </c>
      <c r="L1111" s="1" t="s">
        <v>162</v>
      </c>
      <c r="M1111">
        <v>25</v>
      </c>
      <c r="N1111">
        <v>0</v>
      </c>
      <c r="O1111">
        <v>0</v>
      </c>
      <c r="P1111">
        <v>0</v>
      </c>
      <c r="U1111" t="str">
        <f>Toss[[#This Row],[服装]]&amp;Toss[[#This Row],[名前]]&amp;Toss[[#This Row],[レアリティ]]</f>
        <v>ユニフォーム深谷謙朗ICONIC</v>
      </c>
    </row>
    <row r="1112" spans="1:21" x14ac:dyDescent="0.25">
      <c r="A1112">
        <f>VLOOKUP(Toss[[#This Row],[No用]],SetNo[[No.用]:[vlookup 用]],2,FALSE)</f>
        <v>373</v>
      </c>
      <c r="B1112">
        <f>IF(ROW()=2,1,IF(A1111&lt;&gt;Toss[[#This Row],[No]],1,B1111+1))</f>
        <v>2</v>
      </c>
      <c r="C1112" s="1" t="s">
        <v>108</v>
      </c>
      <c r="D1112" s="1" t="s">
        <v>1119</v>
      </c>
      <c r="E1112" s="1" t="s">
        <v>77</v>
      </c>
      <c r="F1112" s="1" t="s">
        <v>78</v>
      </c>
      <c r="G1112" s="1" t="s">
        <v>1072</v>
      </c>
      <c r="H1112" s="1" t="s">
        <v>544</v>
      </c>
      <c r="I1112">
        <v>1</v>
      </c>
      <c r="J1112" t="s">
        <v>369</v>
      </c>
      <c r="K1112" s="1" t="s">
        <v>167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Toss[[#This Row],[服装]]&amp;Toss[[#This Row],[名前]]&amp;Toss[[#This Row],[レアリティ]]</f>
        <v>ユニフォーム深谷謙朗ICONIC</v>
      </c>
    </row>
    <row r="1113" spans="1:21" x14ac:dyDescent="0.25">
      <c r="A1113">
        <f>VLOOKUP(Toss[[#This Row],[No用]],SetNo[[No.用]:[vlookup 用]],2,FALSE)</f>
        <v>374</v>
      </c>
      <c r="B1113">
        <f>IF(ROW()=2,1,IF(A1112&lt;&gt;Toss[[#This Row],[No]],1,B1112+1))</f>
        <v>1</v>
      </c>
      <c r="C1113" s="1" t="s">
        <v>108</v>
      </c>
      <c r="D1113" s="1" t="s">
        <v>1129</v>
      </c>
      <c r="E1113" s="1" t="s">
        <v>77</v>
      </c>
      <c r="F1113" s="1" t="s">
        <v>78</v>
      </c>
      <c r="G1113" s="1" t="s">
        <v>1072</v>
      </c>
      <c r="H1113" s="1" t="s">
        <v>544</v>
      </c>
      <c r="I1113">
        <v>1</v>
      </c>
      <c r="J1113" t="s">
        <v>369</v>
      </c>
      <c r="K1113" s="1" t="s">
        <v>166</v>
      </c>
      <c r="L1113" s="1" t="s">
        <v>162</v>
      </c>
      <c r="M1113">
        <v>24</v>
      </c>
      <c r="N1113">
        <v>0</v>
      </c>
      <c r="O1113">
        <v>0</v>
      </c>
      <c r="P1113">
        <v>0</v>
      </c>
      <c r="U1113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27"/>
  <sheetViews>
    <sheetView topLeftCell="A1334" workbookViewId="0">
      <selection activeCell="A1355" sqref="A1354:XFD135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10.140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0.710937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63.7109375" bestFit="1" customWidth="1"/>
    <col min="18" max="18" width="16.42578125" bestFit="1" customWidth="1"/>
    <col min="19" max="19" width="17.7109375" bestFit="1" customWidth="1"/>
    <col min="20" max="20" width="17.7109375" customWidth="1"/>
    <col min="21" max="21" width="0" hidden="1" customWidth="1"/>
  </cols>
  <sheetData>
    <row r="1" spans="1:21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1091</v>
      </c>
      <c r="U1" t="s">
        <v>226</v>
      </c>
    </row>
    <row r="2" spans="1:21" x14ac:dyDescent="0.2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2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2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2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2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2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1203</v>
      </c>
      <c r="T7" s="1" t="s">
        <v>1182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2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2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2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2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2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2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1203</v>
      </c>
      <c r="T13" s="1" t="s">
        <v>1182</v>
      </c>
      <c r="U13" t="str">
        <f>Attack[[#This Row],[服装]]&amp;Attack[[#This Row],[名前]]&amp;Attack[[#This Row],[レアリティ]]</f>
        <v>制服日向翔陽ICONIC</v>
      </c>
    </row>
    <row r="14" spans="1:21" x14ac:dyDescent="0.2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2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2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2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2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2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1203</v>
      </c>
      <c r="T19" s="1" t="s">
        <v>1182</v>
      </c>
      <c r="U19" t="str">
        <f>Attack[[#This Row],[服装]]&amp;Attack[[#This Row],[名前]]&amp;Attack[[#This Row],[レアリティ]]</f>
        <v>夏祭り日向翔陽ICONIC</v>
      </c>
    </row>
    <row r="20" spans="1:21" x14ac:dyDescent="0.2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2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2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2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2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607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2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607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610</v>
      </c>
      <c r="U25" t="str">
        <f>Attack[[#This Row],[服装]]&amp;Attack[[#This Row],[名前]]&amp;Attack[[#This Row],[レアリティ]]</f>
        <v>1周年日向翔陽ICONIC</v>
      </c>
    </row>
    <row r="26" spans="1:21" x14ac:dyDescent="0.2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2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2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2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2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709</v>
      </c>
      <c r="D30" s="1" t="s">
        <v>684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2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709</v>
      </c>
      <c r="D31" s="1" t="s">
        <v>684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2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709</v>
      </c>
      <c r="D32" s="1" t="s">
        <v>684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1204</v>
      </c>
      <c r="T32" s="1" t="s">
        <v>1184</v>
      </c>
      <c r="U32" t="str">
        <f>Attack[[#This Row],[服装]]&amp;Attack[[#This Row],[名前]]&amp;Attack[[#This Row],[レアリティ]]</f>
        <v>王冠日向翔陽ICONIC</v>
      </c>
    </row>
    <row r="33" spans="1:21" x14ac:dyDescent="0.2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2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2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781</v>
      </c>
      <c r="D35" s="1" t="s">
        <v>684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2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781</v>
      </c>
      <c r="D36" s="1" t="s">
        <v>684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2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781</v>
      </c>
      <c r="D37" s="1" t="s">
        <v>684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2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781</v>
      </c>
      <c r="D38" s="1" t="s">
        <v>684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2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781</v>
      </c>
      <c r="D39" s="1" t="s">
        <v>684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796</v>
      </c>
      <c r="U39" t="str">
        <f>Attack[[#This Row],[服装]]&amp;Attack[[#This Row],[名前]]&amp;Attack[[#This Row],[レアリティ]]</f>
        <v>ジャージ日向翔陽ICONIC</v>
      </c>
    </row>
    <row r="40" spans="1:21" x14ac:dyDescent="0.2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2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2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2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912</v>
      </c>
      <c r="D43" s="1" t="s">
        <v>684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2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912</v>
      </c>
      <c r="D44" s="1" t="s">
        <v>684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2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912</v>
      </c>
      <c r="D45" s="1" t="s">
        <v>684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2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2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2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2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1070</v>
      </c>
      <c r="D49" s="1" t="s">
        <v>684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2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1070</v>
      </c>
      <c r="D50" s="1" t="s">
        <v>684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2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1070</v>
      </c>
      <c r="D51" s="1" t="s">
        <v>684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2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2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2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2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2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2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2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2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2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2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2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2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2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2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2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2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2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607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2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607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2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607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2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607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2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607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2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607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2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709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2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709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2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709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2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709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2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781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2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781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2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781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2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781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2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885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2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885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2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885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2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885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2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935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2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935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2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935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2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935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2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935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2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935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2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1154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2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1154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2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1154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2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1154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2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2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2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2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2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2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2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2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2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2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2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607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2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607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2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607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2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607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2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607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909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2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2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707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2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707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2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2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2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781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2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781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2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781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2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2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2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2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909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2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2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2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2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2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2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2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2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2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2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2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2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2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2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2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2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2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2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2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2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2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2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734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2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2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2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2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2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2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2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781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2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781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2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2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1052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2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1052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2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1052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2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2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2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2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672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2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769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2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885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2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1070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2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2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2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2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2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2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2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2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2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2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2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2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2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2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2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631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2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631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2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631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2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742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2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742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2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742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2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742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2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742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2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742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2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2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2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2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2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2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2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2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2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2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2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2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631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2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631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2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631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2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825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2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825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2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825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2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825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2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825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2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2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2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2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2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2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2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2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2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2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2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2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2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678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2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678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2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678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2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678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2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800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2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800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2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800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2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800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2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800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2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990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2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990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2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990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2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990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2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2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2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2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2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2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817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2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818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2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2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2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2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2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2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2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2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2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630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2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630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2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630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2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630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2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630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2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630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2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630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2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630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2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1025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2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1025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2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1025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2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1025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2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1025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2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1025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2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1025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1032</v>
      </c>
      <c r="U260" t="str">
        <f>Attack[[#This Row],[服装]]&amp;Attack[[#This Row],[名前]]&amp;Attack[[#This Row],[レアリティ]]</f>
        <v>夏祭り2東峰旭ICONIC</v>
      </c>
    </row>
    <row r="261" spans="1:21" x14ac:dyDescent="0.2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1025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2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2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2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2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2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2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2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2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2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2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2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2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2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2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631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2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631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2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707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2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707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2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707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2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707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2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2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2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2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2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923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2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923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2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923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2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923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2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2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2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2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940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2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2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2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2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2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2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2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2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2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2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2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2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2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2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607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2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607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2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607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2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607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2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734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2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734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2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734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2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734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2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800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2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800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2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800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2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800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2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935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2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935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2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935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2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935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2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1070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2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1070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2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1070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2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1070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2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2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2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2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2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2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2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2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2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2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2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2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2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2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2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2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2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998</v>
      </c>
      <c r="U342" t="str">
        <f>Attack[[#This Row],[服装]]&amp;Attack[[#This Row],[名前]]&amp;Attack[[#This Row],[レアリティ]]</f>
        <v>夏祭り黒尾鉄朗ICONIC</v>
      </c>
    </row>
    <row r="343" spans="1:21" x14ac:dyDescent="0.2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607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2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607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2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607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2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607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2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607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2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607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998</v>
      </c>
      <c r="U348" t="str">
        <f>Attack[[#This Row],[服装]]&amp;Attack[[#This Row],[名前]]&amp;Attack[[#This Row],[レアリティ]]</f>
        <v>1周年黒尾鉄朗ICONIC</v>
      </c>
    </row>
    <row r="349" spans="1:21" x14ac:dyDescent="0.2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607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2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683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2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683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2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683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2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683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2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683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2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769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2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769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2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769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2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769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2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769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2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769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2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769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2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769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998</v>
      </c>
      <c r="U362" t="str">
        <f>Attack[[#This Row],[服装]]&amp;Attack[[#This Row],[名前]]&amp;Attack[[#This Row],[レアリティ]]</f>
        <v>文化祭2黒尾鉄朗ICONIC</v>
      </c>
    </row>
    <row r="363" spans="1:21" x14ac:dyDescent="0.2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935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2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935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2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935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2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935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2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935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2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935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2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935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2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935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998</v>
      </c>
      <c r="U370" t="str">
        <f>Attack[[#This Row],[服装]]&amp;Attack[[#This Row],[名前]]&amp;Attack[[#This Row],[レアリティ]]</f>
        <v>中学生黒尾鉄朗ICONIC</v>
      </c>
    </row>
    <row r="371" spans="1:21" x14ac:dyDescent="0.2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1070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2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1070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2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1070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2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1070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2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1070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2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1070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2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1070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1093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2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1070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1098</v>
      </c>
      <c r="R378" s="1" t="s">
        <v>1097</v>
      </c>
      <c r="T378" s="1" t="s">
        <v>1094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2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2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2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2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996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2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2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2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2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2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649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2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649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2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649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2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649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2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649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2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649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2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769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2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769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2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769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2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769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2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769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996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2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980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2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980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2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980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2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980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2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980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2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980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996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2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980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2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2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607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2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707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2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885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2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983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2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2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2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2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2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2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2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672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2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672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2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672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2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672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2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672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2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672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2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973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2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973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2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973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2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973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2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973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2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973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2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973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2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2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2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2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2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2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2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2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2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2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2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2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2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2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2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2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2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2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2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2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2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1052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2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2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2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2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2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2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2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912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2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912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2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912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2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912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2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912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2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912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2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2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2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2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2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2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2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687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2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687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2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2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2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2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2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735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2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2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2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2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2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2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2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2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2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2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2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683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2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683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2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683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2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683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2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765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2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762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2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762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2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762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2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762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767</v>
      </c>
      <c r="U493" t="str">
        <f>Attack[[#This Row],[服装]]&amp;Attack[[#This Row],[名前]]&amp;Attack[[#This Row],[レアリティ]]</f>
        <v>甲冑青根高伸ICONIC</v>
      </c>
    </row>
    <row r="494" spans="1:21" x14ac:dyDescent="0.2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762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2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2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2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2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2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2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2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2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2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2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2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2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2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2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2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649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2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649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2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649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2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649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2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649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2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649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2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649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2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762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2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762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2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762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2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762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2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885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2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885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2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885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2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885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2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885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2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973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2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973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2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973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2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973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2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973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2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973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2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973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2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2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2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2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2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2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2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2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734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2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734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2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1052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2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1052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2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2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2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2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2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2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2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2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2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2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2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983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2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983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2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983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2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983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2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2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956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2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2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2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2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613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2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613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2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615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2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615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2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615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2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762</v>
      </c>
      <c r="D567" s="1" t="s">
        <v>615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2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762</v>
      </c>
      <c r="D568" s="1" t="s">
        <v>615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2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762</v>
      </c>
      <c r="D569" s="1" t="s">
        <v>615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2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617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2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617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2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617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2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617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2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2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2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2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2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2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2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2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2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2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2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2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2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2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2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2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2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2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2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649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2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649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2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649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2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649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2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712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2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712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2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712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2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712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2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885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2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885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2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885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2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885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2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885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2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885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2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1025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2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1025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2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1025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2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1025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2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2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2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2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2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2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2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2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2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2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2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1045</v>
      </c>
      <c r="U620" t="str">
        <f>Attack[[#This Row],[服装]]&amp;Attack[[#This Row],[名前]]&amp;Attack[[#This Row],[レアリティ]]</f>
        <v>プール掃除岩泉一ICONIC</v>
      </c>
    </row>
    <row r="621" spans="1:21" x14ac:dyDescent="0.2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2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2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2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2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630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2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630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2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630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2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630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2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712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2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712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2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712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2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712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2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712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2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712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1045</v>
      </c>
      <c r="U634" t="str">
        <f>Attack[[#This Row],[服装]]&amp;Attack[[#This Row],[名前]]&amp;Attack[[#This Row],[レアリティ]]</f>
        <v>バカンス岩泉一ICONIC</v>
      </c>
    </row>
    <row r="635" spans="1:21" x14ac:dyDescent="0.2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832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2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832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2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832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2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832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2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832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2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832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2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1025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2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1025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2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1025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2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1025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2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1025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1045</v>
      </c>
      <c r="U645" t="str">
        <f>Attack[[#This Row],[服装]]&amp;Attack[[#This Row],[名前]]&amp;Attack[[#This Row],[レアリティ]]</f>
        <v>夏祭り2岩泉一ICONIC</v>
      </c>
    </row>
    <row r="646" spans="1:21" x14ac:dyDescent="0.2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2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2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2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2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2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2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2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2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736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2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736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2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736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2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736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2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935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2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935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2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935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2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935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2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2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2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2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2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886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2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2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678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2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678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2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678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2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678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2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678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2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983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2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983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2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983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2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983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2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983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2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2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2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2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2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2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2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2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2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2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2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2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2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2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2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2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649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2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649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2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649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2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649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2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649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2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736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2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736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2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736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2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736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2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736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2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736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2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736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2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935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2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935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2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935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2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935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2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935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2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2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2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2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2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2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2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2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712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2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712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2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712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2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1052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2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1052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2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1052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2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1052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2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2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2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2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2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2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2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2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2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2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2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672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2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672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2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672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2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672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2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672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2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672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2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672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2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923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2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923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2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923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2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923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2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923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2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1052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2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1052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2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1052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2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1052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2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1052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2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1052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2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1052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2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1052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2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626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2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626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2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683</v>
      </c>
      <c r="D756" s="1" t="s">
        <v>626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2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683</v>
      </c>
      <c r="D757" s="1" t="s">
        <v>626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2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2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2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2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2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2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2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2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2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2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2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2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2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2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2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2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2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2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2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2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2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2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2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2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769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2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769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2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769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2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769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2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769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2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912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2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912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2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912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2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912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2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2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2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2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2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2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2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2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2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2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2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2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2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2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2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2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2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2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2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2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2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2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980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2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980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2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980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2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2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2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2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668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2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668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2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2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2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2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2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2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2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2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2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2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2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2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2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2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2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2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2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2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2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2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2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2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2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2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2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2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2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2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2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2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2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2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2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2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2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2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2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2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2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2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2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2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2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734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2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734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2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734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2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734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2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923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2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923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2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923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2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923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2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923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2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2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2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2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973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2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973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2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973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2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973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2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2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2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2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2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2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2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2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2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2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2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2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2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2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2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2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2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2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2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2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2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2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2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734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2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734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2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734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2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734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2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2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2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2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2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2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2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2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2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2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2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2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2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2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2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923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2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923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2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923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2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923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2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2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2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2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2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2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980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2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980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2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980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2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980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2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980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2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2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2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2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2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2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2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2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2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2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2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2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2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2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2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2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2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2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2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2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2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680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2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681</v>
      </c>
      <c r="U952" t="str">
        <f>Attack[[#This Row],[服装]]&amp;Attack[[#This Row],[名前]]&amp;Attack[[#This Row],[レアリティ]]</f>
        <v>制服牛島若利ICONIC</v>
      </c>
    </row>
    <row r="953" spans="1:21" x14ac:dyDescent="0.2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769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2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769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2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769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2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769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2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769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2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769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2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769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2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923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2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923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2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923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2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923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2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923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680</v>
      </c>
      <c r="U964" t="str">
        <f>Attack[[#This Row],[服装]]&amp;Attack[[#This Row],[名前]]&amp;Attack[[#This Row],[レアリティ]]</f>
        <v>妖牛島若利ICONIC</v>
      </c>
    </row>
    <row r="965" spans="1:21" x14ac:dyDescent="0.2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1070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2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1070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2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1070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2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1070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2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1070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2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1070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1132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2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1070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1134</v>
      </c>
      <c r="S971" s="1" t="s">
        <v>1135</v>
      </c>
      <c r="T971" s="1" t="s">
        <v>1133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2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2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2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2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2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2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2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2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2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2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2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2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2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742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2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742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2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742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2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742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2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742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2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912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2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912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2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912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2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2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2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2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2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2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2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2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2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2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2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2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2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2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2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2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2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2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2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712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2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712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2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712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2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712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2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712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2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712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2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712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2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712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2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800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2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800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2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800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2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800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2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800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2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980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2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980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2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980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2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980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2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2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2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2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2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2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2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712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2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712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2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833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2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833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2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s="1" t="s">
        <v>1154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文化祭3白布賢二郎ICONIC</v>
      </c>
    </row>
    <row r="1038" spans="1:21" x14ac:dyDescent="0.2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s="1" t="s">
        <v>1154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文化祭3白布賢二郎ICONIC</v>
      </c>
    </row>
    <row r="1039" spans="1:21" x14ac:dyDescent="0.25">
      <c r="A1039">
        <f>VLOOKUP(Attack[[#This Row],[No用]],SetNo[[No.用]:[vlookup 用]],2,FALSE)</f>
        <v>249</v>
      </c>
      <c r="B1039">
        <f>IF(ROW()=2,1,IF(A1036&lt;&gt;Attack[[#This Row],[No]],1,B1036+1))</f>
        <v>1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25">
      <c r="A1040">
        <f>VLOOKUP(Attack[[#This Row],[No用]],SetNo[[No.用]:[vlookup 用]],2,FALSE)</f>
        <v>249</v>
      </c>
      <c r="B1040">
        <f>IF(ROW()=2,1,IF(A1039&lt;&gt;Attack[[#This Row],[No]],1,B1039+1))</f>
        <v>2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25">
      <c r="A1041">
        <f>VLOOKUP(Attack[[#This Row],[No用]],SetNo[[No.用]:[vlookup 用]],2,FALSE)</f>
        <v>249</v>
      </c>
      <c r="B1041">
        <f>IF(ROW()=2,1,IF(A1040&lt;&gt;Attack[[#This Row],[No]],1,B1040+1))</f>
        <v>3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ユニフォーム大平獅音ICONIC</v>
      </c>
    </row>
    <row r="1042" spans="1:21" x14ac:dyDescent="0.25">
      <c r="A1042">
        <f>VLOOKUP(Attack[[#This Row],[No用]],SetNo[[No.用]:[vlookup 用]],2,FALSE)</f>
        <v>249</v>
      </c>
      <c r="B1042">
        <f>IF(ROW()=2,1,IF(A1041&lt;&gt;Attack[[#This Row],[No]],1,B1041+1))</f>
        <v>4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Attack[[#This Row],[服装]]&amp;Attack[[#This Row],[名前]]&amp;Attack[[#This Row],[レアリティ]]</f>
        <v>ユニフォーム大平獅音ICONIC</v>
      </c>
    </row>
    <row r="1043" spans="1:21" x14ac:dyDescent="0.2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168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2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378</v>
      </c>
      <c r="K1044" s="1" t="s">
        <v>169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ユニフォーム川西太一ICONIC</v>
      </c>
    </row>
    <row r="1045" spans="1:21" x14ac:dyDescent="0.2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378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Q1045" s="1" t="s">
        <v>887</v>
      </c>
      <c r="R1045" s="1" t="s">
        <v>888</v>
      </c>
      <c r="U1045" t="str">
        <f>Attack[[#This Row],[服装]]&amp;Attack[[#This Row],[名前]]&amp;Attack[[#This Row],[レアリティ]]</f>
        <v>ユニフォーム川西太一ICONIC</v>
      </c>
    </row>
    <row r="1046" spans="1:21" x14ac:dyDescent="0.2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s="1" t="s">
        <v>649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路地裏川西太一ICONIC</v>
      </c>
    </row>
    <row r="1047" spans="1:21" x14ac:dyDescent="0.2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s="1" t="s">
        <v>649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路地裏川西太一ICONIC</v>
      </c>
    </row>
    <row r="1048" spans="1:21" x14ac:dyDescent="0.2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ユニフォーム瀬見英太ICONIC</v>
      </c>
    </row>
    <row r="1049" spans="1:21" x14ac:dyDescent="0.2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ユニフォーム瀬見英太ICONIC</v>
      </c>
    </row>
    <row r="1050" spans="1:21" x14ac:dyDescent="0.2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604</v>
      </c>
      <c r="D1050" s="1" t="s">
        <v>522</v>
      </c>
      <c r="E1050" s="1" t="s">
        <v>90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178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雪遊び瀬見英太ICONIC</v>
      </c>
    </row>
    <row r="1051" spans="1:21" x14ac:dyDescent="0.2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28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雪遊び瀬見英太ICONIC</v>
      </c>
    </row>
    <row r="1052" spans="1:21" x14ac:dyDescent="0.2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712</v>
      </c>
      <c r="D1052" s="1" t="s">
        <v>522</v>
      </c>
      <c r="E1052" s="10" t="s">
        <v>77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バカンス瀬見英太ICONIC</v>
      </c>
    </row>
    <row r="1053" spans="1:21" x14ac:dyDescent="0.2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712</v>
      </c>
      <c r="D1053" s="1" t="s">
        <v>522</v>
      </c>
      <c r="E1053" s="10" t="s">
        <v>77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バカンス瀬見英太ICONIC</v>
      </c>
    </row>
    <row r="1054" spans="1:21" x14ac:dyDescent="0.2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973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アート2瀬見英太ICONIC</v>
      </c>
    </row>
    <row r="1055" spans="1:21" x14ac:dyDescent="0.2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973</v>
      </c>
      <c r="D1055" s="1" t="s">
        <v>522</v>
      </c>
      <c r="E1055" s="10" t="s">
        <v>73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アート2瀬見英太ICONIC</v>
      </c>
    </row>
    <row r="1056" spans="1:21" x14ac:dyDescent="0.25">
      <c r="A1056">
        <f>VLOOKUP(Attack[[#This Row],[No用]],SetNo[[No.用]:[vlookup 用]],2,FALSE)</f>
        <v>256</v>
      </c>
      <c r="B1056">
        <f>IF(ROW()=2,1,IF(A1055&lt;&gt;Attack[[#This Row],[No]],1,B1055+1))</f>
        <v>1</v>
      </c>
      <c r="C1056" s="1" t="s">
        <v>1154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文化祭3瀬見英太ICONIC</v>
      </c>
    </row>
    <row r="1057" spans="1:21" x14ac:dyDescent="0.25">
      <c r="A1057">
        <f>VLOOKUP(Attack[[#This Row],[No用]],SetNo[[No.用]:[vlookup 用]],2,FALSE)</f>
        <v>256</v>
      </c>
      <c r="B1057">
        <f>IF(ROW()=2,1,IF(A1056&lt;&gt;Attack[[#This Row],[No]],1,B1056+1))</f>
        <v>2</v>
      </c>
      <c r="C1057" s="1" t="s">
        <v>1154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文化祭3瀬見英太ICONIC</v>
      </c>
    </row>
    <row r="1058" spans="1:21" x14ac:dyDescent="0.25">
      <c r="A1058">
        <f>VLOOKUP(Attack[[#This Row],[No用]],SetNo[[No.用]:[vlookup 用]],2,FALSE)</f>
        <v>257</v>
      </c>
      <c r="B1058">
        <f>IF(ROW()=2,1,IF(A1055&lt;&gt;Attack[[#This Row],[No]],1,B1055+1))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234</v>
      </c>
      <c r="M1058">
        <v>0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ユニフォーム山形隼人ICONIC</v>
      </c>
    </row>
    <row r="1059" spans="1:21" x14ac:dyDescent="0.25">
      <c r="A1059">
        <f>VLOOKUP(Attack[[#This Row],[No用]],SetNo[[No.用]:[vlookup 用]],2,FALSE)</f>
        <v>258</v>
      </c>
      <c r="B1059">
        <f>IF(ROW()=2,1,IF(A1058&lt;&gt;Attack[[#This Row],[No]],1,B1058+1))</f>
        <v>1</v>
      </c>
      <c r="C1059" s="1" t="s">
        <v>108</v>
      </c>
      <c r="D1059" s="1" t="s">
        <v>714</v>
      </c>
      <c r="E1059" s="1" t="s">
        <v>73</v>
      </c>
      <c r="F1059" s="1" t="s">
        <v>78</v>
      </c>
      <c r="G1059" s="1" t="s">
        <v>715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25">
      <c r="A1060">
        <f>VLOOKUP(Attack[[#This Row],[No用]],SetNo[[No.用]:[vlookup 用]],2,FALSE)</f>
        <v>258</v>
      </c>
      <c r="B1060">
        <f>IF(ROW()=2,1,IF(A1059&lt;&gt;Attack[[#This Row],[No]],1,B1059+1))</f>
        <v>2</v>
      </c>
      <c r="C1060" s="1" t="s">
        <v>108</v>
      </c>
      <c r="D1060" s="1" t="s">
        <v>714</v>
      </c>
      <c r="E1060" s="1" t="s">
        <v>73</v>
      </c>
      <c r="F1060" s="1" t="s">
        <v>78</v>
      </c>
      <c r="G1060" s="1" t="s">
        <v>715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ユニフォーム強羅昌己ICONIC</v>
      </c>
    </row>
    <row r="1061" spans="1:21" x14ac:dyDescent="0.25">
      <c r="A1061">
        <f>VLOOKUP(Attack[[#This Row],[No用]],SetNo[[No.用]:[vlookup 用]],2,FALSE)</f>
        <v>258</v>
      </c>
      <c r="B1061">
        <f>IF(ROW()=2,1,IF(A1060&lt;&gt;Attack[[#This Row],[No]],1,B1060+1))</f>
        <v>3</v>
      </c>
      <c r="C1061" s="1" t="s">
        <v>108</v>
      </c>
      <c r="D1061" s="1" t="s">
        <v>714</v>
      </c>
      <c r="E1061" s="1" t="s">
        <v>73</v>
      </c>
      <c r="F1061" s="1" t="s">
        <v>78</v>
      </c>
      <c r="G1061" s="1" t="s">
        <v>715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ユニフォーム強羅昌己ICONIC</v>
      </c>
    </row>
    <row r="1062" spans="1:21" x14ac:dyDescent="0.2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726</v>
      </c>
      <c r="E1062" s="1" t="s">
        <v>77</v>
      </c>
      <c r="F1062" s="1" t="s">
        <v>78</v>
      </c>
      <c r="G1062" s="1" t="s">
        <v>715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2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726</v>
      </c>
      <c r="E1063" s="1" t="s">
        <v>77</v>
      </c>
      <c r="F1063" s="1" t="s">
        <v>78</v>
      </c>
      <c r="G1063" s="1" t="s">
        <v>715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25">
      <c r="A1064">
        <f>VLOOKUP(Attack[[#This Row],[No用]],SetNo[[No.用]:[vlookup 用]],2,FALSE)</f>
        <v>259</v>
      </c>
      <c r="B1064">
        <f>IF(ROW()=2,1,IF(A1063&lt;&gt;Attack[[#This Row],[No]],1,B1063+1))</f>
        <v>3</v>
      </c>
      <c r="C1064" s="1" t="s">
        <v>108</v>
      </c>
      <c r="D1064" s="1" t="s">
        <v>726</v>
      </c>
      <c r="E1064" s="1" t="s">
        <v>77</v>
      </c>
      <c r="F1064" s="1" t="s">
        <v>78</v>
      </c>
      <c r="G1064" s="1" t="s">
        <v>715</v>
      </c>
      <c r="H1064" s="1" t="s">
        <v>71</v>
      </c>
      <c r="I1064">
        <v>1</v>
      </c>
      <c r="J1064" t="s">
        <v>234</v>
      </c>
      <c r="K1064" s="1" t="s">
        <v>171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25">
      <c r="A1065">
        <f>VLOOKUP(Attack[[#This Row],[No用]],SetNo[[No.用]:[vlookup 用]],2,FALSE)</f>
        <v>259</v>
      </c>
      <c r="B1065">
        <f>IF(ROW()=2,1,IF(A1064&lt;&gt;Attack[[#This Row],[No]],1,B1064+1))</f>
        <v>4</v>
      </c>
      <c r="C1065" s="1" t="s">
        <v>108</v>
      </c>
      <c r="D1065" s="1" t="s">
        <v>726</v>
      </c>
      <c r="E1065" s="1" t="s">
        <v>77</v>
      </c>
      <c r="F1065" s="1" t="s">
        <v>78</v>
      </c>
      <c r="G1065" s="1" t="s">
        <v>715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ユニフォーム芦谷洋平ICONIC</v>
      </c>
    </row>
    <row r="1066" spans="1:21" x14ac:dyDescent="0.25">
      <c r="A1066">
        <f>VLOOKUP(Attack[[#This Row],[No用]],SetNo[[No.用]:[vlookup 用]],2,FALSE)</f>
        <v>259</v>
      </c>
      <c r="B1066">
        <f>IF(ROW()=2,1,IF(A1065&lt;&gt;Attack[[#This Row],[No]],1,B1065+1))</f>
        <v>5</v>
      </c>
      <c r="C1066" s="1" t="s">
        <v>108</v>
      </c>
      <c r="D1066" s="1" t="s">
        <v>726</v>
      </c>
      <c r="E1066" s="1" t="s">
        <v>77</v>
      </c>
      <c r="F1066" s="1" t="s">
        <v>78</v>
      </c>
      <c r="G1066" s="1" t="s">
        <v>715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48</v>
      </c>
      <c r="N1066">
        <v>0</v>
      </c>
      <c r="O1066">
        <v>58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2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730</v>
      </c>
      <c r="E1067" s="1" t="s">
        <v>73</v>
      </c>
      <c r="F1067" s="1" t="s">
        <v>82</v>
      </c>
      <c r="G1067" s="1" t="s">
        <v>715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ユニフォーム仙石伸吾ICONIC</v>
      </c>
    </row>
    <row r="1068" spans="1:21" x14ac:dyDescent="0.2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730</v>
      </c>
      <c r="E1068" s="1" t="s">
        <v>73</v>
      </c>
      <c r="F1068" s="1" t="s">
        <v>82</v>
      </c>
      <c r="G1068" s="1" t="s">
        <v>715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ユニフォーム仙石伸吾ICONIC</v>
      </c>
    </row>
    <row r="1069" spans="1:21" x14ac:dyDescent="0.25">
      <c r="A1069">
        <f>VLOOKUP(Attack[[#This Row],[No用]],SetNo[[No.用]:[vlookup 用]],2,FALSE)</f>
        <v>261</v>
      </c>
      <c r="B1069">
        <f>IF(ROW()=2,1,IF(A1068&lt;&gt;Attack[[#This Row],[No]],1,B1068+1))</f>
        <v>1</v>
      </c>
      <c r="C1069" s="1" t="s">
        <v>108</v>
      </c>
      <c r="D1069" s="1" t="s">
        <v>744</v>
      </c>
      <c r="E1069" s="1" t="s">
        <v>73</v>
      </c>
      <c r="F1069" s="1" t="s">
        <v>80</v>
      </c>
      <c r="G1069" s="1" t="s">
        <v>715</v>
      </c>
      <c r="H1069" s="1" t="s">
        <v>71</v>
      </c>
      <c r="I1069">
        <v>0</v>
      </c>
      <c r="J1069" t="s">
        <v>234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ユニフォーム中川俊美ICONIC</v>
      </c>
    </row>
    <row r="1070" spans="1:21" x14ac:dyDescent="0.2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748</v>
      </c>
      <c r="E1070" s="1" t="s">
        <v>73</v>
      </c>
      <c r="F1070" s="1" t="s">
        <v>74</v>
      </c>
      <c r="G1070" s="1" t="s">
        <v>715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ユニフォーム七沢健吾ICONIC</v>
      </c>
    </row>
    <row r="1071" spans="1:21" x14ac:dyDescent="0.2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748</v>
      </c>
      <c r="E1071" s="1" t="s">
        <v>73</v>
      </c>
      <c r="F1071" s="1" t="s">
        <v>74</v>
      </c>
      <c r="G1071" s="1" t="s">
        <v>715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ユニフォーム七沢健吾ICONIC</v>
      </c>
    </row>
    <row r="1072" spans="1:21" x14ac:dyDescent="0.25">
      <c r="A1072">
        <f>VLOOKUP(Attack[[#This Row],[No用]],SetNo[[No.用]:[vlookup 用]],2,FALSE)</f>
        <v>263</v>
      </c>
      <c r="B1072">
        <f>IF(ROW()=2,1,IF(A1071&lt;&gt;Attack[[#This Row],[No]],1,B1071+1))</f>
        <v>1</v>
      </c>
      <c r="C1072" s="1" t="s">
        <v>108</v>
      </c>
      <c r="D1072" s="1" t="s">
        <v>751</v>
      </c>
      <c r="E1072" s="1" t="s">
        <v>73</v>
      </c>
      <c r="F1072" s="1" t="s">
        <v>82</v>
      </c>
      <c r="G1072" s="1" t="s">
        <v>715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25">
      <c r="A1073">
        <f>VLOOKUP(Attack[[#This Row],[No用]],SetNo[[No.用]:[vlookup 用]],2,FALSE)</f>
        <v>263</v>
      </c>
      <c r="B1073">
        <f>IF(ROW()=2,1,IF(A1072&lt;&gt;Attack[[#This Row],[No]],1,B1072+1))</f>
        <v>2</v>
      </c>
      <c r="C1073" s="1" t="s">
        <v>108</v>
      </c>
      <c r="D1073" s="1" t="s">
        <v>751</v>
      </c>
      <c r="E1073" s="1" t="s">
        <v>73</v>
      </c>
      <c r="F1073" s="1" t="s">
        <v>82</v>
      </c>
      <c r="G1073" s="1" t="s">
        <v>715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ユニフォーム伊勢原裕次ICONIC</v>
      </c>
    </row>
    <row r="1074" spans="1:21" x14ac:dyDescent="0.25">
      <c r="A1074">
        <f>VLOOKUP(Attack[[#This Row],[No用]],SetNo[[No.用]:[vlookup 用]],2,FALSE)</f>
        <v>263</v>
      </c>
      <c r="B1074">
        <f>IF(ROW()=2,1,IF(A1073&lt;&gt;Attack[[#This Row],[No]],1,B1073+1))</f>
        <v>3</v>
      </c>
      <c r="C1074" s="1" t="s">
        <v>108</v>
      </c>
      <c r="D1074" s="1" t="s">
        <v>751</v>
      </c>
      <c r="E1074" s="1" t="s">
        <v>73</v>
      </c>
      <c r="F1074" s="1" t="s">
        <v>82</v>
      </c>
      <c r="G1074" s="1" t="s">
        <v>715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ユニフォーム伊勢原裕次ICONIC</v>
      </c>
    </row>
    <row r="1075" spans="1:21" x14ac:dyDescent="0.25">
      <c r="A1075">
        <f>VLOOKUP(Attack[[#This Row],[No用]],SetNo[[No.用]:[vlookup 用]],2,FALSE)</f>
        <v>264</v>
      </c>
      <c r="B1075">
        <f>IF(ROW()=2,1,IF(A1074&lt;&gt;Attack[[#This Row],[No]],1,B1074+1))</f>
        <v>1</v>
      </c>
      <c r="C1075" s="1" t="s">
        <v>108</v>
      </c>
      <c r="D1075" s="1" t="s">
        <v>758</v>
      </c>
      <c r="E1075" s="1" t="s">
        <v>73</v>
      </c>
      <c r="F1075" s="1" t="s">
        <v>78</v>
      </c>
      <c r="G1075" s="1" t="s">
        <v>715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25">
      <c r="A1076">
        <f>VLOOKUP(Attack[[#This Row],[No用]],SetNo[[No.用]:[vlookup 用]],2,FALSE)</f>
        <v>264</v>
      </c>
      <c r="B1076">
        <f>IF(ROW()=2,1,IF(A1075&lt;&gt;Attack[[#This Row],[No]],1,B1075+1))</f>
        <v>2</v>
      </c>
      <c r="C1076" s="1" t="s">
        <v>108</v>
      </c>
      <c r="D1076" s="1" t="s">
        <v>758</v>
      </c>
      <c r="E1076" s="1" t="s">
        <v>73</v>
      </c>
      <c r="F1076" s="1" t="s">
        <v>78</v>
      </c>
      <c r="G1076" s="1" t="s">
        <v>715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25">
      <c r="A1077">
        <f>VLOOKUP(Attack[[#This Row],[No用]],SetNo[[No.用]:[vlookup 用]],2,FALSE)</f>
        <v>264</v>
      </c>
      <c r="B1077">
        <f>IF(ROW()=2,1,IF(A1076&lt;&gt;Attack[[#This Row],[No]],1,B1076+1))</f>
        <v>3</v>
      </c>
      <c r="C1077" s="1" t="s">
        <v>108</v>
      </c>
      <c r="D1077" s="1" t="s">
        <v>758</v>
      </c>
      <c r="E1077" s="1" t="s">
        <v>73</v>
      </c>
      <c r="F1077" s="1" t="s">
        <v>78</v>
      </c>
      <c r="G1077" s="1" t="s">
        <v>715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ユニフォーム湯河浩二ICONIC</v>
      </c>
    </row>
    <row r="1078" spans="1:21" x14ac:dyDescent="0.25">
      <c r="A1078">
        <f>VLOOKUP(Attack[[#This Row],[No用]],SetNo[[No.用]:[vlookup 用]],2,FALSE)</f>
        <v>264</v>
      </c>
      <c r="B1078">
        <f>IF(ROW()=2,1,IF(A1077&lt;&gt;Attack[[#This Row],[No]],1,B1077+1))</f>
        <v>4</v>
      </c>
      <c r="C1078" s="1" t="s">
        <v>108</v>
      </c>
      <c r="D1078" s="1" t="s">
        <v>758</v>
      </c>
      <c r="E1078" s="1" t="s">
        <v>73</v>
      </c>
      <c r="F1078" s="1" t="s">
        <v>78</v>
      </c>
      <c r="G1078" s="1" t="s">
        <v>715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Attack[[#This Row],[服装]]&amp;Attack[[#This Row],[名前]]&amp;Attack[[#This Row],[レアリティ]]</f>
        <v>ユニフォーム湯河浩二ICONIC</v>
      </c>
    </row>
    <row r="1079" spans="1:21" x14ac:dyDescent="0.2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783</v>
      </c>
      <c r="E1079" s="1" t="s">
        <v>784</v>
      </c>
      <c r="F1079" s="1" t="s">
        <v>82</v>
      </c>
      <c r="G1079" s="1" t="s">
        <v>786</v>
      </c>
      <c r="H1079" s="1" t="s">
        <v>71</v>
      </c>
      <c r="I1079">
        <v>1</v>
      </c>
      <c r="J1079" t="s">
        <v>234</v>
      </c>
      <c r="K1079" s="1" t="s">
        <v>789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2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783</v>
      </c>
      <c r="E1080" s="1" t="s">
        <v>784</v>
      </c>
      <c r="F1080" s="1" t="s">
        <v>82</v>
      </c>
      <c r="G1080" s="1" t="s">
        <v>786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2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783</v>
      </c>
      <c r="E1081" s="1" t="s">
        <v>784</v>
      </c>
      <c r="F1081" s="1" t="s">
        <v>82</v>
      </c>
      <c r="G1081" s="1" t="s">
        <v>786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2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783</v>
      </c>
      <c r="E1082" s="1" t="s">
        <v>784</v>
      </c>
      <c r="F1082" s="1" t="s">
        <v>82</v>
      </c>
      <c r="G1082" s="1" t="s">
        <v>786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25">
      <c r="A1083">
        <f>VLOOKUP(Attack[[#This Row],[No用]],SetNo[[No.用]:[vlookup 用]],2,FALSE)</f>
        <v>265</v>
      </c>
      <c r="B1083">
        <f>IF(ROW()=2,1,IF(A1082&lt;&gt;Attack[[#This Row],[No]],1,B1082+1))</f>
        <v>5</v>
      </c>
      <c r="C1083" s="1" t="s">
        <v>108</v>
      </c>
      <c r="D1083" s="1" t="s">
        <v>783</v>
      </c>
      <c r="E1083" s="1" t="s">
        <v>784</v>
      </c>
      <c r="F1083" s="1" t="s">
        <v>82</v>
      </c>
      <c r="G1083" s="1" t="s">
        <v>786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25">
      <c r="A1084">
        <f>VLOOKUP(Attack[[#This Row],[No用]],SetNo[[No.用]:[vlookup 用]],2,FALSE)</f>
        <v>265</v>
      </c>
      <c r="B1084">
        <f>IF(ROW()=2,1,IF(A1083&lt;&gt;Attack[[#This Row],[No]],1,B1083+1))</f>
        <v>6</v>
      </c>
      <c r="C1084" s="1" t="s">
        <v>108</v>
      </c>
      <c r="D1084" s="1" t="s">
        <v>783</v>
      </c>
      <c r="E1084" s="1" t="s">
        <v>784</v>
      </c>
      <c r="F1084" s="1" t="s">
        <v>82</v>
      </c>
      <c r="G1084" s="1" t="s">
        <v>786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47</v>
      </c>
      <c r="N1084">
        <v>0</v>
      </c>
      <c r="O1084">
        <v>57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2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792</v>
      </c>
      <c r="E1085" s="1" t="s">
        <v>90</v>
      </c>
      <c r="F1085" s="1" t="s">
        <v>793</v>
      </c>
      <c r="G1085" s="1" t="s">
        <v>786</v>
      </c>
      <c r="H1085" s="1" t="s">
        <v>71</v>
      </c>
      <c r="I1085">
        <v>1</v>
      </c>
      <c r="J1085" t="s">
        <v>234</v>
      </c>
      <c r="K1085" s="1" t="s">
        <v>797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2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792</v>
      </c>
      <c r="E1086" s="1" t="s">
        <v>90</v>
      </c>
      <c r="F1086" s="1" t="s">
        <v>793</v>
      </c>
      <c r="G1086" s="1" t="s">
        <v>786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2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792</v>
      </c>
      <c r="E1087" s="1" t="s">
        <v>90</v>
      </c>
      <c r="F1087" s="1" t="s">
        <v>793</v>
      </c>
      <c r="G1087" s="1" t="s">
        <v>786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173</v>
      </c>
      <c r="M1087">
        <v>36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2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792</v>
      </c>
      <c r="E1088" s="1" t="s">
        <v>90</v>
      </c>
      <c r="F1088" s="1" t="s">
        <v>793</v>
      </c>
      <c r="G1088" s="1" t="s">
        <v>786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ユニフォーム小鹿野大樹ICONIC</v>
      </c>
    </row>
    <row r="1089" spans="1:21" x14ac:dyDescent="0.25">
      <c r="A1089">
        <f>VLOOKUP(Attack[[#This Row],[No用]],SetNo[[No.用]:[vlookup 用]],2,FALSE)</f>
        <v>266</v>
      </c>
      <c r="B1089">
        <f>IF(ROW()=2,1,IF(A1088&lt;&gt;Attack[[#This Row],[No]],1,B1088+1))</f>
        <v>5</v>
      </c>
      <c r="C1089" s="1" t="s">
        <v>108</v>
      </c>
      <c r="D1089" s="1" t="s">
        <v>792</v>
      </c>
      <c r="E1089" s="1" t="s">
        <v>90</v>
      </c>
      <c r="F1089" s="1" t="s">
        <v>793</v>
      </c>
      <c r="G1089" s="1" t="s">
        <v>786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25">
      <c r="A1090">
        <f>VLOOKUP(Attack[[#This Row],[No用]],SetNo[[No.用]:[vlookup 用]],2,FALSE)</f>
        <v>267</v>
      </c>
      <c r="B1090">
        <f>IF(ROW()=2,1,IF(A1089&lt;&gt;Attack[[#This Row],[No]],1,B1089+1))</f>
        <v>1</v>
      </c>
      <c r="C1090" s="1" t="s">
        <v>108</v>
      </c>
      <c r="D1090" s="1" t="s">
        <v>805</v>
      </c>
      <c r="E1090" s="1" t="s">
        <v>77</v>
      </c>
      <c r="F1090" s="1" t="s">
        <v>80</v>
      </c>
      <c r="G1090" s="1" t="s">
        <v>786</v>
      </c>
      <c r="H1090" s="1" t="s">
        <v>71</v>
      </c>
      <c r="I1090">
        <v>0</v>
      </c>
      <c r="J1090" t="s">
        <v>234</v>
      </c>
      <c r="K1090" s="1"/>
      <c r="L1090" s="1"/>
      <c r="M1090">
        <v>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ユニフォーム赤谷勇ICONIC</v>
      </c>
    </row>
    <row r="1091" spans="1:21" x14ac:dyDescent="0.2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809</v>
      </c>
      <c r="E1091" s="1" t="s">
        <v>77</v>
      </c>
      <c r="F1091" s="1" t="s">
        <v>78</v>
      </c>
      <c r="G1091" s="1" t="s">
        <v>786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2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809</v>
      </c>
      <c r="E1092" s="1" t="s">
        <v>77</v>
      </c>
      <c r="F1092" s="1" t="s">
        <v>78</v>
      </c>
      <c r="G1092" s="1" t="s">
        <v>786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2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809</v>
      </c>
      <c r="E1093" s="1" t="s">
        <v>77</v>
      </c>
      <c r="F1093" s="1" t="s">
        <v>78</v>
      </c>
      <c r="G1093" s="1" t="s">
        <v>786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ユニフォーム児玉勝ICONIC</v>
      </c>
    </row>
    <row r="1094" spans="1:21" x14ac:dyDescent="0.2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809</v>
      </c>
      <c r="E1094" s="1" t="s">
        <v>77</v>
      </c>
      <c r="F1094" s="1" t="s">
        <v>78</v>
      </c>
      <c r="G1094" s="1" t="s">
        <v>786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ユニフォーム児玉勝ICONIC</v>
      </c>
    </row>
    <row r="1095" spans="1:21" x14ac:dyDescent="0.2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813</v>
      </c>
      <c r="E1095" s="1" t="s">
        <v>77</v>
      </c>
      <c r="F1095" s="1" t="s">
        <v>74</v>
      </c>
      <c r="G1095" s="1" t="s">
        <v>786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ユニフォーム名栗翔太ICONIC</v>
      </c>
    </row>
    <row r="1096" spans="1:21" x14ac:dyDescent="0.2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813</v>
      </c>
      <c r="E1096" s="1" t="s">
        <v>77</v>
      </c>
      <c r="F1096" s="1" t="s">
        <v>74</v>
      </c>
      <c r="G1096" s="1" t="s">
        <v>786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ユニフォーム名栗翔太ICONIC</v>
      </c>
    </row>
    <row r="1097" spans="1:21" x14ac:dyDescent="0.25">
      <c r="A1097">
        <f>VLOOKUP(Attack[[#This Row],[No用]],SetNo[[No.用]:[vlookup 用]],2,FALSE)</f>
        <v>270</v>
      </c>
      <c r="B1097">
        <f>IF(ROW()=2,1,IF(A1096&lt;&gt;Attack[[#This Row],[No]],1,B1096+1))</f>
        <v>1</v>
      </c>
      <c r="C1097" s="1" t="s">
        <v>108</v>
      </c>
      <c r="D1097" s="1" t="s">
        <v>820</v>
      </c>
      <c r="E1097" s="1" t="s">
        <v>77</v>
      </c>
      <c r="F1097" s="1" t="s">
        <v>78</v>
      </c>
      <c r="G1097" s="1" t="s">
        <v>786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25">
      <c r="A1098">
        <f>VLOOKUP(Attack[[#This Row],[No用]],SetNo[[No.用]:[vlookup 用]],2,FALSE)</f>
        <v>270</v>
      </c>
      <c r="B1098">
        <f>IF(ROW()=2,1,IF(A1097&lt;&gt;Attack[[#This Row],[No]],1,B1097+1))</f>
        <v>2</v>
      </c>
      <c r="C1098" s="1" t="s">
        <v>108</v>
      </c>
      <c r="D1098" s="1" t="s">
        <v>820</v>
      </c>
      <c r="E1098" s="1" t="s">
        <v>77</v>
      </c>
      <c r="F1098" s="1" t="s">
        <v>78</v>
      </c>
      <c r="G1098" s="1" t="s">
        <v>786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25">
      <c r="A1099">
        <f>VLOOKUP(Attack[[#This Row],[No用]],SetNo[[No.用]:[vlookup 用]],2,FALSE)</f>
        <v>270</v>
      </c>
      <c r="B1099">
        <f>IF(ROW()=2,1,IF(A1098&lt;&gt;Attack[[#This Row],[No]],1,B1098+1))</f>
        <v>3</v>
      </c>
      <c r="C1099" s="1" t="s">
        <v>108</v>
      </c>
      <c r="D1099" s="1" t="s">
        <v>820</v>
      </c>
      <c r="E1099" s="1" t="s">
        <v>77</v>
      </c>
      <c r="F1099" s="1" t="s">
        <v>78</v>
      </c>
      <c r="G1099" s="1" t="s">
        <v>786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173</v>
      </c>
      <c r="M1099">
        <v>36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ユニフォーム島府典明ICONIC</v>
      </c>
    </row>
    <row r="1100" spans="1:21" x14ac:dyDescent="0.25">
      <c r="A1100">
        <f>VLOOKUP(Attack[[#This Row],[No用]],SetNo[[No.用]:[vlookup 用]],2,FALSE)</f>
        <v>270</v>
      </c>
      <c r="B1100">
        <f>IF(ROW()=2,1,IF(A1099&lt;&gt;Attack[[#This Row],[No]],1,B1099+1))</f>
        <v>4</v>
      </c>
      <c r="C1100" s="1" t="s">
        <v>108</v>
      </c>
      <c r="D1100" s="1" t="s">
        <v>820</v>
      </c>
      <c r="E1100" s="1" t="s">
        <v>77</v>
      </c>
      <c r="F1100" s="1" t="s">
        <v>78</v>
      </c>
      <c r="G1100" s="1" t="s">
        <v>786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ユニフォーム島府典明ICONIC</v>
      </c>
    </row>
    <row r="1101" spans="1:21" x14ac:dyDescent="0.2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828</v>
      </c>
      <c r="E1101" s="1" t="s">
        <v>77</v>
      </c>
      <c r="F1101" s="1" t="s">
        <v>82</v>
      </c>
      <c r="G1101" s="1" t="s">
        <v>786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2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828</v>
      </c>
      <c r="E1102" s="1" t="s">
        <v>77</v>
      </c>
      <c r="F1102" s="1" t="s">
        <v>82</v>
      </c>
      <c r="G1102" s="1" t="s">
        <v>786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ユニフォーム吉川和孝ICONIC</v>
      </c>
    </row>
    <row r="1103" spans="1:21" x14ac:dyDescent="0.2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828</v>
      </c>
      <c r="E1103" s="1" t="s">
        <v>77</v>
      </c>
      <c r="F1103" s="1" t="s">
        <v>82</v>
      </c>
      <c r="G1103" s="1" t="s">
        <v>786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ユニフォーム吉川和孝ICONIC</v>
      </c>
    </row>
    <row r="1104" spans="1:21" x14ac:dyDescent="0.2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823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ユニフォーム宮侑ICONIC</v>
      </c>
    </row>
    <row r="1105" spans="1:21" x14ac:dyDescent="0.2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t="s">
        <v>108</v>
      </c>
      <c r="D1105" t="s">
        <v>186</v>
      </c>
      <c r="E1105" t="s">
        <v>77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ユニフォーム宮侑ICONIC</v>
      </c>
    </row>
    <row r="1106" spans="1:21" x14ac:dyDescent="0.2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文化祭宮侑ICONIC</v>
      </c>
    </row>
    <row r="1107" spans="1:21" x14ac:dyDescent="0.2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文化祭宮侑ICONIC</v>
      </c>
    </row>
    <row r="1108" spans="1:21" x14ac:dyDescent="0.2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631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RPG宮侑ICONIC</v>
      </c>
    </row>
    <row r="1109" spans="1:21" x14ac:dyDescent="0.2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631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RPG宮侑ICONIC</v>
      </c>
    </row>
    <row r="1110" spans="1:21" x14ac:dyDescent="0.25">
      <c r="A1110">
        <f>VLOOKUP(Attack[[#This Row],[No用]],SetNo[[No.用]:[vlookup 用]],2,FALSE)</f>
        <v>275</v>
      </c>
      <c r="B1110">
        <f>IF(ROW()=2,1,IF(A1109&lt;&gt;Attack[[#This Row],[No]],1,B1109+1))</f>
        <v>1</v>
      </c>
      <c r="C1110" s="1" t="s">
        <v>736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カンフー宮侑ICONIC</v>
      </c>
    </row>
    <row r="1111" spans="1:21" x14ac:dyDescent="0.25">
      <c r="A1111">
        <f>VLOOKUP(Attack[[#This Row],[No用]],SetNo[[No.用]:[vlookup 用]],2,FALSE)</f>
        <v>275</v>
      </c>
      <c r="B1111">
        <f>IF(ROW()=2,1,IF(A1110&lt;&gt;Attack[[#This Row],[No]],1,B1110+1))</f>
        <v>2</v>
      </c>
      <c r="C1111" s="1" t="s">
        <v>736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カンフー宮侑ICONIC</v>
      </c>
    </row>
    <row r="1112" spans="1:21" x14ac:dyDescent="0.25">
      <c r="A1112">
        <f>VLOOKUP(Attack[[#This Row],[No用]],SetNo[[No.用]:[vlookup 用]],2,FALSE)</f>
        <v>275</v>
      </c>
      <c r="B1112">
        <f>IF(ROW()=2,1,IF(A1111&lt;&gt;Attack[[#This Row],[No]],1,B1111+1))</f>
        <v>3</v>
      </c>
      <c r="C1112" s="1" t="s">
        <v>736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54</v>
      </c>
      <c r="N1112">
        <v>0</v>
      </c>
      <c r="O1112">
        <v>64</v>
      </c>
      <c r="P1112">
        <v>0</v>
      </c>
      <c r="Q1112" s="1" t="s">
        <v>739</v>
      </c>
      <c r="U1112" t="str">
        <f>Attack[[#This Row],[服装]]&amp;Attack[[#This Row],[名前]]&amp;Attack[[#This Row],[レアリティ]]</f>
        <v>カンフー宮侑ICONIC</v>
      </c>
    </row>
    <row r="1113" spans="1:21" x14ac:dyDescent="0.2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825</v>
      </c>
      <c r="D1113" s="1" t="s">
        <v>186</v>
      </c>
      <c r="E1113" s="1" t="s">
        <v>73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新年2宮侑ICONIC</v>
      </c>
    </row>
    <row r="1114" spans="1:21" x14ac:dyDescent="0.2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825</v>
      </c>
      <c r="D1114" s="1" t="s">
        <v>186</v>
      </c>
      <c r="E1114" s="1" t="s">
        <v>73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新年2宮侑ICONIC</v>
      </c>
    </row>
    <row r="1115" spans="1:21" x14ac:dyDescent="0.2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s="1" t="s">
        <v>980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Q1115" s="1"/>
      <c r="U1115" t="str">
        <f>Attack[[#This Row],[服装]]&amp;Attack[[#This Row],[名前]]&amp;Attack[[#This Row],[レアリティ]]</f>
        <v>サバゲ2宮侑ICONIC</v>
      </c>
    </row>
    <row r="1116" spans="1:21" x14ac:dyDescent="0.2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s="1" t="s">
        <v>980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Q1116" s="1"/>
      <c r="U1116" t="str">
        <f>Attack[[#This Row],[服装]]&amp;Attack[[#This Row],[名前]]&amp;Attack[[#This Row],[レアリティ]]</f>
        <v>サバゲ2宮侑ICONIC</v>
      </c>
    </row>
    <row r="1117" spans="1:21" x14ac:dyDescent="0.25">
      <c r="A1117">
        <f>VLOOKUP(Attack[[#This Row],[No用]],SetNo[[No.用]:[vlookup 用]],2,FALSE)</f>
        <v>278</v>
      </c>
      <c r="B1117">
        <f>IF(ROW()=2,1,IF(A1116&lt;&gt;Attack[[#This Row],[No]],1,B1116+1))</f>
        <v>1</v>
      </c>
      <c r="C1117" s="1" t="s">
        <v>149</v>
      </c>
      <c r="D1117" s="1" t="s">
        <v>186</v>
      </c>
      <c r="E1117" s="1" t="s">
        <v>77</v>
      </c>
      <c r="F1117" s="1" t="s">
        <v>74</v>
      </c>
      <c r="G1117" s="1" t="s">
        <v>185</v>
      </c>
      <c r="H1117" s="1" t="s">
        <v>71</v>
      </c>
      <c r="I1117">
        <v>1</v>
      </c>
      <c r="J1117" t="s">
        <v>234</v>
      </c>
      <c r="K1117" s="1" t="s">
        <v>168</v>
      </c>
      <c r="L1117" s="1" t="s">
        <v>178</v>
      </c>
      <c r="M1117">
        <v>31</v>
      </c>
      <c r="N1117">
        <v>0</v>
      </c>
      <c r="O1117">
        <v>0</v>
      </c>
      <c r="P1117">
        <v>0</v>
      </c>
      <c r="Q1117" s="1"/>
      <c r="U1117" t="str">
        <f>Attack[[#This Row],[服装]]&amp;Attack[[#This Row],[名前]]&amp;Attack[[#This Row],[レアリティ]]</f>
        <v>制服宮侑ICONIC</v>
      </c>
    </row>
    <row r="1118" spans="1:21" x14ac:dyDescent="0.25">
      <c r="A1118">
        <f>VLOOKUP(Attack[[#This Row],[No用]],SetNo[[No.用]:[vlookup 用]],2,FALSE)</f>
        <v>278</v>
      </c>
      <c r="B1118">
        <f>IF(ROW()=2,1,IF(A1117&lt;&gt;Attack[[#This Row],[No]],1,B1117+1))</f>
        <v>2</v>
      </c>
      <c r="C1118" s="1" t="s">
        <v>149</v>
      </c>
      <c r="D1118" s="1" t="s">
        <v>186</v>
      </c>
      <c r="E1118" s="1" t="s">
        <v>77</v>
      </c>
      <c r="F1118" s="1" t="s">
        <v>74</v>
      </c>
      <c r="G1118" s="1" t="s">
        <v>185</v>
      </c>
      <c r="H1118" s="1" t="s">
        <v>71</v>
      </c>
      <c r="I1118">
        <v>1</v>
      </c>
      <c r="J1118" t="s">
        <v>234</v>
      </c>
      <c r="K1118" s="1" t="s">
        <v>169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Q1118" s="1"/>
      <c r="U1118" t="str">
        <f>Attack[[#This Row],[服装]]&amp;Attack[[#This Row],[名前]]&amp;Attack[[#This Row],[レアリティ]]</f>
        <v>制服宮侑ICONIC</v>
      </c>
    </row>
    <row r="1119" spans="1:21" x14ac:dyDescent="0.25">
      <c r="A1119">
        <f>VLOOKUP(Attack[[#This Row],[No用]],SetNo[[No.用]:[vlookup 用]],2,FALSE)</f>
        <v>278</v>
      </c>
      <c r="B1119">
        <f>IF(ROW()=2,1,IF(A1118&lt;&gt;Attack[[#This Row],[No]],1,B1118+1))</f>
        <v>3</v>
      </c>
      <c r="C1119" s="1" t="s">
        <v>149</v>
      </c>
      <c r="D1119" s="1" t="s">
        <v>186</v>
      </c>
      <c r="E1119" s="1" t="s">
        <v>77</v>
      </c>
      <c r="F1119" s="1" t="s">
        <v>74</v>
      </c>
      <c r="G1119" s="1" t="s">
        <v>185</v>
      </c>
      <c r="H1119" s="1" t="s">
        <v>71</v>
      </c>
      <c r="I1119">
        <v>1</v>
      </c>
      <c r="J1119" t="s">
        <v>234</v>
      </c>
      <c r="K1119" s="1" t="s">
        <v>170</v>
      </c>
      <c r="L1119" s="1" t="s">
        <v>178</v>
      </c>
      <c r="M1119">
        <v>31</v>
      </c>
      <c r="N1119">
        <v>0</v>
      </c>
      <c r="O1119">
        <v>0</v>
      </c>
      <c r="P1119">
        <v>0</v>
      </c>
      <c r="Q1119" s="1"/>
      <c r="U1119" t="str">
        <f>Attack[[#This Row],[服装]]&amp;Attack[[#This Row],[名前]]&amp;Attack[[#This Row],[レアリティ]]</f>
        <v>制服宮侑ICONIC</v>
      </c>
    </row>
    <row r="1120" spans="1:21" x14ac:dyDescent="0.25">
      <c r="A1120">
        <f>VLOOKUP(Attack[[#This Row],[No用]],SetNo[[No.用]:[vlookup 用]],2,FALSE)</f>
        <v>278</v>
      </c>
      <c r="B1120">
        <f>IF(ROW()=2,1,IF(A1119&lt;&gt;Attack[[#This Row],[No]],1,B1119+1))</f>
        <v>4</v>
      </c>
      <c r="C1120" s="1" t="s">
        <v>149</v>
      </c>
      <c r="D1120" s="1" t="s">
        <v>186</v>
      </c>
      <c r="E1120" s="1" t="s">
        <v>77</v>
      </c>
      <c r="F1120" s="1" t="s">
        <v>74</v>
      </c>
      <c r="G1120" s="1" t="s">
        <v>185</v>
      </c>
      <c r="H1120" s="1" t="s">
        <v>71</v>
      </c>
      <c r="I1120">
        <v>1</v>
      </c>
      <c r="J1120" t="s">
        <v>234</v>
      </c>
      <c r="K1120" s="1" t="s">
        <v>169</v>
      </c>
      <c r="L1120" s="1" t="s">
        <v>224</v>
      </c>
      <c r="M1120">
        <v>53</v>
      </c>
      <c r="N1120">
        <v>0</v>
      </c>
      <c r="O1120">
        <v>63</v>
      </c>
      <c r="P1120">
        <v>0</v>
      </c>
      <c r="Q1120" s="1" t="s">
        <v>1226</v>
      </c>
      <c r="R1120" s="1" t="s">
        <v>1228</v>
      </c>
      <c r="S1120" s="1" t="s">
        <v>1135</v>
      </c>
      <c r="T1120" s="1" t="s">
        <v>1227</v>
      </c>
      <c r="U1120" t="str">
        <f>Attack[[#This Row],[服装]]&amp;Attack[[#This Row],[名前]]&amp;Attack[[#This Row],[レアリティ]]</f>
        <v>制服宮侑ICONIC</v>
      </c>
    </row>
    <row r="1121" spans="1:21" x14ac:dyDescent="0.25">
      <c r="A1121">
        <f>VLOOKUP(Attack[[#This Row],[No用]],SetNo[[No.用]:[vlookup 用]],2,FALSE)</f>
        <v>279</v>
      </c>
      <c r="B1121">
        <f>IF(ROW()=2,1,IF(A1116&lt;&gt;Attack[[#This Row],[No]],1,B1116+1))</f>
        <v>1</v>
      </c>
      <c r="C1121" t="s">
        <v>108</v>
      </c>
      <c r="D1121" t="s">
        <v>187</v>
      </c>
      <c r="E1121" t="s">
        <v>90</v>
      </c>
      <c r="F1121" t="s">
        <v>78</v>
      </c>
      <c r="G1121" t="s">
        <v>185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173</v>
      </c>
      <c r="M1121">
        <v>38</v>
      </c>
      <c r="N1121">
        <v>0</v>
      </c>
      <c r="O1121">
        <v>0</v>
      </c>
      <c r="P1121">
        <v>0</v>
      </c>
      <c r="U1121" t="str">
        <f>Attack[[#This Row],[服装]]&amp;Attack[[#This Row],[名前]]&amp;Attack[[#This Row],[レアリティ]]</f>
        <v>ユニフォーム宮治ICONIC</v>
      </c>
    </row>
    <row r="1122" spans="1:21" x14ac:dyDescent="0.25">
      <c r="A1122">
        <f>VLOOKUP(Attack[[#This Row],[No用]],SetNo[[No.用]:[vlookup 用]],2,FALSE)</f>
        <v>279</v>
      </c>
      <c r="B1122">
        <f>IF(ROW()=2,1,IF(A1121&lt;&gt;Attack[[#This Row],[No]],1,B1121+1))</f>
        <v>2</v>
      </c>
      <c r="C1122" t="s">
        <v>108</v>
      </c>
      <c r="D1122" t="s">
        <v>187</v>
      </c>
      <c r="E1122" t="s">
        <v>90</v>
      </c>
      <c r="F1122" t="s">
        <v>78</v>
      </c>
      <c r="G1122" t="s">
        <v>185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173</v>
      </c>
      <c r="M1122">
        <v>35</v>
      </c>
      <c r="N1122">
        <v>0</v>
      </c>
      <c r="O1122">
        <v>0</v>
      </c>
      <c r="P1122">
        <v>0</v>
      </c>
      <c r="U1122" t="str">
        <f>Attack[[#This Row],[服装]]&amp;Attack[[#This Row],[名前]]&amp;Attack[[#This Row],[レアリティ]]</f>
        <v>ユニフォーム宮治ICONIC</v>
      </c>
    </row>
    <row r="1123" spans="1:21" x14ac:dyDescent="0.25">
      <c r="A1123">
        <f>VLOOKUP(Attack[[#This Row],[No用]],SetNo[[No.用]:[vlookup 用]],2,FALSE)</f>
        <v>279</v>
      </c>
      <c r="B1123">
        <f>IF(ROW()=2,1,IF(A1122&lt;&gt;Attack[[#This Row],[No]],1,B1122+1))</f>
        <v>3</v>
      </c>
      <c r="C1123" t="s">
        <v>108</v>
      </c>
      <c r="D1123" t="s">
        <v>187</v>
      </c>
      <c r="E1123" t="s">
        <v>90</v>
      </c>
      <c r="F1123" t="s">
        <v>78</v>
      </c>
      <c r="G1123" t="s">
        <v>185</v>
      </c>
      <c r="H1123" t="s">
        <v>71</v>
      </c>
      <c r="I1123">
        <v>1</v>
      </c>
      <c r="J1123" t="s">
        <v>234</v>
      </c>
      <c r="K1123" s="1" t="s">
        <v>170</v>
      </c>
      <c r="L1123" s="1" t="s">
        <v>173</v>
      </c>
      <c r="M1123">
        <v>41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ユニフォーム宮治ICONIC</v>
      </c>
    </row>
    <row r="1124" spans="1:21" x14ac:dyDescent="0.25">
      <c r="A1124">
        <f>VLOOKUP(Attack[[#This Row],[No用]],SetNo[[No.用]:[vlookup 用]],2,FALSE)</f>
        <v>279</v>
      </c>
      <c r="B1124">
        <f>IF(ROW()=2,1,IF(A1123&lt;&gt;Attack[[#This Row],[No]],1,B1123+1))</f>
        <v>4</v>
      </c>
      <c r="C1124" t="s">
        <v>108</v>
      </c>
      <c r="D1124" t="s">
        <v>187</v>
      </c>
      <c r="E1124" t="s">
        <v>90</v>
      </c>
      <c r="F1124" t="s">
        <v>78</v>
      </c>
      <c r="G1124" t="s">
        <v>185</v>
      </c>
      <c r="H1124" t="s">
        <v>71</v>
      </c>
      <c r="I1124">
        <v>1</v>
      </c>
      <c r="J1124" t="s">
        <v>234</v>
      </c>
      <c r="K1124" s="1" t="s">
        <v>172</v>
      </c>
      <c r="L1124" s="1" t="s">
        <v>162</v>
      </c>
      <c r="M1124">
        <v>32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ユニフォーム宮治ICONIC</v>
      </c>
    </row>
    <row r="1125" spans="1:21" x14ac:dyDescent="0.25">
      <c r="A1125">
        <f>VLOOKUP(Attack[[#This Row],[No用]],SetNo[[No.用]:[vlookup 用]],2,FALSE)</f>
        <v>279</v>
      </c>
      <c r="B1125">
        <f>IF(ROW()=2,1,IF(A1124&lt;&gt;Attack[[#This Row],[No]],1,B1124+1))</f>
        <v>5</v>
      </c>
      <c r="C1125" t="s">
        <v>108</v>
      </c>
      <c r="D1125" t="s">
        <v>187</v>
      </c>
      <c r="E1125" t="s">
        <v>90</v>
      </c>
      <c r="F1125" t="s">
        <v>78</v>
      </c>
      <c r="G1125" t="s">
        <v>185</v>
      </c>
      <c r="H1125" t="s">
        <v>71</v>
      </c>
      <c r="I1125">
        <v>1</v>
      </c>
      <c r="J1125" t="s">
        <v>234</v>
      </c>
      <c r="K1125" s="1" t="s">
        <v>168</v>
      </c>
      <c r="L1125" s="1" t="s">
        <v>224</v>
      </c>
      <c r="M1125">
        <v>50</v>
      </c>
      <c r="N1125">
        <v>0</v>
      </c>
      <c r="O1125">
        <v>60</v>
      </c>
      <c r="P1125">
        <v>0</v>
      </c>
      <c r="U1125" t="str">
        <f>Attack[[#This Row],[服装]]&amp;Attack[[#This Row],[名前]]&amp;Attack[[#This Row],[レアリティ]]</f>
        <v>ユニフォーム宮治ICONIC</v>
      </c>
    </row>
    <row r="1126" spans="1:21" x14ac:dyDescent="0.25">
      <c r="A1126">
        <f>VLOOKUP(Attack[[#This Row],[No用]],SetNo[[No.用]:[vlookup 用]],2,FALSE)</f>
        <v>279</v>
      </c>
      <c r="B1126">
        <f>IF(ROW()=2,1,IF(A1125&lt;&gt;Attack[[#This Row],[No]],1,B1125+1))</f>
        <v>6</v>
      </c>
      <c r="C1126" t="s">
        <v>108</v>
      </c>
      <c r="D1126" t="s">
        <v>187</v>
      </c>
      <c r="E1126" t="s">
        <v>90</v>
      </c>
      <c r="F1126" t="s">
        <v>78</v>
      </c>
      <c r="G1126" t="s">
        <v>185</v>
      </c>
      <c r="H1126" t="s">
        <v>71</v>
      </c>
      <c r="I1126">
        <v>1</v>
      </c>
      <c r="J1126" t="s">
        <v>234</v>
      </c>
      <c r="K1126" s="1" t="s">
        <v>169</v>
      </c>
      <c r="L1126" s="1" t="s">
        <v>224</v>
      </c>
      <c r="M1126">
        <v>52</v>
      </c>
      <c r="N1126">
        <v>0</v>
      </c>
      <c r="O1126">
        <v>62</v>
      </c>
      <c r="P1126">
        <v>0</v>
      </c>
      <c r="Q1126" s="1" t="s">
        <v>831</v>
      </c>
      <c r="U1126" t="str">
        <f>Attack[[#This Row],[服装]]&amp;Attack[[#This Row],[名前]]&amp;Attack[[#This Row],[レアリティ]]</f>
        <v>ユニフォーム宮治ICONIC</v>
      </c>
    </row>
    <row r="1127" spans="1:21" x14ac:dyDescent="0.25">
      <c r="A1127">
        <f>VLOOKUP(Attack[[#This Row],[No用]],SetNo[[No.用]:[vlookup 用]],2,FALSE)</f>
        <v>280</v>
      </c>
      <c r="B1127">
        <f>IF(ROW()=2,1,IF(A1126&lt;&gt;Attack[[#This Row],[No]],1,B1126+1))</f>
        <v>1</v>
      </c>
      <c r="C1127" s="1" t="s">
        <v>631</v>
      </c>
      <c r="D1127" s="1" t="s">
        <v>187</v>
      </c>
      <c r="E1127" s="1" t="s">
        <v>90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RPG宮治ICONIC</v>
      </c>
    </row>
    <row r="1128" spans="1:21" x14ac:dyDescent="0.25">
      <c r="A1128">
        <f>VLOOKUP(Attack[[#This Row],[No用]],SetNo[[No.用]:[vlookup 用]],2,FALSE)</f>
        <v>280</v>
      </c>
      <c r="B1128">
        <f>IF(ROW()=2,1,IF(A1127&lt;&gt;Attack[[#This Row],[No]],1,B1127+1))</f>
        <v>2</v>
      </c>
      <c r="C1128" s="1" t="s">
        <v>631</v>
      </c>
      <c r="D1128" s="1" t="s">
        <v>187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RPG宮治ICONIC</v>
      </c>
    </row>
    <row r="1129" spans="1:21" x14ac:dyDescent="0.25">
      <c r="A1129">
        <f>VLOOKUP(Attack[[#This Row],[No用]],SetNo[[No.用]:[vlookup 用]],2,FALSE)</f>
        <v>280</v>
      </c>
      <c r="B1129">
        <f>IF(ROW()=2,1,IF(A1128&lt;&gt;Attack[[#This Row],[No]],1,B1128+1))</f>
        <v>3</v>
      </c>
      <c r="C1129" s="1" t="s">
        <v>631</v>
      </c>
      <c r="D1129" s="1" t="s">
        <v>187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RPG宮治ICONIC</v>
      </c>
    </row>
    <row r="1130" spans="1:21" x14ac:dyDescent="0.25">
      <c r="A1130">
        <f>VLOOKUP(Attack[[#This Row],[No用]],SetNo[[No.用]:[vlookup 用]],2,FALSE)</f>
        <v>280</v>
      </c>
      <c r="B1130">
        <f>IF(ROW()=2,1,IF(A1129&lt;&gt;Attack[[#This Row],[No]],1,B1129+1))</f>
        <v>4</v>
      </c>
      <c r="C1130" s="1" t="s">
        <v>631</v>
      </c>
      <c r="D1130" s="1" t="s">
        <v>187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RPG宮治ICONIC</v>
      </c>
    </row>
    <row r="1131" spans="1:21" x14ac:dyDescent="0.2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736</v>
      </c>
      <c r="D1131" s="1" t="s">
        <v>187</v>
      </c>
      <c r="E1131" s="1" t="s">
        <v>73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カンフー宮治ICONIC</v>
      </c>
    </row>
    <row r="1132" spans="1:21" x14ac:dyDescent="0.2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736</v>
      </c>
      <c r="D1132" s="1" t="s">
        <v>187</v>
      </c>
      <c r="E1132" s="1" t="s">
        <v>73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カンフー宮治ICONIC</v>
      </c>
    </row>
    <row r="1133" spans="1:21" x14ac:dyDescent="0.2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736</v>
      </c>
      <c r="D1133" s="1" t="s">
        <v>187</v>
      </c>
      <c r="E1133" s="1" t="s">
        <v>73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カンフー宮治ICONIC</v>
      </c>
    </row>
    <row r="1134" spans="1:21" x14ac:dyDescent="0.2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736</v>
      </c>
      <c r="D1134" s="1" t="s">
        <v>187</v>
      </c>
      <c r="E1134" s="1" t="s">
        <v>73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172</v>
      </c>
      <c r="L1134" s="1" t="s">
        <v>162</v>
      </c>
      <c r="M1134">
        <v>32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カンフー宮治ICONIC</v>
      </c>
    </row>
    <row r="1135" spans="1:21" x14ac:dyDescent="0.25">
      <c r="A1135">
        <f>VLOOKUP(Attack[[#This Row],[No用]],SetNo[[No.用]:[vlookup 用]],2,FALSE)</f>
        <v>282</v>
      </c>
      <c r="B1135">
        <f>IF(ROW()=2,1,IF(A1134&lt;&gt;Attack[[#This Row],[No]],1,B1134+1))</f>
        <v>1</v>
      </c>
      <c r="C1135" s="1" t="s">
        <v>912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168</v>
      </c>
      <c r="L1135" s="1" t="s">
        <v>173</v>
      </c>
      <c r="M1135">
        <v>38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25">
      <c r="A1136">
        <f>VLOOKUP(Attack[[#This Row],[No用]],SetNo[[No.用]:[vlookup 用]],2,FALSE)</f>
        <v>282</v>
      </c>
      <c r="B1136">
        <f>IF(ROW()=2,1,IF(A1135&lt;&gt;Attack[[#This Row],[No]],1,B1135+1))</f>
        <v>2</v>
      </c>
      <c r="C1136" s="1" t="s">
        <v>912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169</v>
      </c>
      <c r="L1136" s="1" t="s">
        <v>173</v>
      </c>
      <c r="M1136">
        <v>35</v>
      </c>
      <c r="N1136">
        <v>0</v>
      </c>
      <c r="O1136">
        <v>0</v>
      </c>
      <c r="P1136">
        <v>0</v>
      </c>
      <c r="U1136" t="str">
        <f>Attack[[#This Row],[服装]]&amp;Attack[[#This Row],[名前]]&amp;Attack[[#This Row],[レアリティ]]</f>
        <v>遊園地宮治ICONIC</v>
      </c>
    </row>
    <row r="1137" spans="1:21" x14ac:dyDescent="0.25">
      <c r="A1137">
        <f>VLOOKUP(Attack[[#This Row],[No用]],SetNo[[No.用]:[vlookup 用]],2,FALSE)</f>
        <v>282</v>
      </c>
      <c r="B1137">
        <f>IF(ROW()=2,1,IF(A1136&lt;&gt;Attack[[#This Row],[No]],1,B1136+1))</f>
        <v>3</v>
      </c>
      <c r="C1137" s="1" t="s">
        <v>912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170</v>
      </c>
      <c r="L1137" s="1" t="s">
        <v>173</v>
      </c>
      <c r="M1137">
        <v>41</v>
      </c>
      <c r="N1137">
        <v>0</v>
      </c>
      <c r="O1137">
        <v>0</v>
      </c>
      <c r="P1137">
        <v>0</v>
      </c>
      <c r="U1137" t="str">
        <f>Attack[[#This Row],[服装]]&amp;Attack[[#This Row],[名前]]&amp;Attack[[#This Row],[レアリティ]]</f>
        <v>遊園地宮治ICONIC</v>
      </c>
    </row>
    <row r="1138" spans="1:21" x14ac:dyDescent="0.25">
      <c r="A1138">
        <f>VLOOKUP(Attack[[#This Row],[No用]],SetNo[[No.用]:[vlookup 用]],2,FALSE)</f>
        <v>282</v>
      </c>
      <c r="B1138">
        <f>IF(ROW()=2,1,IF(A1137&lt;&gt;Attack[[#This Row],[No]],1,B1137+1))</f>
        <v>4</v>
      </c>
      <c r="C1138" s="1" t="s">
        <v>912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265</v>
      </c>
      <c r="L1138" s="1" t="s">
        <v>173</v>
      </c>
      <c r="M1138">
        <v>41</v>
      </c>
      <c r="N1138">
        <v>0</v>
      </c>
      <c r="O1138">
        <v>0</v>
      </c>
      <c r="P1138">
        <v>0</v>
      </c>
      <c r="U1138" t="str">
        <f>Attack[[#This Row],[服装]]&amp;Attack[[#This Row],[名前]]&amp;Attack[[#This Row],[レアリティ]]</f>
        <v>遊園地宮治ICONIC</v>
      </c>
    </row>
    <row r="1139" spans="1:21" x14ac:dyDescent="0.25">
      <c r="A1139">
        <f>VLOOKUP(Attack[[#This Row],[No用]],SetNo[[No.用]:[vlookup 用]],2,FALSE)</f>
        <v>282</v>
      </c>
      <c r="B1139">
        <f>IF(ROW()=2,1,IF(A1138&lt;&gt;Attack[[#This Row],[No]],1,B1138+1))</f>
        <v>5</v>
      </c>
      <c r="C1139" s="1" t="s">
        <v>912</v>
      </c>
      <c r="D1139" s="1" t="s">
        <v>187</v>
      </c>
      <c r="E1139" s="1" t="s">
        <v>90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234</v>
      </c>
      <c r="K1139" s="1" t="s">
        <v>172</v>
      </c>
      <c r="L1139" s="1" t="s">
        <v>162</v>
      </c>
      <c r="M1139">
        <v>32</v>
      </c>
      <c r="N1139">
        <v>0</v>
      </c>
      <c r="O1139">
        <v>0</v>
      </c>
      <c r="P1139">
        <v>0</v>
      </c>
      <c r="U1139" t="str">
        <f>Attack[[#This Row],[服装]]&amp;Attack[[#This Row],[名前]]&amp;Attack[[#This Row],[レアリティ]]</f>
        <v>遊園地宮治ICONIC</v>
      </c>
    </row>
    <row r="1140" spans="1:21" x14ac:dyDescent="0.25">
      <c r="A1140">
        <f>VLOOKUP(Attack[[#This Row],[No用]],SetNo[[No.用]:[vlookup 用]],2,FALSE)</f>
        <v>282</v>
      </c>
      <c r="B1140">
        <f>IF(ROW()=2,1,IF(A1139&lt;&gt;Attack[[#This Row],[No]],1,B1139+1))</f>
        <v>6</v>
      </c>
      <c r="C1140" s="1" t="s">
        <v>912</v>
      </c>
      <c r="D1140" s="1" t="s">
        <v>187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234</v>
      </c>
      <c r="K1140" s="1" t="s">
        <v>183</v>
      </c>
      <c r="L1140" s="1" t="s">
        <v>224</v>
      </c>
      <c r="M1140">
        <v>52</v>
      </c>
      <c r="N1140">
        <v>0</v>
      </c>
      <c r="O1140">
        <v>62</v>
      </c>
      <c r="P1140">
        <v>0</v>
      </c>
      <c r="U1140" t="str">
        <f>Attack[[#This Row],[服装]]&amp;Attack[[#This Row],[名前]]&amp;Attack[[#This Row],[レアリティ]]</f>
        <v>遊園地宮治ICONIC</v>
      </c>
    </row>
    <row r="1141" spans="1:21" x14ac:dyDescent="0.25">
      <c r="A1141">
        <f>VLOOKUP(Attack[[#This Row],[No用]],SetNo[[No.用]:[vlookup 用]],2,FALSE)</f>
        <v>282</v>
      </c>
      <c r="B1141">
        <f>IF(ROW()=2,1,IF(A1140&lt;&gt;Attack[[#This Row],[No]],1,B1140+1))</f>
        <v>7</v>
      </c>
      <c r="C1141" s="1" t="s">
        <v>912</v>
      </c>
      <c r="D1141" s="1" t="s">
        <v>187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234</v>
      </c>
      <c r="K1141" s="1" t="s">
        <v>258</v>
      </c>
      <c r="L1141" s="1" t="s">
        <v>224</v>
      </c>
      <c r="M1141">
        <v>52</v>
      </c>
      <c r="N1141">
        <v>0</v>
      </c>
      <c r="O1141">
        <v>62</v>
      </c>
      <c r="P1141">
        <v>0</v>
      </c>
      <c r="U1141" t="str">
        <f>Attack[[#This Row],[服装]]&amp;Attack[[#This Row],[名前]]&amp;Attack[[#This Row],[レアリティ]]</f>
        <v>遊園地宮治ICONIC</v>
      </c>
    </row>
    <row r="1142" spans="1:21" x14ac:dyDescent="0.25">
      <c r="A1142">
        <f>VLOOKUP(Attack[[#This Row],[No用]],SetNo[[No.用]:[vlookup 用]],2,FALSE)</f>
        <v>282</v>
      </c>
      <c r="B1142">
        <f>IF(ROW()=2,1,IF(A1141&lt;&gt;Attack[[#This Row],[No]],1,B1141+1))</f>
        <v>8</v>
      </c>
      <c r="C1142" s="1" t="s">
        <v>912</v>
      </c>
      <c r="D1142" s="1" t="s">
        <v>187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234</v>
      </c>
      <c r="K1142" s="1" t="s">
        <v>169</v>
      </c>
      <c r="L1142" s="1" t="s">
        <v>224</v>
      </c>
      <c r="M1142">
        <v>50</v>
      </c>
      <c r="N1142">
        <v>0</v>
      </c>
      <c r="O1142">
        <v>60</v>
      </c>
      <c r="P1142">
        <v>0</v>
      </c>
      <c r="Q1142" s="1" t="s">
        <v>831</v>
      </c>
      <c r="U1142" t="str">
        <f>Attack[[#This Row],[服装]]&amp;Attack[[#This Row],[名前]]&amp;Attack[[#This Row],[レアリティ]]</f>
        <v>遊園地宮治ICONIC</v>
      </c>
    </row>
    <row r="1143" spans="1:21" x14ac:dyDescent="0.25">
      <c r="A1143">
        <f>VLOOKUP(Attack[[#This Row],[No用]],SetNo[[No.用]:[vlookup 用]],2,FALSE)</f>
        <v>283</v>
      </c>
      <c r="B1143">
        <f>IF(ROW()=2,1,IF(A1142&lt;&gt;Attack[[#This Row],[No]],1,B1142+1))</f>
        <v>1</v>
      </c>
      <c r="C1143" s="1" t="s">
        <v>991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168</v>
      </c>
      <c r="L1143" s="1" t="s">
        <v>173</v>
      </c>
      <c r="M1143">
        <v>39</v>
      </c>
      <c r="N1143">
        <v>0</v>
      </c>
      <c r="O1143">
        <v>0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25">
      <c r="A1144">
        <f>VLOOKUP(Attack[[#This Row],[No用]],SetNo[[No.用]:[vlookup 用]],2,FALSE)</f>
        <v>283</v>
      </c>
      <c r="B1144">
        <f>IF(ROW()=2,1,IF(A1143&lt;&gt;Attack[[#This Row],[No]],1,B1143+1))</f>
        <v>2</v>
      </c>
      <c r="C1144" s="1" t="s">
        <v>991</v>
      </c>
      <c r="D1144" s="1" t="s">
        <v>493</v>
      </c>
      <c r="E1144" s="1" t="s">
        <v>28</v>
      </c>
      <c r="F1144" s="1" t="s">
        <v>25</v>
      </c>
      <c r="G1144" s="1" t="s">
        <v>190</v>
      </c>
      <c r="H1144" s="1" t="s">
        <v>71</v>
      </c>
      <c r="I1144">
        <v>1</v>
      </c>
      <c r="J1144" t="s">
        <v>234</v>
      </c>
      <c r="K1144" s="1" t="s">
        <v>169</v>
      </c>
      <c r="L1144" s="1" t="s">
        <v>173</v>
      </c>
      <c r="M1144">
        <v>36</v>
      </c>
      <c r="N1144">
        <v>0</v>
      </c>
      <c r="O1144">
        <v>0</v>
      </c>
      <c r="P1144">
        <v>0</v>
      </c>
      <c r="Q1144" s="1"/>
      <c r="U1144" t="str">
        <f>Attack[[#This Row],[服装]]&amp;Attack[[#This Row],[名前]]&amp;Attack[[#This Row],[レアリティ]]</f>
        <v>夏祭り2宮治ICONIC</v>
      </c>
    </row>
    <row r="1145" spans="1:21" x14ac:dyDescent="0.25">
      <c r="A1145">
        <f>VLOOKUP(Attack[[#This Row],[No用]],SetNo[[No.用]:[vlookup 用]],2,FALSE)</f>
        <v>283</v>
      </c>
      <c r="B1145">
        <f>IF(ROW()=2,1,IF(A1144&lt;&gt;Attack[[#This Row],[No]],1,B1144+1))</f>
        <v>3</v>
      </c>
      <c r="C1145" s="1" t="s">
        <v>991</v>
      </c>
      <c r="D1145" s="1" t="s">
        <v>493</v>
      </c>
      <c r="E1145" s="1" t="s">
        <v>28</v>
      </c>
      <c r="F1145" s="1" t="s">
        <v>25</v>
      </c>
      <c r="G1145" s="1" t="s">
        <v>190</v>
      </c>
      <c r="H1145" s="1" t="s">
        <v>71</v>
      </c>
      <c r="I1145">
        <v>1</v>
      </c>
      <c r="J1145" t="s">
        <v>234</v>
      </c>
      <c r="K1145" s="1" t="s">
        <v>258</v>
      </c>
      <c r="L1145" s="1" t="s">
        <v>173</v>
      </c>
      <c r="M1145">
        <v>42</v>
      </c>
      <c r="N1145">
        <v>0</v>
      </c>
      <c r="O1145">
        <v>0</v>
      </c>
      <c r="P1145">
        <v>0</v>
      </c>
      <c r="Q1145" s="1"/>
      <c r="U1145" t="str">
        <f>Attack[[#This Row],[服装]]&amp;Attack[[#This Row],[名前]]&amp;Attack[[#This Row],[レアリティ]]</f>
        <v>夏祭り2宮治ICONIC</v>
      </c>
    </row>
    <row r="1146" spans="1:21" x14ac:dyDescent="0.25">
      <c r="A1146">
        <f>VLOOKUP(Attack[[#This Row],[No用]],SetNo[[No.用]:[vlookup 用]],2,FALSE)</f>
        <v>283</v>
      </c>
      <c r="B1146">
        <f>IF(ROW()=2,1,IF(A1145&lt;&gt;Attack[[#This Row],[No]],1,B1145+1))</f>
        <v>4</v>
      </c>
      <c r="C1146" s="1" t="s">
        <v>991</v>
      </c>
      <c r="D1146" s="1" t="s">
        <v>493</v>
      </c>
      <c r="E1146" s="1" t="s">
        <v>28</v>
      </c>
      <c r="F1146" s="1" t="s">
        <v>25</v>
      </c>
      <c r="G1146" s="1" t="s">
        <v>190</v>
      </c>
      <c r="H1146" s="1" t="s">
        <v>71</v>
      </c>
      <c r="I1146">
        <v>1</v>
      </c>
      <c r="J1146" t="s">
        <v>234</v>
      </c>
      <c r="K1146" s="1" t="s">
        <v>265</v>
      </c>
      <c r="L1146" s="1" t="s">
        <v>173</v>
      </c>
      <c r="M1146">
        <v>42</v>
      </c>
      <c r="N1146">
        <v>0</v>
      </c>
      <c r="O1146">
        <v>0</v>
      </c>
      <c r="P1146">
        <v>0</v>
      </c>
      <c r="Q1146" s="1"/>
      <c r="U1146" t="str">
        <f>Attack[[#This Row],[服装]]&amp;Attack[[#This Row],[名前]]&amp;Attack[[#This Row],[レアリティ]]</f>
        <v>夏祭り2宮治ICONIC</v>
      </c>
    </row>
    <row r="1147" spans="1:21" x14ac:dyDescent="0.25">
      <c r="A1147">
        <f>VLOOKUP(Attack[[#This Row],[No用]],SetNo[[No.用]:[vlookup 用]],2,FALSE)</f>
        <v>283</v>
      </c>
      <c r="B1147">
        <f>IF(ROW()=2,1,IF(A1146&lt;&gt;Attack[[#This Row],[No]],1,B1146+1))</f>
        <v>5</v>
      </c>
      <c r="C1147" s="1" t="s">
        <v>991</v>
      </c>
      <c r="D1147" s="1" t="s">
        <v>493</v>
      </c>
      <c r="E1147" s="1" t="s">
        <v>28</v>
      </c>
      <c r="F1147" s="1" t="s">
        <v>25</v>
      </c>
      <c r="G1147" s="1" t="s">
        <v>190</v>
      </c>
      <c r="H1147" s="1" t="s">
        <v>71</v>
      </c>
      <c r="I1147">
        <v>1</v>
      </c>
      <c r="J1147" t="s">
        <v>234</v>
      </c>
      <c r="K1147" s="1" t="s">
        <v>172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Q1147" s="1"/>
      <c r="U1147" t="str">
        <f>Attack[[#This Row],[服装]]&amp;Attack[[#This Row],[名前]]&amp;Attack[[#This Row],[レアリティ]]</f>
        <v>夏祭り2宮治ICONIC</v>
      </c>
    </row>
    <row r="1148" spans="1:21" x14ac:dyDescent="0.25">
      <c r="A1148">
        <f>VLOOKUP(Attack[[#This Row],[No用]],SetNo[[No.用]:[vlookup 用]],2,FALSE)</f>
        <v>283</v>
      </c>
      <c r="B1148">
        <f>IF(ROW()=2,1,IF(A1147&lt;&gt;Attack[[#This Row],[No]],1,B1147+1))</f>
        <v>6</v>
      </c>
      <c r="C1148" s="1" t="s">
        <v>991</v>
      </c>
      <c r="D1148" s="1" t="s">
        <v>493</v>
      </c>
      <c r="E1148" s="1" t="s">
        <v>28</v>
      </c>
      <c r="F1148" s="1" t="s">
        <v>25</v>
      </c>
      <c r="G1148" s="1" t="s">
        <v>190</v>
      </c>
      <c r="H1148" s="1" t="s">
        <v>71</v>
      </c>
      <c r="I1148">
        <v>1</v>
      </c>
      <c r="J1148" t="s">
        <v>234</v>
      </c>
      <c r="K1148" s="1" t="s">
        <v>183</v>
      </c>
      <c r="L1148" s="1" t="s">
        <v>224</v>
      </c>
      <c r="M1148">
        <v>53</v>
      </c>
      <c r="N1148">
        <v>0</v>
      </c>
      <c r="O1148">
        <v>63</v>
      </c>
      <c r="P1148">
        <v>0</v>
      </c>
      <c r="Q1148" s="1"/>
      <c r="U1148" t="str">
        <f>Attack[[#This Row],[服装]]&amp;Attack[[#This Row],[名前]]&amp;Attack[[#This Row],[レアリティ]]</f>
        <v>夏祭り2宮治ICONIC</v>
      </c>
    </row>
    <row r="1149" spans="1:21" x14ac:dyDescent="0.25">
      <c r="A1149">
        <f>VLOOKUP(Attack[[#This Row],[No用]],SetNo[[No.用]:[vlookup 用]],2,FALSE)</f>
        <v>283</v>
      </c>
      <c r="B1149">
        <f>IF(ROW()=2,1,IF(A1148&lt;&gt;Attack[[#This Row],[No]],1,B1148+1))</f>
        <v>7</v>
      </c>
      <c r="C1149" s="1" t="s">
        <v>991</v>
      </c>
      <c r="D1149" s="1" t="s">
        <v>493</v>
      </c>
      <c r="E1149" s="1" t="s">
        <v>28</v>
      </c>
      <c r="F1149" s="1" t="s">
        <v>25</v>
      </c>
      <c r="G1149" s="1" t="s">
        <v>190</v>
      </c>
      <c r="H1149" s="1" t="s">
        <v>71</v>
      </c>
      <c r="I1149">
        <v>1</v>
      </c>
      <c r="J1149" t="s">
        <v>234</v>
      </c>
      <c r="K1149" s="1" t="s">
        <v>265</v>
      </c>
      <c r="L1149" s="1" t="s">
        <v>224</v>
      </c>
      <c r="M1149">
        <v>53</v>
      </c>
      <c r="N1149">
        <v>0</v>
      </c>
      <c r="O1149">
        <v>63</v>
      </c>
      <c r="P1149">
        <v>0</v>
      </c>
      <c r="Q1149" s="1"/>
      <c r="U1149" t="str">
        <f>Attack[[#This Row],[服装]]&amp;Attack[[#This Row],[名前]]&amp;Attack[[#This Row],[レアリティ]]</f>
        <v>夏祭り2宮治ICONIC</v>
      </c>
    </row>
    <row r="1150" spans="1:21" x14ac:dyDescent="0.2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149</v>
      </c>
      <c r="D1150" s="1" t="s">
        <v>187</v>
      </c>
      <c r="E1150" s="1" t="s">
        <v>73</v>
      </c>
      <c r="F1150" s="1" t="s">
        <v>78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35</v>
      </c>
      <c r="N1150">
        <v>0</v>
      </c>
      <c r="O1150">
        <v>0</v>
      </c>
      <c r="P1150">
        <v>0</v>
      </c>
      <c r="Q1150" s="1"/>
      <c r="U1150" t="str">
        <f>Attack[[#This Row],[服装]]&amp;Attack[[#This Row],[名前]]&amp;Attack[[#This Row],[レアリティ]]</f>
        <v>制服宮治ICONIC</v>
      </c>
    </row>
    <row r="1151" spans="1:21" x14ac:dyDescent="0.2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149</v>
      </c>
      <c r="D1151" s="1" t="s">
        <v>187</v>
      </c>
      <c r="E1151" s="1" t="s">
        <v>73</v>
      </c>
      <c r="F1151" s="1" t="s">
        <v>78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162</v>
      </c>
      <c r="M1151">
        <v>29</v>
      </c>
      <c r="N1151">
        <v>0</v>
      </c>
      <c r="O1151">
        <v>0</v>
      </c>
      <c r="P1151">
        <v>0</v>
      </c>
      <c r="Q1151" s="1"/>
      <c r="U1151" t="str">
        <f>Attack[[#This Row],[服装]]&amp;Attack[[#This Row],[名前]]&amp;Attack[[#This Row],[レアリティ]]</f>
        <v>制服宮治ICONIC</v>
      </c>
    </row>
    <row r="1152" spans="1:21" x14ac:dyDescent="0.2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149</v>
      </c>
      <c r="D1152" s="1" t="s">
        <v>187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170</v>
      </c>
      <c r="L1152" s="1" t="s">
        <v>178</v>
      </c>
      <c r="M1152">
        <v>38</v>
      </c>
      <c r="N1152">
        <v>0</v>
      </c>
      <c r="O1152">
        <v>0</v>
      </c>
      <c r="P1152">
        <v>0</v>
      </c>
      <c r="Q1152" s="1"/>
      <c r="U1152" t="str">
        <f>Attack[[#This Row],[服装]]&amp;Attack[[#This Row],[名前]]&amp;Attack[[#This Row],[レアリティ]]</f>
        <v>制服宮治ICONIC</v>
      </c>
    </row>
    <row r="1153" spans="1:21" x14ac:dyDescent="0.25">
      <c r="A1153">
        <f>VLOOKUP(Attack[[#This Row],[No用]],SetNo[[No.用]:[vlookup 用]],2,FALSE)</f>
        <v>284</v>
      </c>
      <c r="B1153">
        <f>IF(ROW()=2,1,IF(A1152&lt;&gt;Attack[[#This Row],[No]],1,B1152+1))</f>
        <v>4</v>
      </c>
      <c r="C1153" s="1" t="s">
        <v>149</v>
      </c>
      <c r="D1153" s="1" t="s">
        <v>187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32</v>
      </c>
      <c r="N1153">
        <v>0</v>
      </c>
      <c r="O1153">
        <v>0</v>
      </c>
      <c r="P1153">
        <v>0</v>
      </c>
      <c r="Q1153" s="1"/>
      <c r="U1153" t="str">
        <f>Attack[[#This Row],[服装]]&amp;Attack[[#This Row],[名前]]&amp;Attack[[#This Row],[レアリティ]]</f>
        <v>制服宮治ICONIC</v>
      </c>
    </row>
    <row r="1154" spans="1:21" x14ac:dyDescent="0.25">
      <c r="A1154">
        <f>VLOOKUP(Attack[[#This Row],[No用]],SetNo[[No.用]:[vlookup 用]],2,FALSE)</f>
        <v>285</v>
      </c>
      <c r="B1154">
        <f>IF(ROW()=2,1,IF(A1149&lt;&gt;Attack[[#This Row],[No]],1,B1149+1))</f>
        <v>1</v>
      </c>
      <c r="C1154" t="s">
        <v>108</v>
      </c>
      <c r="D1154" t="s">
        <v>188</v>
      </c>
      <c r="E1154" t="s">
        <v>77</v>
      </c>
      <c r="F1154" t="s">
        <v>82</v>
      </c>
      <c r="G1154" t="s">
        <v>185</v>
      </c>
      <c r="H1154" t="s">
        <v>71</v>
      </c>
      <c r="I1154">
        <v>1</v>
      </c>
      <c r="J1154" t="s">
        <v>234</v>
      </c>
      <c r="K1154" s="1" t="s">
        <v>168</v>
      </c>
      <c r="L1154" s="1" t="s">
        <v>178</v>
      </c>
      <c r="M1154">
        <v>37</v>
      </c>
      <c r="N1154">
        <v>0</v>
      </c>
      <c r="O1154">
        <v>0</v>
      </c>
      <c r="P1154">
        <v>0</v>
      </c>
      <c r="U1154" t="str">
        <f>Attack[[#This Row],[服装]]&amp;Attack[[#This Row],[名前]]&amp;Attack[[#This Row],[レアリティ]]</f>
        <v>ユニフォーム角名倫太郎ICONIC</v>
      </c>
    </row>
    <row r="1155" spans="1:21" x14ac:dyDescent="0.25">
      <c r="A1155">
        <f>VLOOKUP(Attack[[#This Row],[No用]],SetNo[[No.用]:[vlookup 用]],2,FALSE)</f>
        <v>285</v>
      </c>
      <c r="B1155">
        <f>IF(ROW()=2,1,IF(A1154&lt;&gt;Attack[[#This Row],[No]],1,B1154+1))</f>
        <v>2</v>
      </c>
      <c r="C1155" t="s">
        <v>108</v>
      </c>
      <c r="D1155" t="s">
        <v>188</v>
      </c>
      <c r="E1155" t="s">
        <v>77</v>
      </c>
      <c r="F1155" t="s">
        <v>82</v>
      </c>
      <c r="G1155" t="s">
        <v>185</v>
      </c>
      <c r="H1155" t="s">
        <v>71</v>
      </c>
      <c r="I1155">
        <v>1</v>
      </c>
      <c r="J1155" t="s">
        <v>234</v>
      </c>
      <c r="K1155" s="1" t="s">
        <v>169</v>
      </c>
      <c r="L1155" s="1" t="s">
        <v>162</v>
      </c>
      <c r="M1155">
        <v>32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ユニフォーム角名倫太郎ICONIC</v>
      </c>
    </row>
    <row r="1156" spans="1:21" x14ac:dyDescent="0.25">
      <c r="A1156">
        <f>VLOOKUP(Attack[[#This Row],[No用]],SetNo[[No.用]:[vlookup 用]],2,FALSE)</f>
        <v>285</v>
      </c>
      <c r="B1156">
        <f>IF(ROW()=2,1,IF(A1155&lt;&gt;Attack[[#This Row],[No]],1,B1155+1))</f>
        <v>3</v>
      </c>
      <c r="C1156" t="s">
        <v>108</v>
      </c>
      <c r="D1156" t="s">
        <v>188</v>
      </c>
      <c r="E1156" t="s">
        <v>77</v>
      </c>
      <c r="F1156" t="s">
        <v>82</v>
      </c>
      <c r="G1156" t="s">
        <v>185</v>
      </c>
      <c r="H1156" t="s">
        <v>71</v>
      </c>
      <c r="I1156">
        <v>1</v>
      </c>
      <c r="J1156" t="s">
        <v>234</v>
      </c>
      <c r="K1156" s="1" t="s">
        <v>171</v>
      </c>
      <c r="L1156" s="1" t="s">
        <v>162</v>
      </c>
      <c r="M1156">
        <v>34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ユニフォーム角名倫太郎ICONIC</v>
      </c>
    </row>
    <row r="1157" spans="1:21" x14ac:dyDescent="0.25">
      <c r="A1157">
        <f>VLOOKUP(Attack[[#This Row],[No用]],SetNo[[No.用]:[vlookup 用]],2,FALSE)</f>
        <v>285</v>
      </c>
      <c r="B1157">
        <f>IF(ROW()=2,1,IF(A1156&lt;&gt;Attack[[#This Row],[No]],1,B1156+1))</f>
        <v>4</v>
      </c>
      <c r="C1157" t="s">
        <v>108</v>
      </c>
      <c r="D1157" t="s">
        <v>188</v>
      </c>
      <c r="E1157" t="s">
        <v>77</v>
      </c>
      <c r="F1157" t="s">
        <v>82</v>
      </c>
      <c r="G1157" t="s">
        <v>185</v>
      </c>
      <c r="H1157" t="s">
        <v>71</v>
      </c>
      <c r="I1157">
        <v>1</v>
      </c>
      <c r="J1157" t="s">
        <v>234</v>
      </c>
      <c r="K1157" s="1" t="s">
        <v>172</v>
      </c>
      <c r="L1157" s="1" t="s">
        <v>162</v>
      </c>
      <c r="M1157">
        <v>29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ユニフォーム角名倫太郎ICONIC</v>
      </c>
    </row>
    <row r="1158" spans="1:21" x14ac:dyDescent="0.25">
      <c r="A1158">
        <f>VLOOKUP(Attack[[#This Row],[No用]],SetNo[[No.用]:[vlookup 用]],2,FALSE)</f>
        <v>286</v>
      </c>
      <c r="B1158">
        <f>IF(ROW()=2,1,IF(A1157&lt;&gt;Attack[[#This Row],[No]],1,B1157+1))</f>
        <v>1</v>
      </c>
      <c r="C1158" s="1" t="s">
        <v>630</v>
      </c>
      <c r="D1158" s="1" t="s">
        <v>188</v>
      </c>
      <c r="E1158" s="1" t="s">
        <v>73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168</v>
      </c>
      <c r="L1158" s="1" t="s">
        <v>178</v>
      </c>
      <c r="M1158">
        <v>37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サバゲ角名倫太郎ICONIC</v>
      </c>
    </row>
    <row r="1159" spans="1:21" x14ac:dyDescent="0.25">
      <c r="A1159">
        <f>VLOOKUP(Attack[[#This Row],[No用]],SetNo[[No.用]:[vlookup 用]],2,FALSE)</f>
        <v>286</v>
      </c>
      <c r="B1159">
        <f>IF(ROW()=2,1,IF(A1158&lt;&gt;Attack[[#This Row],[No]],1,B1158+1))</f>
        <v>2</v>
      </c>
      <c r="C1159" s="1" t="s">
        <v>630</v>
      </c>
      <c r="D1159" s="1" t="s">
        <v>188</v>
      </c>
      <c r="E1159" s="1" t="s">
        <v>73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169</v>
      </c>
      <c r="L1159" s="1" t="s">
        <v>178</v>
      </c>
      <c r="M1159">
        <v>37</v>
      </c>
      <c r="N1159">
        <v>0</v>
      </c>
      <c r="O1159">
        <v>0</v>
      </c>
      <c r="P1159">
        <v>0</v>
      </c>
      <c r="U1159" t="str">
        <f>Attack[[#This Row],[服装]]&amp;Attack[[#This Row],[名前]]&amp;Attack[[#This Row],[レアリティ]]</f>
        <v>サバゲ角名倫太郎ICONIC</v>
      </c>
    </row>
    <row r="1160" spans="1:21" x14ac:dyDescent="0.25">
      <c r="A1160">
        <f>VLOOKUP(Attack[[#This Row],[No用]],SetNo[[No.用]:[vlookup 用]],2,FALSE)</f>
        <v>286</v>
      </c>
      <c r="B1160">
        <f>IF(ROW()=2,1,IF(A1159&lt;&gt;Attack[[#This Row],[No]],1,B1159+1))</f>
        <v>3</v>
      </c>
      <c r="C1160" s="1" t="s">
        <v>630</v>
      </c>
      <c r="D1160" s="1" t="s">
        <v>188</v>
      </c>
      <c r="E1160" s="1" t="s">
        <v>73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171</v>
      </c>
      <c r="L1160" s="1" t="s">
        <v>162</v>
      </c>
      <c r="M1160">
        <v>34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サバゲ角名倫太郎ICONIC</v>
      </c>
    </row>
    <row r="1161" spans="1:21" x14ac:dyDescent="0.25">
      <c r="A1161">
        <f>VLOOKUP(Attack[[#This Row],[No用]],SetNo[[No.用]:[vlookup 用]],2,FALSE)</f>
        <v>286</v>
      </c>
      <c r="B1161">
        <f>IF(ROW()=2,1,IF(A1160&lt;&gt;Attack[[#This Row],[No]],1,B1160+1))</f>
        <v>4</v>
      </c>
      <c r="C1161" s="1" t="s">
        <v>630</v>
      </c>
      <c r="D1161" s="1" t="s">
        <v>188</v>
      </c>
      <c r="E1161" s="1" t="s">
        <v>73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172</v>
      </c>
      <c r="L1161" s="1" t="s">
        <v>162</v>
      </c>
      <c r="M1161">
        <v>29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サバゲ角名倫太郎ICONIC</v>
      </c>
    </row>
    <row r="1162" spans="1:21" x14ac:dyDescent="0.25">
      <c r="A1162">
        <f>VLOOKUP(Attack[[#This Row],[No用]],SetNo[[No.用]:[vlookup 用]],2,FALSE)</f>
        <v>286</v>
      </c>
      <c r="B1162">
        <f>IF(ROW()=2,1,IF(A1161&lt;&gt;Attack[[#This Row],[No]],1,B1161+1))</f>
        <v>5</v>
      </c>
      <c r="C1162" s="1" t="s">
        <v>630</v>
      </c>
      <c r="D1162" s="1" t="s">
        <v>188</v>
      </c>
      <c r="E1162" s="1" t="s">
        <v>73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183</v>
      </c>
      <c r="L1162" s="1" t="s">
        <v>224</v>
      </c>
      <c r="M1162">
        <v>47</v>
      </c>
      <c r="N1162">
        <v>0</v>
      </c>
      <c r="O1162">
        <v>57</v>
      </c>
      <c r="P1162">
        <v>0</v>
      </c>
      <c r="U1162" t="str">
        <f>Attack[[#This Row],[服装]]&amp;Attack[[#This Row],[名前]]&amp;Attack[[#This Row],[レアリティ]]</f>
        <v>サバゲ角名倫太郎ICONIC</v>
      </c>
    </row>
    <row r="1163" spans="1:21" x14ac:dyDescent="0.25">
      <c r="A1163">
        <f>VLOOKUP(Attack[[#This Row],[No用]],SetNo[[No.用]:[vlookup 用]],2,FALSE)</f>
        <v>287</v>
      </c>
      <c r="B1163">
        <f>IF(ROW()=2,1,IF(A1162&lt;&gt;Attack[[#This Row],[No]],1,B1162+1))</f>
        <v>1</v>
      </c>
      <c r="C1163" s="1" t="s">
        <v>707</v>
      </c>
      <c r="D1163" s="1" t="s">
        <v>188</v>
      </c>
      <c r="E1163" s="1" t="s">
        <v>90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168</v>
      </c>
      <c r="L1163" s="1" t="s">
        <v>178</v>
      </c>
      <c r="M1163">
        <v>37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花火角名倫太郎ICONIC</v>
      </c>
    </row>
    <row r="1164" spans="1:21" x14ac:dyDescent="0.25">
      <c r="A1164">
        <f>VLOOKUP(Attack[[#This Row],[No用]],SetNo[[No.用]:[vlookup 用]],2,FALSE)</f>
        <v>287</v>
      </c>
      <c r="B1164">
        <f>IF(ROW()=2,1,IF(A1163&lt;&gt;Attack[[#This Row],[No]],1,B1163+1))</f>
        <v>2</v>
      </c>
      <c r="C1164" s="1" t="s">
        <v>707</v>
      </c>
      <c r="D1164" s="1" t="s">
        <v>188</v>
      </c>
      <c r="E1164" s="1" t="s">
        <v>90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169</v>
      </c>
      <c r="L1164" s="1" t="s">
        <v>162</v>
      </c>
      <c r="M1164">
        <v>32</v>
      </c>
      <c r="N1164">
        <v>0</v>
      </c>
      <c r="O1164">
        <v>0</v>
      </c>
      <c r="P1164">
        <v>0</v>
      </c>
      <c r="U1164" t="str">
        <f>Attack[[#This Row],[服装]]&amp;Attack[[#This Row],[名前]]&amp;Attack[[#This Row],[レアリティ]]</f>
        <v>花火角名倫太郎ICONIC</v>
      </c>
    </row>
    <row r="1165" spans="1:21" x14ac:dyDescent="0.25">
      <c r="A1165">
        <f>VLOOKUP(Attack[[#This Row],[No用]],SetNo[[No.用]:[vlookup 用]],2,FALSE)</f>
        <v>287</v>
      </c>
      <c r="B1165">
        <f>IF(ROW()=2,1,IF(A1164&lt;&gt;Attack[[#This Row],[No]],1,B1164+1))</f>
        <v>3</v>
      </c>
      <c r="C1165" s="1" t="s">
        <v>707</v>
      </c>
      <c r="D1165" s="1" t="s">
        <v>188</v>
      </c>
      <c r="E1165" s="1" t="s">
        <v>90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171</v>
      </c>
      <c r="L1165" s="1" t="s">
        <v>162</v>
      </c>
      <c r="M1165">
        <v>34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花火角名倫太郎ICONIC</v>
      </c>
    </row>
    <row r="1166" spans="1:21" x14ac:dyDescent="0.25">
      <c r="A1166">
        <f>VLOOKUP(Attack[[#This Row],[No用]],SetNo[[No.用]:[vlookup 用]],2,FALSE)</f>
        <v>287</v>
      </c>
      <c r="B1166">
        <f>IF(ROW()=2,1,IF(A1165&lt;&gt;Attack[[#This Row],[No]],1,B1165+1))</f>
        <v>4</v>
      </c>
      <c r="C1166" s="1" t="s">
        <v>707</v>
      </c>
      <c r="D1166" s="1" t="s">
        <v>188</v>
      </c>
      <c r="E1166" s="1" t="s">
        <v>90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172</v>
      </c>
      <c r="L1166" s="1" t="s">
        <v>162</v>
      </c>
      <c r="M1166">
        <v>29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花火角名倫太郎ICONIC</v>
      </c>
    </row>
    <row r="1167" spans="1:21" x14ac:dyDescent="0.25">
      <c r="A1167">
        <f>VLOOKUP(Attack[[#This Row],[No用]],SetNo[[No.用]:[vlookup 用]],2,FALSE)</f>
        <v>287</v>
      </c>
      <c r="B1167">
        <f>IF(ROW()=2,1,IF(A1166&lt;&gt;Attack[[#This Row],[No]],1,B1166+1))</f>
        <v>5</v>
      </c>
      <c r="C1167" s="1" t="s">
        <v>707</v>
      </c>
      <c r="D1167" s="1" t="s">
        <v>188</v>
      </c>
      <c r="E1167" s="1" t="s">
        <v>90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183</v>
      </c>
      <c r="L1167" s="1" t="s">
        <v>224</v>
      </c>
      <c r="M1167">
        <v>47</v>
      </c>
      <c r="N1167">
        <v>0</v>
      </c>
      <c r="O1167">
        <v>57</v>
      </c>
      <c r="P1167">
        <v>0</v>
      </c>
      <c r="U1167" t="str">
        <f>Attack[[#This Row],[服装]]&amp;Attack[[#This Row],[名前]]&amp;Attack[[#This Row],[レアリティ]]</f>
        <v>花火角名倫太郎ICONIC</v>
      </c>
    </row>
    <row r="1168" spans="1:21" x14ac:dyDescent="0.25">
      <c r="A1168">
        <f>VLOOKUP(Attack[[#This Row],[No用]],SetNo[[No.用]:[vlookup 用]],2,FALSE)</f>
        <v>288</v>
      </c>
      <c r="B1168">
        <f>IF(ROW()=2,1,IF(A1167&lt;&gt;Attack[[#This Row],[No]],1,B1167+1))</f>
        <v>1</v>
      </c>
      <c r="C1168" s="1" t="s">
        <v>833</v>
      </c>
      <c r="D1168" s="1" t="s">
        <v>188</v>
      </c>
      <c r="E1168" s="1" t="s">
        <v>77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168</v>
      </c>
      <c r="L1168" s="1" t="s">
        <v>178</v>
      </c>
      <c r="M1168">
        <v>37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路地裏2角名倫太郎ICONIC</v>
      </c>
    </row>
    <row r="1169" spans="1:21" x14ac:dyDescent="0.25">
      <c r="A1169">
        <f>VLOOKUP(Attack[[#This Row],[No用]],SetNo[[No.用]:[vlookup 用]],2,FALSE)</f>
        <v>288</v>
      </c>
      <c r="B1169">
        <f>IF(ROW()=2,1,IF(A1168&lt;&gt;Attack[[#This Row],[No]],1,B1168+1))</f>
        <v>2</v>
      </c>
      <c r="C1169" s="1" t="s">
        <v>833</v>
      </c>
      <c r="D1169" s="1" t="s">
        <v>188</v>
      </c>
      <c r="E1169" s="1" t="s">
        <v>77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169</v>
      </c>
      <c r="L1169" s="1" t="s">
        <v>162</v>
      </c>
      <c r="M1169">
        <v>32</v>
      </c>
      <c r="N1169">
        <v>0</v>
      </c>
      <c r="O1169">
        <v>0</v>
      </c>
      <c r="P1169">
        <v>0</v>
      </c>
      <c r="U1169" t="str">
        <f>Attack[[#This Row],[服装]]&amp;Attack[[#This Row],[名前]]&amp;Attack[[#This Row],[レアリティ]]</f>
        <v>路地裏2角名倫太郎ICONIC</v>
      </c>
    </row>
    <row r="1170" spans="1:21" x14ac:dyDescent="0.25">
      <c r="A1170">
        <f>VLOOKUP(Attack[[#This Row],[No用]],SetNo[[No.用]:[vlookup 用]],2,FALSE)</f>
        <v>288</v>
      </c>
      <c r="B1170">
        <f>IF(ROW()=2,1,IF(A1169&lt;&gt;Attack[[#This Row],[No]],1,B1169+1))</f>
        <v>3</v>
      </c>
      <c r="C1170" s="1" t="s">
        <v>833</v>
      </c>
      <c r="D1170" s="1" t="s">
        <v>188</v>
      </c>
      <c r="E1170" s="1" t="s">
        <v>77</v>
      </c>
      <c r="F1170" s="1" t="s">
        <v>82</v>
      </c>
      <c r="G1170" s="1" t="s">
        <v>185</v>
      </c>
      <c r="H1170" s="1" t="s">
        <v>71</v>
      </c>
      <c r="I1170">
        <v>1</v>
      </c>
      <c r="J1170" t="s">
        <v>234</v>
      </c>
      <c r="K1170" s="1" t="s">
        <v>171</v>
      </c>
      <c r="L1170" s="1" t="s">
        <v>162</v>
      </c>
      <c r="M1170">
        <v>34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路地裏2角名倫太郎ICONIC</v>
      </c>
    </row>
    <row r="1171" spans="1:21" x14ac:dyDescent="0.25">
      <c r="A1171">
        <f>VLOOKUP(Attack[[#This Row],[No用]],SetNo[[No.用]:[vlookup 用]],2,FALSE)</f>
        <v>288</v>
      </c>
      <c r="B1171">
        <f>IF(ROW()=2,1,IF(A1170&lt;&gt;Attack[[#This Row],[No]],1,B1170+1))</f>
        <v>4</v>
      </c>
      <c r="C1171" s="1" t="s">
        <v>833</v>
      </c>
      <c r="D1171" s="1" t="s">
        <v>188</v>
      </c>
      <c r="E1171" s="1" t="s">
        <v>77</v>
      </c>
      <c r="F1171" s="1" t="s">
        <v>82</v>
      </c>
      <c r="G1171" s="1" t="s">
        <v>185</v>
      </c>
      <c r="H1171" s="1" t="s">
        <v>71</v>
      </c>
      <c r="I1171">
        <v>1</v>
      </c>
      <c r="J1171" t="s">
        <v>234</v>
      </c>
      <c r="K1171" s="1" t="s">
        <v>172</v>
      </c>
      <c r="L1171" s="1" t="s">
        <v>162</v>
      </c>
      <c r="M1171">
        <v>29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路地裏2角名倫太郎ICONIC</v>
      </c>
    </row>
    <row r="1172" spans="1:21" x14ac:dyDescent="0.25">
      <c r="A1172">
        <f>VLOOKUP(Attack[[#This Row],[No用]],SetNo[[No.用]:[vlookup 用]],2,FALSE)</f>
        <v>288</v>
      </c>
      <c r="B1172">
        <f>IF(ROW()=2,1,IF(A1171&lt;&gt;Attack[[#This Row],[No]],1,B1171+1))</f>
        <v>5</v>
      </c>
      <c r="C1172" s="1" t="s">
        <v>833</v>
      </c>
      <c r="D1172" s="1" t="s">
        <v>188</v>
      </c>
      <c r="E1172" s="1" t="s">
        <v>77</v>
      </c>
      <c r="F1172" s="1" t="s">
        <v>82</v>
      </c>
      <c r="G1172" s="1" t="s">
        <v>185</v>
      </c>
      <c r="H1172" s="1" t="s">
        <v>71</v>
      </c>
      <c r="I1172">
        <v>1</v>
      </c>
      <c r="J1172" t="s">
        <v>234</v>
      </c>
      <c r="K1172" s="1" t="s">
        <v>183</v>
      </c>
      <c r="L1172" s="1" t="s">
        <v>224</v>
      </c>
      <c r="M1172">
        <v>47</v>
      </c>
      <c r="N1172">
        <v>0</v>
      </c>
      <c r="O1172">
        <v>57</v>
      </c>
      <c r="P1172">
        <v>0</v>
      </c>
      <c r="U1172" t="str">
        <f>Attack[[#This Row],[服装]]&amp;Attack[[#This Row],[名前]]&amp;Attack[[#This Row],[レアリティ]]</f>
        <v>路地裏2角名倫太郎ICONIC</v>
      </c>
    </row>
    <row r="1173" spans="1:21" x14ac:dyDescent="0.25">
      <c r="A1173">
        <f>VLOOKUP(Attack[[#This Row],[No用]],SetNo[[No.用]:[vlookup 用]],2,FALSE)</f>
        <v>289</v>
      </c>
      <c r="B1173">
        <f>IF(ROW()=2,1,IF(A1172&lt;&gt;Attack[[#This Row],[No]],1,B1172+1))</f>
        <v>1</v>
      </c>
      <c r="C1173" s="1" t="s">
        <v>983</v>
      </c>
      <c r="D1173" s="1" t="s">
        <v>188</v>
      </c>
      <c r="E1173" s="1" t="s">
        <v>73</v>
      </c>
      <c r="F1173" s="1" t="s">
        <v>82</v>
      </c>
      <c r="G1173" s="1" t="s">
        <v>185</v>
      </c>
      <c r="H1173" s="1" t="s">
        <v>71</v>
      </c>
      <c r="I1173">
        <v>1</v>
      </c>
      <c r="J1173" t="s">
        <v>234</v>
      </c>
      <c r="K1173" s="1" t="s">
        <v>168</v>
      </c>
      <c r="L1173" s="1" t="s">
        <v>178</v>
      </c>
      <c r="M1173">
        <v>37</v>
      </c>
      <c r="N1173">
        <v>0</v>
      </c>
      <c r="O1173">
        <v>0</v>
      </c>
      <c r="P1173">
        <v>0</v>
      </c>
      <c r="U1173" t="str">
        <f>Attack[[#This Row],[服装]]&amp;Attack[[#This Row],[名前]]&amp;Attack[[#This Row],[レアリティ]]</f>
        <v>水着2角名倫太郎ICONIC</v>
      </c>
    </row>
    <row r="1174" spans="1:21" x14ac:dyDescent="0.25">
      <c r="A1174">
        <f>VLOOKUP(Attack[[#This Row],[No用]],SetNo[[No.用]:[vlookup 用]],2,FALSE)</f>
        <v>289</v>
      </c>
      <c r="B1174">
        <f>IF(ROW()=2,1,IF(A1173&lt;&gt;Attack[[#This Row],[No]],1,B1173+1))</f>
        <v>2</v>
      </c>
      <c r="C1174" s="1" t="s">
        <v>983</v>
      </c>
      <c r="D1174" s="1" t="s">
        <v>188</v>
      </c>
      <c r="E1174" s="1" t="s">
        <v>73</v>
      </c>
      <c r="F1174" s="1" t="s">
        <v>82</v>
      </c>
      <c r="G1174" s="1" t="s">
        <v>185</v>
      </c>
      <c r="H1174" s="1" t="s">
        <v>71</v>
      </c>
      <c r="I1174">
        <v>1</v>
      </c>
      <c r="J1174" t="s">
        <v>234</v>
      </c>
      <c r="K1174" s="1" t="s">
        <v>169</v>
      </c>
      <c r="L1174" s="1" t="s">
        <v>178</v>
      </c>
      <c r="M1174">
        <v>35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水着2角名倫太郎ICONIC</v>
      </c>
    </row>
    <row r="1175" spans="1:21" x14ac:dyDescent="0.25">
      <c r="A1175">
        <f>VLOOKUP(Attack[[#This Row],[No用]],SetNo[[No.用]:[vlookup 用]],2,FALSE)</f>
        <v>289</v>
      </c>
      <c r="B1175">
        <f>IF(ROW()=2,1,IF(A1174&lt;&gt;Attack[[#This Row],[No]],1,B1174+1))</f>
        <v>3</v>
      </c>
      <c r="C1175" s="1" t="s">
        <v>983</v>
      </c>
      <c r="D1175" s="1" t="s">
        <v>188</v>
      </c>
      <c r="E1175" s="1" t="s">
        <v>73</v>
      </c>
      <c r="F1175" s="1" t="s">
        <v>82</v>
      </c>
      <c r="G1175" s="1" t="s">
        <v>185</v>
      </c>
      <c r="H1175" s="1" t="s">
        <v>71</v>
      </c>
      <c r="I1175">
        <v>1</v>
      </c>
      <c r="J1175" t="s">
        <v>234</v>
      </c>
      <c r="K1175" s="1" t="s">
        <v>171</v>
      </c>
      <c r="L1175" s="1" t="s">
        <v>173</v>
      </c>
      <c r="M1175">
        <v>40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水着2角名倫太郎ICONIC</v>
      </c>
    </row>
    <row r="1176" spans="1:21" x14ac:dyDescent="0.25">
      <c r="A1176">
        <f>VLOOKUP(Attack[[#This Row],[No用]],SetNo[[No.用]:[vlookup 用]],2,FALSE)</f>
        <v>289</v>
      </c>
      <c r="B1176">
        <f>IF(ROW()=2,1,IF(A1175&lt;&gt;Attack[[#This Row],[No]],1,B1175+1))</f>
        <v>4</v>
      </c>
      <c r="C1176" s="1" t="s">
        <v>983</v>
      </c>
      <c r="D1176" s="1" t="s">
        <v>188</v>
      </c>
      <c r="E1176" s="1" t="s">
        <v>73</v>
      </c>
      <c r="F1176" s="1" t="s">
        <v>82</v>
      </c>
      <c r="G1176" s="1" t="s">
        <v>185</v>
      </c>
      <c r="H1176" s="1" t="s">
        <v>71</v>
      </c>
      <c r="I1176">
        <v>1</v>
      </c>
      <c r="J1176" t="s">
        <v>234</v>
      </c>
      <c r="K1176" s="1" t="s">
        <v>172</v>
      </c>
      <c r="L1176" s="1" t="s">
        <v>162</v>
      </c>
      <c r="M1176">
        <v>29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水着2角名倫太郎ICONIC</v>
      </c>
    </row>
    <row r="1177" spans="1:21" x14ac:dyDescent="0.25">
      <c r="A1177">
        <f>VLOOKUP(Attack[[#This Row],[No用]],SetNo[[No.用]:[vlookup 用]],2,FALSE)</f>
        <v>289</v>
      </c>
      <c r="B1177">
        <f>IF(ROW()=2,1,IF(A1176&lt;&gt;Attack[[#This Row],[No]],1,B1176+1))</f>
        <v>5</v>
      </c>
      <c r="C1177" s="1" t="s">
        <v>983</v>
      </c>
      <c r="D1177" s="1" t="s">
        <v>188</v>
      </c>
      <c r="E1177" s="1" t="s">
        <v>73</v>
      </c>
      <c r="F1177" s="1" t="s">
        <v>82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183</v>
      </c>
      <c r="L1177" s="1" t="s">
        <v>224</v>
      </c>
      <c r="M1177">
        <v>47</v>
      </c>
      <c r="N1177">
        <v>0</v>
      </c>
      <c r="O1177">
        <v>57</v>
      </c>
      <c r="P1177">
        <v>0</v>
      </c>
      <c r="U1177" t="str">
        <f>Attack[[#This Row],[服装]]&amp;Attack[[#This Row],[名前]]&amp;Attack[[#This Row],[レアリティ]]</f>
        <v>水着2角名倫太郎ICONIC</v>
      </c>
    </row>
    <row r="1178" spans="1:21" x14ac:dyDescent="0.25">
      <c r="A1178">
        <f>VLOOKUP(Attack[[#This Row],[No用]],SetNo[[No.用]:[vlookup 用]],2,FALSE)</f>
        <v>290</v>
      </c>
      <c r="B1178">
        <f>IF(ROW()=2,1,IF(A1177&lt;&gt;Attack[[#This Row],[No]],1,B1177+1))</f>
        <v>1</v>
      </c>
      <c r="C1178" s="1" t="s">
        <v>149</v>
      </c>
      <c r="D1178" s="1" t="s">
        <v>188</v>
      </c>
      <c r="E1178" s="1" t="s">
        <v>90</v>
      </c>
      <c r="F1178" s="1" t="s">
        <v>82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168</v>
      </c>
      <c r="L1178" s="1" t="s">
        <v>178</v>
      </c>
      <c r="M1178">
        <v>37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制服角名倫太郎ICONIC</v>
      </c>
    </row>
    <row r="1179" spans="1:21" x14ac:dyDescent="0.25">
      <c r="A1179">
        <f>VLOOKUP(Attack[[#This Row],[No用]],SetNo[[No.用]:[vlookup 用]],2,FALSE)</f>
        <v>290</v>
      </c>
      <c r="B1179">
        <f>IF(ROW()=2,1,IF(A1178&lt;&gt;Attack[[#This Row],[No]],1,B1178+1))</f>
        <v>2</v>
      </c>
      <c r="C1179" s="1" t="s">
        <v>149</v>
      </c>
      <c r="D1179" s="1" t="s">
        <v>188</v>
      </c>
      <c r="E1179" s="1" t="s">
        <v>90</v>
      </c>
      <c r="F1179" s="1" t="s">
        <v>82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169</v>
      </c>
      <c r="L1179" s="1" t="s">
        <v>162</v>
      </c>
      <c r="M1179">
        <v>32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制服角名倫太郎ICONIC</v>
      </c>
    </row>
    <row r="1180" spans="1:21" x14ac:dyDescent="0.25">
      <c r="A1180">
        <f>VLOOKUP(Attack[[#This Row],[No用]],SetNo[[No.用]:[vlookup 用]],2,FALSE)</f>
        <v>290</v>
      </c>
      <c r="B1180">
        <f>IF(ROW()=2,1,IF(A1179&lt;&gt;Attack[[#This Row],[No]],1,B1179+1))</f>
        <v>3</v>
      </c>
      <c r="C1180" s="1" t="s">
        <v>149</v>
      </c>
      <c r="D1180" s="1" t="s">
        <v>188</v>
      </c>
      <c r="E1180" s="1" t="s">
        <v>90</v>
      </c>
      <c r="F1180" s="1" t="s">
        <v>82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171</v>
      </c>
      <c r="L1180" s="1" t="s">
        <v>162</v>
      </c>
      <c r="M1180">
        <v>34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制服角名倫太郎ICONIC</v>
      </c>
    </row>
    <row r="1181" spans="1:21" x14ac:dyDescent="0.25">
      <c r="A1181">
        <f>VLOOKUP(Attack[[#This Row],[No用]],SetNo[[No.用]:[vlookup 用]],2,FALSE)</f>
        <v>290</v>
      </c>
      <c r="B1181">
        <f>IF(ROW()=2,1,IF(A1180&lt;&gt;Attack[[#This Row],[No]],1,B1180+1))</f>
        <v>4</v>
      </c>
      <c r="C1181" s="1" t="s">
        <v>149</v>
      </c>
      <c r="D1181" s="1" t="s">
        <v>188</v>
      </c>
      <c r="E1181" s="1" t="s">
        <v>90</v>
      </c>
      <c r="F1181" s="1" t="s">
        <v>82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172</v>
      </c>
      <c r="L1181" s="1" t="s">
        <v>162</v>
      </c>
      <c r="M1181">
        <v>29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制服角名倫太郎ICONIC</v>
      </c>
    </row>
    <row r="1182" spans="1:21" x14ac:dyDescent="0.25">
      <c r="A1182">
        <f>VLOOKUP(Attack[[#This Row],[No用]],SetNo[[No.用]:[vlookup 用]],2,FALSE)</f>
        <v>291</v>
      </c>
      <c r="B1182">
        <f>IF(ROW()=2,1,IF(A1177&lt;&gt;Attack[[#This Row],[No]],1,B1177+1))</f>
        <v>1</v>
      </c>
      <c r="C1182" t="s">
        <v>108</v>
      </c>
      <c r="D1182" t="s">
        <v>189</v>
      </c>
      <c r="E1182" t="s">
        <v>77</v>
      </c>
      <c r="F1182" t="s">
        <v>78</v>
      </c>
      <c r="G1182" t="s">
        <v>185</v>
      </c>
      <c r="H1182" t="s">
        <v>71</v>
      </c>
      <c r="I1182">
        <v>1</v>
      </c>
      <c r="J1182" t="s">
        <v>234</v>
      </c>
      <c r="K1182" s="1" t="s">
        <v>168</v>
      </c>
      <c r="L1182" s="1" t="s">
        <v>173</v>
      </c>
      <c r="M1182">
        <v>36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ユニフォーム北信介ICONIC</v>
      </c>
    </row>
    <row r="1183" spans="1:21" x14ac:dyDescent="0.25">
      <c r="A1183">
        <f>VLOOKUP(Attack[[#This Row],[No用]],SetNo[[No.用]:[vlookup 用]],2,FALSE)</f>
        <v>291</v>
      </c>
      <c r="B1183">
        <f>IF(ROW()=2,1,IF(A1182&lt;&gt;Attack[[#This Row],[No]],1,B1182+1))</f>
        <v>2</v>
      </c>
      <c r="C1183" t="s">
        <v>108</v>
      </c>
      <c r="D1183" t="s">
        <v>189</v>
      </c>
      <c r="E1183" t="s">
        <v>77</v>
      </c>
      <c r="F1183" t="s">
        <v>78</v>
      </c>
      <c r="G1183" t="s">
        <v>185</v>
      </c>
      <c r="H1183" t="s">
        <v>71</v>
      </c>
      <c r="I1183">
        <v>1</v>
      </c>
      <c r="J1183" t="s">
        <v>234</v>
      </c>
      <c r="K1183" s="1" t="s">
        <v>169</v>
      </c>
      <c r="L1183" s="1" t="s">
        <v>162</v>
      </c>
      <c r="M1183">
        <v>33</v>
      </c>
      <c r="N1183">
        <v>0</v>
      </c>
      <c r="O1183">
        <v>0</v>
      </c>
      <c r="P1183">
        <v>0</v>
      </c>
      <c r="U1183" t="str">
        <f>Attack[[#This Row],[服装]]&amp;Attack[[#This Row],[名前]]&amp;Attack[[#This Row],[レアリティ]]</f>
        <v>ユニフォーム北信介ICONIC</v>
      </c>
    </row>
    <row r="1184" spans="1:21" x14ac:dyDescent="0.25">
      <c r="A1184">
        <f>VLOOKUP(Attack[[#This Row],[No用]],SetNo[[No.用]:[vlookup 用]],2,FALSE)</f>
        <v>291</v>
      </c>
      <c r="B1184">
        <f>IF(ROW()=2,1,IF(A1183&lt;&gt;Attack[[#This Row],[No]],1,B1183+1))</f>
        <v>3</v>
      </c>
      <c r="C1184" t="s">
        <v>108</v>
      </c>
      <c r="D1184" t="s">
        <v>189</v>
      </c>
      <c r="E1184" t="s">
        <v>77</v>
      </c>
      <c r="F1184" t="s">
        <v>78</v>
      </c>
      <c r="G1184" t="s">
        <v>185</v>
      </c>
      <c r="H1184" t="s">
        <v>71</v>
      </c>
      <c r="I1184">
        <v>1</v>
      </c>
      <c r="J1184" t="s">
        <v>234</v>
      </c>
      <c r="K1184" s="1" t="s">
        <v>258</v>
      </c>
      <c r="L1184" s="1" t="s">
        <v>173</v>
      </c>
      <c r="M1184">
        <v>39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ユニフォーム北信介ICONIC</v>
      </c>
    </row>
    <row r="1185" spans="1:21" x14ac:dyDescent="0.25">
      <c r="A1185">
        <f>VLOOKUP(Attack[[#This Row],[No用]],SetNo[[No.用]:[vlookup 用]],2,FALSE)</f>
        <v>291</v>
      </c>
      <c r="B1185">
        <f>IF(ROW()=2,1,IF(A1184&lt;&gt;Attack[[#This Row],[No]],1,B1184+1))</f>
        <v>4</v>
      </c>
      <c r="C1185" t="s">
        <v>108</v>
      </c>
      <c r="D1185" t="s">
        <v>189</v>
      </c>
      <c r="E1185" t="s">
        <v>77</v>
      </c>
      <c r="F1185" t="s">
        <v>78</v>
      </c>
      <c r="G1185" t="s">
        <v>185</v>
      </c>
      <c r="H1185" t="s">
        <v>71</v>
      </c>
      <c r="I1185">
        <v>1</v>
      </c>
      <c r="J1185" t="s">
        <v>234</v>
      </c>
      <c r="K1185" s="1" t="s">
        <v>183</v>
      </c>
      <c r="L1185" s="1" t="s">
        <v>224</v>
      </c>
      <c r="M1185">
        <v>47</v>
      </c>
      <c r="N1185">
        <v>0</v>
      </c>
      <c r="O1185">
        <v>57</v>
      </c>
      <c r="P1185">
        <v>0</v>
      </c>
      <c r="U1185" t="str">
        <f>Attack[[#This Row],[服装]]&amp;Attack[[#This Row],[名前]]&amp;Attack[[#This Row],[レアリティ]]</f>
        <v>ユニフォーム北信介ICONIC</v>
      </c>
    </row>
    <row r="1186" spans="1:21" x14ac:dyDescent="0.25">
      <c r="A1186">
        <f>VLOOKUP(Attack[[#This Row],[No用]],SetNo[[No.用]:[vlookup 用]],2,FALSE)</f>
        <v>292</v>
      </c>
      <c r="B1186">
        <f>IF(ROW()=2,1,IF(A1185&lt;&gt;Attack[[#This Row],[No]],1,B1185+1))</f>
        <v>1</v>
      </c>
      <c r="C1186" s="1" t="s">
        <v>587</v>
      </c>
      <c r="D1186" t="s">
        <v>189</v>
      </c>
      <c r="E1186" s="1" t="s">
        <v>73</v>
      </c>
      <c r="F1186" t="s">
        <v>78</v>
      </c>
      <c r="G1186" t="s">
        <v>185</v>
      </c>
      <c r="H1186" t="s">
        <v>71</v>
      </c>
      <c r="I1186">
        <v>1</v>
      </c>
      <c r="J1186" t="s">
        <v>234</v>
      </c>
      <c r="K1186" s="1" t="s">
        <v>168</v>
      </c>
      <c r="L1186" s="1" t="s">
        <v>173</v>
      </c>
      <c r="M1186">
        <v>36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Xmas北信介ICONIC</v>
      </c>
    </row>
    <row r="1187" spans="1:21" x14ac:dyDescent="0.25">
      <c r="A1187">
        <f>VLOOKUP(Attack[[#This Row],[No用]],SetNo[[No.用]:[vlookup 用]],2,FALSE)</f>
        <v>292</v>
      </c>
      <c r="B1187">
        <f>IF(ROW()=2,1,IF(A1186&lt;&gt;Attack[[#This Row],[No]],1,B1186+1))</f>
        <v>2</v>
      </c>
      <c r="C1187" s="1" t="s">
        <v>587</v>
      </c>
      <c r="D1187" t="s">
        <v>189</v>
      </c>
      <c r="E1187" s="1" t="s">
        <v>73</v>
      </c>
      <c r="F1187" t="s">
        <v>78</v>
      </c>
      <c r="G1187" t="s">
        <v>185</v>
      </c>
      <c r="H1187" t="s">
        <v>71</v>
      </c>
      <c r="I1187">
        <v>1</v>
      </c>
      <c r="J1187" t="s">
        <v>234</v>
      </c>
      <c r="K1187" s="1" t="s">
        <v>169</v>
      </c>
      <c r="L1187" s="1" t="s">
        <v>162</v>
      </c>
      <c r="M1187">
        <v>33</v>
      </c>
      <c r="N1187">
        <v>0</v>
      </c>
      <c r="O1187">
        <v>0</v>
      </c>
      <c r="P1187">
        <v>0</v>
      </c>
      <c r="U1187" t="str">
        <f>Attack[[#This Row],[服装]]&amp;Attack[[#This Row],[名前]]&amp;Attack[[#This Row],[レアリティ]]</f>
        <v>Xmas北信介ICONIC</v>
      </c>
    </row>
    <row r="1188" spans="1:21" x14ac:dyDescent="0.25">
      <c r="A1188">
        <f>VLOOKUP(Attack[[#This Row],[No用]],SetNo[[No.用]:[vlookup 用]],2,FALSE)</f>
        <v>292</v>
      </c>
      <c r="B1188">
        <f>IF(ROW()=2,1,IF(A1187&lt;&gt;Attack[[#This Row],[No]],1,B1187+1))</f>
        <v>3</v>
      </c>
      <c r="C1188" s="1" t="s">
        <v>587</v>
      </c>
      <c r="D1188" t="s">
        <v>189</v>
      </c>
      <c r="E1188" s="1" t="s">
        <v>73</v>
      </c>
      <c r="F1188" t="s">
        <v>78</v>
      </c>
      <c r="G1188" t="s">
        <v>185</v>
      </c>
      <c r="H1188" t="s">
        <v>71</v>
      </c>
      <c r="I1188">
        <v>1</v>
      </c>
      <c r="J1188" t="s">
        <v>234</v>
      </c>
      <c r="K1188" s="1" t="s">
        <v>258</v>
      </c>
      <c r="L1188" s="1" t="s">
        <v>173</v>
      </c>
      <c r="M1188">
        <v>39</v>
      </c>
      <c r="N1188">
        <v>0</v>
      </c>
      <c r="O1188">
        <v>0</v>
      </c>
      <c r="P1188">
        <v>0</v>
      </c>
      <c r="U1188" t="str">
        <f>Attack[[#This Row],[服装]]&amp;Attack[[#This Row],[名前]]&amp;Attack[[#This Row],[レアリティ]]</f>
        <v>Xmas北信介ICONIC</v>
      </c>
    </row>
    <row r="1189" spans="1:21" x14ac:dyDescent="0.25">
      <c r="A1189">
        <f>VLOOKUP(Attack[[#This Row],[No用]],SetNo[[No.用]:[vlookup 用]],2,FALSE)</f>
        <v>293</v>
      </c>
      <c r="B1189">
        <f>IF(ROW()=2,1,IF(A1188&lt;&gt;Attack[[#This Row],[No]],1,B1188+1))</f>
        <v>1</v>
      </c>
      <c r="C1189" s="1" t="s">
        <v>734</v>
      </c>
      <c r="D1189" s="1" t="s">
        <v>189</v>
      </c>
      <c r="E1189" s="1" t="s">
        <v>90</v>
      </c>
      <c r="F1189" s="1" t="s">
        <v>78</v>
      </c>
      <c r="G1189" s="1" t="s">
        <v>185</v>
      </c>
      <c r="H1189" s="1" t="s">
        <v>71</v>
      </c>
      <c r="I1189">
        <v>1</v>
      </c>
      <c r="J1189" t="s">
        <v>234</v>
      </c>
      <c r="K1189" s="1" t="s">
        <v>168</v>
      </c>
      <c r="L1189" s="1" t="s">
        <v>178</v>
      </c>
      <c r="M1189">
        <v>33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スパイ北信介ICONIC</v>
      </c>
    </row>
    <row r="1190" spans="1:21" x14ac:dyDescent="0.25">
      <c r="A1190">
        <f>VLOOKUP(Attack[[#This Row],[No用]],SetNo[[No.用]:[vlookup 用]],2,FALSE)</f>
        <v>293</v>
      </c>
      <c r="B1190">
        <f>IF(ROW()=2,1,IF(A1189&lt;&gt;Attack[[#This Row],[No]],1,B1189+1))</f>
        <v>2</v>
      </c>
      <c r="C1190" s="1" t="s">
        <v>734</v>
      </c>
      <c r="D1190" s="1" t="s">
        <v>189</v>
      </c>
      <c r="E1190" s="1" t="s">
        <v>90</v>
      </c>
      <c r="F1190" s="1" t="s">
        <v>78</v>
      </c>
      <c r="G1190" s="1" t="s">
        <v>185</v>
      </c>
      <c r="H1190" s="1" t="s">
        <v>71</v>
      </c>
      <c r="I1190">
        <v>1</v>
      </c>
      <c r="J1190" t="s">
        <v>234</v>
      </c>
      <c r="K1190" s="1" t="s">
        <v>169</v>
      </c>
      <c r="L1190" s="1" t="s">
        <v>162</v>
      </c>
      <c r="M1190">
        <v>33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スパイ北信介ICONIC</v>
      </c>
    </row>
    <row r="1191" spans="1:21" x14ac:dyDescent="0.25">
      <c r="A1191">
        <f>VLOOKUP(Attack[[#This Row],[No用]],SetNo[[No.用]:[vlookup 用]],2,FALSE)</f>
        <v>293</v>
      </c>
      <c r="B1191">
        <f>IF(ROW()=2,1,IF(A1190&lt;&gt;Attack[[#This Row],[No]],1,B1190+1))</f>
        <v>3</v>
      </c>
      <c r="C1191" s="1" t="s">
        <v>734</v>
      </c>
      <c r="D1191" s="1" t="s">
        <v>189</v>
      </c>
      <c r="E1191" s="1" t="s">
        <v>90</v>
      </c>
      <c r="F1191" s="1" t="s">
        <v>78</v>
      </c>
      <c r="G1191" s="1" t="s">
        <v>185</v>
      </c>
      <c r="H1191" s="1" t="s">
        <v>71</v>
      </c>
      <c r="I1191">
        <v>1</v>
      </c>
      <c r="J1191" t="s">
        <v>234</v>
      </c>
      <c r="K1191" s="1" t="s">
        <v>258</v>
      </c>
      <c r="L1191" s="1" t="s">
        <v>178</v>
      </c>
      <c r="M1191">
        <v>36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スパイ北信介ICONIC</v>
      </c>
    </row>
    <row r="1192" spans="1:21" x14ac:dyDescent="0.25">
      <c r="A1192">
        <f>VLOOKUP(Attack[[#This Row],[No用]],SetNo[[No.用]:[vlookup 用]],2,FALSE)</f>
        <v>294</v>
      </c>
      <c r="B1192">
        <f>IF(ROW()=2,1,IF(A1191&lt;&gt;Attack[[#This Row],[No]],1,B1191+1))</f>
        <v>1</v>
      </c>
      <c r="C1192" s="1" t="s">
        <v>825</v>
      </c>
      <c r="D1192" s="1" t="s">
        <v>189</v>
      </c>
      <c r="E1192" s="1" t="s">
        <v>77</v>
      </c>
      <c r="F1192" s="1" t="s">
        <v>78</v>
      </c>
      <c r="G1192" s="1" t="s">
        <v>185</v>
      </c>
      <c r="H1192" s="1" t="s">
        <v>71</v>
      </c>
      <c r="I1192">
        <v>1</v>
      </c>
      <c r="J1192" t="s">
        <v>234</v>
      </c>
      <c r="K1192" s="1" t="s">
        <v>168</v>
      </c>
      <c r="L1192" s="1" t="s">
        <v>173</v>
      </c>
      <c r="M1192">
        <v>37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新年2北信介ICONIC</v>
      </c>
    </row>
    <row r="1193" spans="1:21" x14ac:dyDescent="0.25">
      <c r="A1193">
        <f>VLOOKUP(Attack[[#This Row],[No用]],SetNo[[No.用]:[vlookup 用]],2,FALSE)</f>
        <v>294</v>
      </c>
      <c r="B1193">
        <f>IF(ROW()=2,1,IF(A1192&lt;&gt;Attack[[#This Row],[No]],1,B1192+1))</f>
        <v>2</v>
      </c>
      <c r="C1193" s="1" t="s">
        <v>825</v>
      </c>
      <c r="D1193" s="1" t="s">
        <v>189</v>
      </c>
      <c r="E1193" s="1" t="s">
        <v>77</v>
      </c>
      <c r="F1193" s="1" t="s">
        <v>78</v>
      </c>
      <c r="G1193" s="1" t="s">
        <v>185</v>
      </c>
      <c r="H1193" s="1" t="s">
        <v>71</v>
      </c>
      <c r="I1193">
        <v>1</v>
      </c>
      <c r="J1193" t="s">
        <v>234</v>
      </c>
      <c r="K1193" s="1" t="s">
        <v>169</v>
      </c>
      <c r="L1193" s="1" t="s">
        <v>173</v>
      </c>
      <c r="M1193">
        <v>37</v>
      </c>
      <c r="N1193">
        <v>0</v>
      </c>
      <c r="O1193">
        <v>0</v>
      </c>
      <c r="P1193">
        <v>0</v>
      </c>
      <c r="U1193" t="str">
        <f>Attack[[#This Row],[服装]]&amp;Attack[[#This Row],[名前]]&amp;Attack[[#This Row],[レアリティ]]</f>
        <v>新年2北信介ICONIC</v>
      </c>
    </row>
    <row r="1194" spans="1:21" x14ac:dyDescent="0.25">
      <c r="A1194">
        <f>VLOOKUP(Attack[[#This Row],[No用]],SetNo[[No.用]:[vlookup 用]],2,FALSE)</f>
        <v>294</v>
      </c>
      <c r="B1194">
        <f>IF(ROW()=2,1,IF(A1193&lt;&gt;Attack[[#This Row],[No]],1,B1193+1))</f>
        <v>3</v>
      </c>
      <c r="C1194" s="1" t="s">
        <v>825</v>
      </c>
      <c r="D1194" s="1" t="s">
        <v>189</v>
      </c>
      <c r="E1194" s="1" t="s">
        <v>77</v>
      </c>
      <c r="F1194" s="1" t="s">
        <v>78</v>
      </c>
      <c r="G1194" s="1" t="s">
        <v>185</v>
      </c>
      <c r="H1194" s="1" t="s">
        <v>71</v>
      </c>
      <c r="I1194">
        <v>1</v>
      </c>
      <c r="J1194" t="s">
        <v>234</v>
      </c>
      <c r="K1194" s="1" t="s">
        <v>258</v>
      </c>
      <c r="L1194" s="1" t="s">
        <v>173</v>
      </c>
      <c r="M1194">
        <v>40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新年2北信介ICONIC</v>
      </c>
    </row>
    <row r="1195" spans="1:21" x14ac:dyDescent="0.25">
      <c r="A1195">
        <f>VLOOKUP(Attack[[#This Row],[No用]],SetNo[[No.用]:[vlookup 用]],2,FALSE)</f>
        <v>294</v>
      </c>
      <c r="B1195">
        <f>IF(ROW()=2,1,IF(A1194&lt;&gt;Attack[[#This Row],[No]],1,B1194+1))</f>
        <v>4</v>
      </c>
      <c r="C1195" s="1" t="s">
        <v>825</v>
      </c>
      <c r="D1195" s="1" t="s">
        <v>189</v>
      </c>
      <c r="E1195" s="1" t="s">
        <v>77</v>
      </c>
      <c r="F1195" s="1" t="s">
        <v>78</v>
      </c>
      <c r="G1195" s="1" t="s">
        <v>185</v>
      </c>
      <c r="H1195" s="1" t="s">
        <v>71</v>
      </c>
      <c r="I1195">
        <v>1</v>
      </c>
      <c r="J1195" t="s">
        <v>234</v>
      </c>
      <c r="K1195" s="1" t="s">
        <v>183</v>
      </c>
      <c r="L1195" s="1" t="s">
        <v>224</v>
      </c>
      <c r="M1195">
        <v>47</v>
      </c>
      <c r="N1195">
        <v>0</v>
      </c>
      <c r="O1195">
        <v>57</v>
      </c>
      <c r="P1195">
        <v>0</v>
      </c>
      <c r="U1195" t="str">
        <f>Attack[[#This Row],[服装]]&amp;Attack[[#This Row],[名前]]&amp;Attack[[#This Row],[レアリティ]]</f>
        <v>新年2北信介ICONIC</v>
      </c>
    </row>
    <row r="1196" spans="1:21" x14ac:dyDescent="0.25">
      <c r="A1196">
        <f>VLOOKUP(Attack[[#This Row],[No用]],SetNo[[No.用]:[vlookup 用]],2,FALSE)</f>
        <v>295</v>
      </c>
      <c r="B1196">
        <f>IF(ROW()=2,1,IF(A1195&lt;&gt;Attack[[#This Row],[No]],1,B1195+1))</f>
        <v>1</v>
      </c>
      <c r="C1196" s="1" t="s">
        <v>956</v>
      </c>
      <c r="D1196" s="1" t="s">
        <v>189</v>
      </c>
      <c r="E1196" s="1" t="s">
        <v>73</v>
      </c>
      <c r="F1196" s="1" t="s">
        <v>78</v>
      </c>
      <c r="G1196" s="1" t="s">
        <v>185</v>
      </c>
      <c r="H1196" s="1" t="s">
        <v>71</v>
      </c>
      <c r="I1196">
        <v>1</v>
      </c>
      <c r="J1196" t="s">
        <v>234</v>
      </c>
      <c r="K1196" s="1" t="s">
        <v>168</v>
      </c>
      <c r="L1196" s="1" t="s">
        <v>173</v>
      </c>
      <c r="M1196">
        <v>38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職業体験2北信介ICONIC</v>
      </c>
    </row>
    <row r="1197" spans="1:21" x14ac:dyDescent="0.25">
      <c r="A1197">
        <f>VLOOKUP(Attack[[#This Row],[No用]],SetNo[[No.用]:[vlookup 用]],2,FALSE)</f>
        <v>295</v>
      </c>
      <c r="B1197">
        <f>IF(ROW()=2,1,IF(A1196&lt;&gt;Attack[[#This Row],[No]],1,B1196+1))</f>
        <v>2</v>
      </c>
      <c r="C1197" s="1" t="s">
        <v>956</v>
      </c>
      <c r="D1197" s="1" t="s">
        <v>189</v>
      </c>
      <c r="E1197" s="1" t="s">
        <v>73</v>
      </c>
      <c r="F1197" s="1" t="s">
        <v>78</v>
      </c>
      <c r="G1197" s="1" t="s">
        <v>185</v>
      </c>
      <c r="H1197" s="1" t="s">
        <v>71</v>
      </c>
      <c r="I1197">
        <v>1</v>
      </c>
      <c r="J1197" t="s">
        <v>234</v>
      </c>
      <c r="K1197" s="1" t="s">
        <v>169</v>
      </c>
      <c r="L1197" s="1" t="s">
        <v>173</v>
      </c>
      <c r="M1197">
        <v>38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職業体験2北信介ICONIC</v>
      </c>
    </row>
    <row r="1198" spans="1:21" x14ac:dyDescent="0.25">
      <c r="A1198">
        <f>VLOOKUP(Attack[[#This Row],[No用]],SetNo[[No.用]:[vlookup 用]],2,FALSE)</f>
        <v>295</v>
      </c>
      <c r="B1198">
        <f>IF(ROW()=2,1,IF(A1197&lt;&gt;Attack[[#This Row],[No]],1,B1197+1))</f>
        <v>3</v>
      </c>
      <c r="C1198" s="1" t="s">
        <v>956</v>
      </c>
      <c r="D1198" s="1" t="s">
        <v>189</v>
      </c>
      <c r="E1198" s="1" t="s">
        <v>73</v>
      </c>
      <c r="F1198" s="1" t="s">
        <v>78</v>
      </c>
      <c r="G1198" s="1" t="s">
        <v>185</v>
      </c>
      <c r="H1198" s="1" t="s">
        <v>71</v>
      </c>
      <c r="I1198">
        <v>1</v>
      </c>
      <c r="J1198" t="s">
        <v>234</v>
      </c>
      <c r="K1198" s="1" t="s">
        <v>258</v>
      </c>
      <c r="L1198" s="1" t="s">
        <v>173</v>
      </c>
      <c r="M1198">
        <v>41</v>
      </c>
      <c r="N1198">
        <v>0</v>
      </c>
      <c r="O1198">
        <v>0</v>
      </c>
      <c r="P1198">
        <v>0</v>
      </c>
      <c r="U1198" t="str">
        <f>Attack[[#This Row],[服装]]&amp;Attack[[#This Row],[名前]]&amp;Attack[[#This Row],[レアリティ]]</f>
        <v>職業体験2北信介ICONIC</v>
      </c>
    </row>
    <row r="1199" spans="1:21" x14ac:dyDescent="0.25">
      <c r="A1199">
        <f>VLOOKUP(Attack[[#This Row],[No用]],SetNo[[No.用]:[vlookup 用]],2,FALSE)</f>
        <v>295</v>
      </c>
      <c r="B1199">
        <f>IF(ROW()=2,1,IF(A1198&lt;&gt;Attack[[#This Row],[No]],1,B1198+1))</f>
        <v>4</v>
      </c>
      <c r="C1199" s="1" t="s">
        <v>956</v>
      </c>
      <c r="D1199" s="1" t="s">
        <v>189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183</v>
      </c>
      <c r="L1199" s="1" t="s">
        <v>224</v>
      </c>
      <c r="M1199">
        <v>48</v>
      </c>
      <c r="N1199">
        <v>0</v>
      </c>
      <c r="O1199">
        <v>58</v>
      </c>
      <c r="P1199">
        <v>0</v>
      </c>
      <c r="U1199" t="str">
        <f>Attack[[#This Row],[服装]]&amp;Attack[[#This Row],[名前]]&amp;Attack[[#This Row],[レアリティ]]</f>
        <v>職業体験2北信介ICONIC</v>
      </c>
    </row>
    <row r="1200" spans="1:21" x14ac:dyDescent="0.25">
      <c r="A1200">
        <f>VLOOKUP(Attack[[#This Row],[No用]],SetNo[[No.用]:[vlookup 用]],2,FALSE)</f>
        <v>295</v>
      </c>
      <c r="B1200">
        <f>IF(ROW()=2,1,IF(A1199&lt;&gt;Attack[[#This Row],[No]],1,B1199+1))</f>
        <v>5</v>
      </c>
      <c r="C1200" s="1" t="s">
        <v>956</v>
      </c>
      <c r="D1200" s="1" t="s">
        <v>189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265</v>
      </c>
      <c r="L1200" s="1" t="s">
        <v>224</v>
      </c>
      <c r="M1200">
        <v>48</v>
      </c>
      <c r="N1200">
        <v>0</v>
      </c>
      <c r="O1200">
        <v>58</v>
      </c>
      <c r="P1200">
        <v>0</v>
      </c>
      <c r="U1200" t="str">
        <f>Attack[[#This Row],[服装]]&amp;Attack[[#This Row],[名前]]&amp;Attack[[#This Row],[レアリティ]]</f>
        <v>職業体験2北信介ICONIC</v>
      </c>
    </row>
    <row r="1201" spans="1:21" x14ac:dyDescent="0.25">
      <c r="A1201">
        <f>VLOOKUP(Attack[[#This Row],[No用]],SetNo[[No.用]:[vlookup 用]],2,FALSE)</f>
        <v>296</v>
      </c>
      <c r="B1201">
        <f>IF(ROW()=2,1,IF(A1200&lt;&gt;Attack[[#This Row],[No]],1,B1200+1))</f>
        <v>1</v>
      </c>
      <c r="C1201" s="1" t="s">
        <v>149</v>
      </c>
      <c r="D1201" s="1" t="s">
        <v>189</v>
      </c>
      <c r="E1201" s="1" t="s">
        <v>90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168</v>
      </c>
      <c r="L1201" s="1" t="s">
        <v>178</v>
      </c>
      <c r="M1201">
        <v>33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制服北信介ICONIC</v>
      </c>
    </row>
    <row r="1202" spans="1:21" x14ac:dyDescent="0.25">
      <c r="A1202">
        <f>VLOOKUP(Attack[[#This Row],[No用]],SetNo[[No.用]:[vlookup 用]],2,FALSE)</f>
        <v>296</v>
      </c>
      <c r="B1202">
        <f>IF(ROW()=2,1,IF(A1201&lt;&gt;Attack[[#This Row],[No]],1,B1201+1))</f>
        <v>2</v>
      </c>
      <c r="C1202" s="1" t="s">
        <v>149</v>
      </c>
      <c r="D1202" s="1" t="s">
        <v>189</v>
      </c>
      <c r="E1202" s="1" t="s">
        <v>90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169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制服北信介ICONIC</v>
      </c>
    </row>
    <row r="1203" spans="1:21" x14ac:dyDescent="0.25">
      <c r="A1203">
        <f>VLOOKUP(Attack[[#This Row],[No用]],SetNo[[No.用]:[vlookup 用]],2,FALSE)</f>
        <v>296</v>
      </c>
      <c r="B1203">
        <f>IF(ROW()=2,1,IF(A1202&lt;&gt;Attack[[#This Row],[No]],1,B1202+1))</f>
        <v>3</v>
      </c>
      <c r="C1203" s="1" t="s">
        <v>149</v>
      </c>
      <c r="D1203" s="1" t="s">
        <v>189</v>
      </c>
      <c r="E1203" s="1" t="s">
        <v>90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258</v>
      </c>
      <c r="L1203" s="1" t="s">
        <v>178</v>
      </c>
      <c r="M1203">
        <v>36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制服北信介ICONIC</v>
      </c>
    </row>
    <row r="1204" spans="1:21" x14ac:dyDescent="0.25">
      <c r="A1204">
        <f>VLOOKUP(Attack[[#This Row],[No用]],SetNo[[No.用]:[vlookup 用]],2,FALSE)</f>
        <v>297</v>
      </c>
      <c r="B1204">
        <f>IF(ROW()=2,1,IF(A1200&lt;&gt;Attack[[#This Row],[No]],1,B1200+1))</f>
        <v>1</v>
      </c>
      <c r="C1204" t="s">
        <v>108</v>
      </c>
      <c r="D1204" s="1" t="s">
        <v>523</v>
      </c>
      <c r="E1204" t="s">
        <v>77</v>
      </c>
      <c r="F1204" s="1" t="s">
        <v>78</v>
      </c>
      <c r="G1204" t="s">
        <v>185</v>
      </c>
      <c r="H1204" t="s">
        <v>71</v>
      </c>
      <c r="I1204">
        <v>1</v>
      </c>
      <c r="J1204" t="s">
        <v>234</v>
      </c>
      <c r="K1204" s="1" t="s">
        <v>168</v>
      </c>
      <c r="L1204" s="1" t="s">
        <v>173</v>
      </c>
      <c r="M1204">
        <v>37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ユニフォーム尾白アランICONIC</v>
      </c>
    </row>
    <row r="1205" spans="1:21" x14ac:dyDescent="0.25">
      <c r="A1205">
        <f>VLOOKUP(Attack[[#This Row],[No用]],SetNo[[No.用]:[vlookup 用]],2,FALSE)</f>
        <v>297</v>
      </c>
      <c r="B1205">
        <f>IF(ROW()=2,1,IF(A1204&lt;&gt;Attack[[#This Row],[No]],1,B1204+1))</f>
        <v>2</v>
      </c>
      <c r="C1205" t="s">
        <v>108</v>
      </c>
      <c r="D1205" s="1" t="s">
        <v>523</v>
      </c>
      <c r="E1205" t="s">
        <v>77</v>
      </c>
      <c r="F1205" s="1" t="s">
        <v>78</v>
      </c>
      <c r="G1205" t="s">
        <v>185</v>
      </c>
      <c r="H1205" t="s">
        <v>71</v>
      </c>
      <c r="I1205">
        <v>1</v>
      </c>
      <c r="J1205" t="s">
        <v>234</v>
      </c>
      <c r="K1205" s="1" t="s">
        <v>169</v>
      </c>
      <c r="L1205" s="1" t="s">
        <v>178</v>
      </c>
      <c r="M1205">
        <v>37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ユニフォーム尾白アランICONIC</v>
      </c>
    </row>
    <row r="1206" spans="1:21" x14ac:dyDescent="0.25">
      <c r="A1206">
        <f>VLOOKUP(Attack[[#This Row],[No用]],SetNo[[No.用]:[vlookup 用]],2,FALSE)</f>
        <v>297</v>
      </c>
      <c r="B1206">
        <f>IF(ROW()=2,1,IF(A1205&lt;&gt;Attack[[#This Row],[No]],1,B1205+1))</f>
        <v>3</v>
      </c>
      <c r="C1206" t="s">
        <v>108</v>
      </c>
      <c r="D1206" s="1" t="s">
        <v>523</v>
      </c>
      <c r="E1206" t="s">
        <v>77</v>
      </c>
      <c r="F1206" s="1" t="s">
        <v>78</v>
      </c>
      <c r="G1206" t="s">
        <v>185</v>
      </c>
      <c r="H1206" t="s">
        <v>71</v>
      </c>
      <c r="I1206">
        <v>1</v>
      </c>
      <c r="J1206" t="s">
        <v>234</v>
      </c>
      <c r="K1206" s="1" t="s">
        <v>170</v>
      </c>
      <c r="L1206" s="1" t="s">
        <v>173</v>
      </c>
      <c r="M1206">
        <v>42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ユニフォーム尾白アランICONIC</v>
      </c>
    </row>
    <row r="1207" spans="1:21" x14ac:dyDescent="0.25">
      <c r="A1207">
        <f>VLOOKUP(Attack[[#This Row],[No用]],SetNo[[No.用]:[vlookup 用]],2,FALSE)</f>
        <v>297</v>
      </c>
      <c r="B1207">
        <f>IF(ROW()=2,1,IF(A1206&lt;&gt;Attack[[#This Row],[No]],1,B1206+1))</f>
        <v>4</v>
      </c>
      <c r="C1207" t="s">
        <v>108</v>
      </c>
      <c r="D1207" s="1" t="s">
        <v>523</v>
      </c>
      <c r="E1207" t="s">
        <v>77</v>
      </c>
      <c r="F1207" s="1" t="s">
        <v>78</v>
      </c>
      <c r="G1207" t="s">
        <v>185</v>
      </c>
      <c r="H1207" t="s">
        <v>71</v>
      </c>
      <c r="I1207">
        <v>1</v>
      </c>
      <c r="J1207" t="s">
        <v>234</v>
      </c>
      <c r="K1207" s="1" t="s">
        <v>258</v>
      </c>
      <c r="L1207" s="1" t="s">
        <v>173</v>
      </c>
      <c r="M1207">
        <v>39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ユニフォーム尾白アランICONIC</v>
      </c>
    </row>
    <row r="1208" spans="1:21" x14ac:dyDescent="0.25">
      <c r="A1208">
        <f>VLOOKUP(Attack[[#This Row],[No用]],SetNo[[No.用]:[vlookup 用]],2,FALSE)</f>
        <v>297</v>
      </c>
      <c r="B1208">
        <f>IF(ROW()=2,1,IF(A1207&lt;&gt;Attack[[#This Row],[No]],1,B1207+1))</f>
        <v>5</v>
      </c>
      <c r="C1208" t="s">
        <v>108</v>
      </c>
      <c r="D1208" s="1" t="s">
        <v>523</v>
      </c>
      <c r="E1208" t="s">
        <v>77</v>
      </c>
      <c r="F1208" s="1" t="s">
        <v>78</v>
      </c>
      <c r="G1208" t="s">
        <v>185</v>
      </c>
      <c r="H1208" t="s">
        <v>71</v>
      </c>
      <c r="I1208">
        <v>1</v>
      </c>
      <c r="J1208" t="s">
        <v>234</v>
      </c>
      <c r="K1208" s="1" t="s">
        <v>183</v>
      </c>
      <c r="L1208" s="1" t="s">
        <v>224</v>
      </c>
      <c r="M1208">
        <v>45</v>
      </c>
      <c r="N1208">
        <v>0</v>
      </c>
      <c r="O1208">
        <v>55</v>
      </c>
      <c r="P1208">
        <v>0</v>
      </c>
      <c r="U1208" t="str">
        <f>Attack[[#This Row],[服装]]&amp;Attack[[#This Row],[名前]]&amp;Attack[[#This Row],[レアリティ]]</f>
        <v>ユニフォーム尾白アランICONIC</v>
      </c>
    </row>
    <row r="1209" spans="1:21" x14ac:dyDescent="0.25">
      <c r="A1209">
        <f>VLOOKUP(Attack[[#This Row],[No用]],SetNo[[No.用]:[vlookup 用]],2,FALSE)</f>
        <v>298</v>
      </c>
      <c r="B1209">
        <f>IF(ROW()=2,1,IF(A1208&lt;&gt;Attack[[#This Row],[No]],1,B1208+1))</f>
        <v>1</v>
      </c>
      <c r="C1209" s="1" t="s">
        <v>597</v>
      </c>
      <c r="D1209" s="1" t="s">
        <v>523</v>
      </c>
      <c r="E1209" s="1" t="s">
        <v>602</v>
      </c>
      <c r="F1209" s="1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173</v>
      </c>
      <c r="M1209">
        <v>37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雪遊び尾白アランICONIC</v>
      </c>
    </row>
    <row r="1210" spans="1:21" x14ac:dyDescent="0.25">
      <c r="A1210">
        <f>VLOOKUP(Attack[[#This Row],[No用]],SetNo[[No.用]:[vlookup 用]],2,FALSE)</f>
        <v>298</v>
      </c>
      <c r="B1210">
        <f>IF(ROW()=2,1,IF(A1209&lt;&gt;Attack[[#This Row],[No]],1,B1209+1))</f>
        <v>2</v>
      </c>
      <c r="C1210" s="1" t="s">
        <v>597</v>
      </c>
      <c r="D1210" s="1" t="s">
        <v>523</v>
      </c>
      <c r="E1210" s="1" t="s">
        <v>602</v>
      </c>
      <c r="F1210" s="1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178</v>
      </c>
      <c r="M1210">
        <v>37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雪遊び尾白アランICONIC</v>
      </c>
    </row>
    <row r="1211" spans="1:21" x14ac:dyDescent="0.25">
      <c r="A1211">
        <f>VLOOKUP(Attack[[#This Row],[No用]],SetNo[[No.用]:[vlookup 用]],2,FALSE)</f>
        <v>298</v>
      </c>
      <c r="B1211">
        <f>IF(ROW()=2,1,IF(A1210&lt;&gt;Attack[[#This Row],[No]],1,B1210+1))</f>
        <v>3</v>
      </c>
      <c r="C1211" s="1" t="s">
        <v>597</v>
      </c>
      <c r="D1211" s="1" t="s">
        <v>523</v>
      </c>
      <c r="E1211" s="1" t="s">
        <v>602</v>
      </c>
      <c r="F1211" s="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170</v>
      </c>
      <c r="L1211" s="1" t="s">
        <v>173</v>
      </c>
      <c r="M1211">
        <v>42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雪遊び尾白アランICONIC</v>
      </c>
    </row>
    <row r="1212" spans="1:21" x14ac:dyDescent="0.25">
      <c r="A1212">
        <f>VLOOKUP(Attack[[#This Row],[No用]],SetNo[[No.用]:[vlookup 用]],2,FALSE)</f>
        <v>298</v>
      </c>
      <c r="B1212">
        <f>IF(ROW()=2,1,IF(A1211&lt;&gt;Attack[[#This Row],[No]],1,B1211+1))</f>
        <v>4</v>
      </c>
      <c r="C1212" s="1" t="s">
        <v>597</v>
      </c>
      <c r="D1212" s="1" t="s">
        <v>523</v>
      </c>
      <c r="E1212" s="1" t="s">
        <v>602</v>
      </c>
      <c r="F1212" s="1" t="s">
        <v>78</v>
      </c>
      <c r="G1212" t="s">
        <v>185</v>
      </c>
      <c r="H1212" t="s">
        <v>71</v>
      </c>
      <c r="I1212">
        <v>1</v>
      </c>
      <c r="J1212" t="s">
        <v>234</v>
      </c>
      <c r="K1212" s="1" t="s">
        <v>258</v>
      </c>
      <c r="L1212" s="1" t="s">
        <v>173</v>
      </c>
      <c r="M1212">
        <v>39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雪遊び尾白アランICONIC</v>
      </c>
    </row>
    <row r="1213" spans="1:21" x14ac:dyDescent="0.25">
      <c r="A1213">
        <f>VLOOKUP(Attack[[#This Row],[No用]],SetNo[[No.用]:[vlookup 用]],2,FALSE)</f>
        <v>298</v>
      </c>
      <c r="B1213">
        <f>IF(ROW()=2,1,IF(A1212&lt;&gt;Attack[[#This Row],[No]],1,B1212+1))</f>
        <v>5</v>
      </c>
      <c r="C1213" s="1" t="s">
        <v>597</v>
      </c>
      <c r="D1213" s="1" t="s">
        <v>523</v>
      </c>
      <c r="E1213" s="1" t="s">
        <v>602</v>
      </c>
      <c r="F1213" s="1" t="s">
        <v>78</v>
      </c>
      <c r="G1213" t="s">
        <v>185</v>
      </c>
      <c r="H1213" t="s">
        <v>71</v>
      </c>
      <c r="I1213">
        <v>1</v>
      </c>
      <c r="J1213" t="s">
        <v>234</v>
      </c>
      <c r="K1213" s="1" t="s">
        <v>183</v>
      </c>
      <c r="L1213" s="1" t="s">
        <v>224</v>
      </c>
      <c r="M1213">
        <v>45</v>
      </c>
      <c r="N1213">
        <v>0</v>
      </c>
      <c r="O1213">
        <v>55</v>
      </c>
      <c r="P1213">
        <v>0</v>
      </c>
      <c r="U1213" t="str">
        <f>Attack[[#This Row],[服装]]&amp;Attack[[#This Row],[名前]]&amp;Attack[[#This Row],[レアリティ]]</f>
        <v>雪遊び尾白アランICONIC</v>
      </c>
    </row>
    <row r="1214" spans="1:21" x14ac:dyDescent="0.25">
      <c r="A1214">
        <f>VLOOKUP(Attack[[#This Row],[No用]],SetNo[[No.用]:[vlookup 用]],2,FALSE)</f>
        <v>299</v>
      </c>
      <c r="B1214">
        <f>IF(ROW()=2,1,IF(A1213&lt;&gt;Attack[[#This Row],[No]],1,B1213+1))</f>
        <v>1</v>
      </c>
      <c r="C1214" s="1" t="s">
        <v>990</v>
      </c>
      <c r="D1214" s="1" t="s">
        <v>523</v>
      </c>
      <c r="E1214" s="1" t="s">
        <v>73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168</v>
      </c>
      <c r="L1214" s="1" t="s">
        <v>178</v>
      </c>
      <c r="M1214">
        <v>35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夏祭り2尾白アランICONIC</v>
      </c>
    </row>
    <row r="1215" spans="1:21" x14ac:dyDescent="0.25">
      <c r="A1215">
        <f>VLOOKUP(Attack[[#This Row],[No用]],SetNo[[No.用]:[vlookup 用]],2,FALSE)</f>
        <v>299</v>
      </c>
      <c r="B1215">
        <f>IF(ROW()=2,1,IF(A1214&lt;&gt;Attack[[#This Row],[No]],1,B1214+1))</f>
        <v>2</v>
      </c>
      <c r="C1215" s="1" t="s">
        <v>990</v>
      </c>
      <c r="D1215" s="1" t="s">
        <v>523</v>
      </c>
      <c r="E1215" s="1" t="s">
        <v>73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169</v>
      </c>
      <c r="L1215" s="1" t="s">
        <v>162</v>
      </c>
      <c r="M1215">
        <v>34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夏祭り2尾白アランICONIC</v>
      </c>
    </row>
    <row r="1216" spans="1:21" x14ac:dyDescent="0.25">
      <c r="A1216">
        <f>VLOOKUP(Attack[[#This Row],[No用]],SetNo[[No.用]:[vlookup 用]],2,FALSE)</f>
        <v>299</v>
      </c>
      <c r="B1216">
        <f>IF(ROW()=2,1,IF(A1215&lt;&gt;Attack[[#This Row],[No]],1,B1215+1))</f>
        <v>3</v>
      </c>
      <c r="C1216" s="1" t="s">
        <v>990</v>
      </c>
      <c r="D1216" s="1" t="s">
        <v>523</v>
      </c>
      <c r="E1216" s="1" t="s">
        <v>73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170</v>
      </c>
      <c r="L1216" s="1" t="s">
        <v>178</v>
      </c>
      <c r="M1216">
        <v>39</v>
      </c>
      <c r="N1216">
        <v>0</v>
      </c>
      <c r="O1216">
        <v>0</v>
      </c>
      <c r="P1216">
        <v>0</v>
      </c>
      <c r="U1216" t="str">
        <f>Attack[[#This Row],[服装]]&amp;Attack[[#This Row],[名前]]&amp;Attack[[#This Row],[レアリティ]]</f>
        <v>夏祭り2尾白アランICONIC</v>
      </c>
    </row>
    <row r="1217" spans="1:21" x14ac:dyDescent="0.25">
      <c r="A1217">
        <f>VLOOKUP(Attack[[#This Row],[No用]],SetNo[[No.用]:[vlookup 用]],2,FALSE)</f>
        <v>299</v>
      </c>
      <c r="B1217">
        <f>IF(ROW()=2,1,IF(A1216&lt;&gt;Attack[[#This Row],[No]],1,B1216+1))</f>
        <v>4</v>
      </c>
      <c r="C1217" s="1" t="s">
        <v>990</v>
      </c>
      <c r="D1217" s="1" t="s">
        <v>523</v>
      </c>
      <c r="E1217" s="1" t="s">
        <v>73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258</v>
      </c>
      <c r="L1217" s="1" t="s">
        <v>162</v>
      </c>
      <c r="M1217">
        <v>33</v>
      </c>
      <c r="N1217">
        <v>0</v>
      </c>
      <c r="O1217">
        <v>0</v>
      </c>
      <c r="P1217">
        <v>0</v>
      </c>
      <c r="U1217" t="str">
        <f>Attack[[#This Row],[服装]]&amp;Attack[[#This Row],[名前]]&amp;Attack[[#This Row],[レアリティ]]</f>
        <v>夏祭り2尾白アランICONIC</v>
      </c>
    </row>
    <row r="1218" spans="1:21" x14ac:dyDescent="0.25">
      <c r="A1218">
        <f>VLOOKUP(Attack[[#This Row],[No用]],SetNo[[No.用]:[vlookup 用]],2,FALSE)</f>
        <v>299</v>
      </c>
      <c r="B1218">
        <f>IF(ROW()=2,1,IF(A1217&lt;&gt;Attack[[#This Row],[No]],1,B1217+1))</f>
        <v>5</v>
      </c>
      <c r="C1218" s="1" t="s">
        <v>990</v>
      </c>
      <c r="D1218" s="1" t="s">
        <v>523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265</v>
      </c>
      <c r="L1218" s="1" t="s">
        <v>162</v>
      </c>
      <c r="M1218">
        <v>33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夏祭り2尾白アランICONIC</v>
      </c>
    </row>
    <row r="1219" spans="1:21" x14ac:dyDescent="0.25">
      <c r="A1219">
        <f>VLOOKUP(Attack[[#This Row],[No用]],SetNo[[No.用]:[vlookup 用]],2,FALSE)</f>
        <v>300</v>
      </c>
      <c r="B1219">
        <f>IF(ROW()=2,1,IF(A1218&lt;&gt;Attack[[#This Row],[No]],1,B1218+1))</f>
        <v>1</v>
      </c>
      <c r="C1219" t="s">
        <v>108</v>
      </c>
      <c r="D1219" s="1" t="s">
        <v>525</v>
      </c>
      <c r="E1219" t="s">
        <v>77</v>
      </c>
      <c r="F1219" s="1" t="s">
        <v>80</v>
      </c>
      <c r="G1219" t="s">
        <v>185</v>
      </c>
      <c r="H1219" t="s">
        <v>71</v>
      </c>
      <c r="I1219">
        <v>0</v>
      </c>
      <c r="J1219" t="s">
        <v>234</v>
      </c>
      <c r="M1219">
        <v>0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ユニフォーム赤木路成ICONIC</v>
      </c>
    </row>
    <row r="1220" spans="1:21" x14ac:dyDescent="0.25">
      <c r="A1220">
        <f>VLOOKUP(Attack[[#This Row],[No用]],SetNo[[No.用]:[vlookup 用]],2,FALSE)</f>
        <v>301</v>
      </c>
      <c r="B1220">
        <f>IF(ROW()=2,1,IF(A1219&lt;&gt;Attack[[#This Row],[No]],1,B1219+1))</f>
        <v>1</v>
      </c>
      <c r="C1220" s="1" t="s">
        <v>800</v>
      </c>
      <c r="D1220" s="1" t="s">
        <v>525</v>
      </c>
      <c r="E1220" s="1" t="s">
        <v>73</v>
      </c>
      <c r="F1220" s="1" t="s">
        <v>80</v>
      </c>
      <c r="G1220" s="1" t="s">
        <v>185</v>
      </c>
      <c r="H1220" s="1" t="s">
        <v>71</v>
      </c>
      <c r="I1220">
        <v>0</v>
      </c>
      <c r="J1220" t="s">
        <v>234</v>
      </c>
      <c r="M1220">
        <v>0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Xmas2赤木路成ICONIC</v>
      </c>
    </row>
    <row r="1221" spans="1:21" x14ac:dyDescent="0.25">
      <c r="A1221">
        <f>VLOOKUP(Attack[[#This Row],[No用]],SetNo[[No.用]:[vlookup 用]],2,FALSE)</f>
        <v>302</v>
      </c>
      <c r="B1221">
        <f>IF(ROW()=2,1,IF(A1220&lt;&gt;Attack[[#This Row],[No]],1,B1220+1))</f>
        <v>1</v>
      </c>
      <c r="C1221" t="s">
        <v>108</v>
      </c>
      <c r="D1221" s="1" t="s">
        <v>527</v>
      </c>
      <c r="E1221" t="s">
        <v>77</v>
      </c>
      <c r="F1221" s="1" t="s">
        <v>82</v>
      </c>
      <c r="G1221" t="s">
        <v>185</v>
      </c>
      <c r="H1221" t="s">
        <v>71</v>
      </c>
      <c r="I1221">
        <v>1</v>
      </c>
      <c r="J1221" t="s">
        <v>234</v>
      </c>
      <c r="K1221" s="1" t="s">
        <v>168</v>
      </c>
      <c r="L1221" s="1" t="s">
        <v>178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ユニフォーム大耳練ICONIC</v>
      </c>
    </row>
    <row r="1222" spans="1:21" x14ac:dyDescent="0.25">
      <c r="A1222">
        <f>VLOOKUP(Attack[[#This Row],[No用]],SetNo[[No.用]:[vlookup 用]],2,FALSE)</f>
        <v>302</v>
      </c>
      <c r="B1222">
        <f>IF(ROW()=2,1,IF(A1221&lt;&gt;Attack[[#This Row],[No]],1,B1221+1))</f>
        <v>2</v>
      </c>
      <c r="C1222" t="s">
        <v>108</v>
      </c>
      <c r="D1222" s="1" t="s">
        <v>527</v>
      </c>
      <c r="E1222" t="s">
        <v>77</v>
      </c>
      <c r="F1222" s="1" t="s">
        <v>82</v>
      </c>
      <c r="G1222" t="s">
        <v>185</v>
      </c>
      <c r="H1222" t="s">
        <v>71</v>
      </c>
      <c r="I1222">
        <v>1</v>
      </c>
      <c r="J1222" t="s">
        <v>234</v>
      </c>
      <c r="K1222" s="1" t="s">
        <v>169</v>
      </c>
      <c r="L1222" s="1" t="s">
        <v>162</v>
      </c>
      <c r="M1222">
        <v>30</v>
      </c>
      <c r="N1222">
        <v>0</v>
      </c>
      <c r="O1222">
        <v>0</v>
      </c>
      <c r="P1222">
        <v>0</v>
      </c>
      <c r="U1222" t="str">
        <f>Attack[[#This Row],[服装]]&amp;Attack[[#This Row],[名前]]&amp;Attack[[#This Row],[レアリティ]]</f>
        <v>ユニフォーム大耳練ICONIC</v>
      </c>
    </row>
    <row r="1223" spans="1:21" x14ac:dyDescent="0.25">
      <c r="A1223">
        <f>VLOOKUP(Attack[[#This Row],[No用]],SetNo[[No.用]:[vlookup 用]],2,FALSE)</f>
        <v>302</v>
      </c>
      <c r="B1223">
        <f>IF(ROW()=2,1,IF(A1222&lt;&gt;Attack[[#This Row],[No]],1,B1222+1))</f>
        <v>3</v>
      </c>
      <c r="C1223" t="s">
        <v>108</v>
      </c>
      <c r="D1223" s="1" t="s">
        <v>527</v>
      </c>
      <c r="E1223" t="s">
        <v>77</v>
      </c>
      <c r="F1223" s="1" t="s">
        <v>82</v>
      </c>
      <c r="G1223" t="s">
        <v>185</v>
      </c>
      <c r="H1223" t="s">
        <v>71</v>
      </c>
      <c r="I1223">
        <v>1</v>
      </c>
      <c r="J1223" t="s">
        <v>234</v>
      </c>
      <c r="K1223" s="1" t="s">
        <v>172</v>
      </c>
      <c r="L1223" s="1" t="s">
        <v>162</v>
      </c>
      <c r="M1223">
        <v>28</v>
      </c>
      <c r="N1223">
        <v>0</v>
      </c>
      <c r="O1223">
        <v>0</v>
      </c>
      <c r="P1223">
        <v>0</v>
      </c>
      <c r="U1223" t="str">
        <f>Attack[[#This Row],[服装]]&amp;Attack[[#This Row],[名前]]&amp;Attack[[#This Row],[レアリティ]]</f>
        <v>ユニフォーム大耳練ICONIC</v>
      </c>
    </row>
    <row r="1224" spans="1:21" x14ac:dyDescent="0.25">
      <c r="A1224">
        <f>VLOOKUP(Attack[[#This Row],[No用]],SetNo[[No.用]:[vlookup 用]],2,FALSE)</f>
        <v>303</v>
      </c>
      <c r="B1224">
        <f>IF(ROW()=2,1,IF(A1223&lt;&gt;Attack[[#This Row],[No]],1,B1223+1))</f>
        <v>1</v>
      </c>
      <c r="C1224" t="s">
        <v>108</v>
      </c>
      <c r="D1224" s="1" t="s">
        <v>529</v>
      </c>
      <c r="E1224" t="s">
        <v>77</v>
      </c>
      <c r="F1224" s="1" t="s">
        <v>78</v>
      </c>
      <c r="G1224" t="s">
        <v>185</v>
      </c>
      <c r="H1224" t="s">
        <v>71</v>
      </c>
      <c r="I1224">
        <v>1</v>
      </c>
      <c r="J1224" t="s">
        <v>234</v>
      </c>
      <c r="K1224" s="1" t="s">
        <v>168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ユニフォーム理石平介ICONIC</v>
      </c>
    </row>
    <row r="1225" spans="1:21" x14ac:dyDescent="0.25">
      <c r="A1225">
        <f>VLOOKUP(Attack[[#This Row],[No用]],SetNo[[No.用]:[vlookup 用]],2,FALSE)</f>
        <v>303</v>
      </c>
      <c r="B1225">
        <f>IF(ROW()=2,1,IF(A1224&lt;&gt;Attack[[#This Row],[No]],1,B1224+1))</f>
        <v>2</v>
      </c>
      <c r="C1225" t="s">
        <v>108</v>
      </c>
      <c r="D1225" s="1" t="s">
        <v>529</v>
      </c>
      <c r="E1225" t="s">
        <v>77</v>
      </c>
      <c r="F1225" s="1" t="s">
        <v>78</v>
      </c>
      <c r="G1225" t="s">
        <v>185</v>
      </c>
      <c r="H1225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ユニフォーム理石平介ICONIC</v>
      </c>
    </row>
    <row r="1226" spans="1:21" x14ac:dyDescent="0.25">
      <c r="A1226">
        <f>VLOOKUP(Attack[[#This Row],[No用]],SetNo[[No.用]:[vlookup 用]],2,FALSE)</f>
        <v>303</v>
      </c>
      <c r="B1226">
        <f>IF(ROW()=2,1,IF(A1225&lt;&gt;Attack[[#This Row],[No]],1,B1225+1))</f>
        <v>3</v>
      </c>
      <c r="C1226" t="s">
        <v>108</v>
      </c>
      <c r="D1226" s="1" t="s">
        <v>529</v>
      </c>
      <c r="E1226" t="s">
        <v>77</v>
      </c>
      <c r="F1226" s="1" t="s">
        <v>78</v>
      </c>
      <c r="G1226" t="s">
        <v>185</v>
      </c>
      <c r="H1226" t="s">
        <v>71</v>
      </c>
      <c r="I1226">
        <v>1</v>
      </c>
      <c r="J1226" t="s">
        <v>234</v>
      </c>
      <c r="K1226" s="1" t="s">
        <v>258</v>
      </c>
      <c r="L1226" s="1" t="s">
        <v>162</v>
      </c>
      <c r="M1226">
        <v>35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ユニフォーム理石平介ICONIC</v>
      </c>
    </row>
    <row r="1227" spans="1:21" x14ac:dyDescent="0.25">
      <c r="A1227">
        <f>VLOOKUP(Attack[[#This Row],[No用]],SetNo[[No.用]:[vlookup 用]],2,FALSE)</f>
        <v>304</v>
      </c>
      <c r="B1227">
        <f>IF(ROW()=2,1,IF(A1226&lt;&gt;Attack[[#This Row],[No]],1,B1226+1))</f>
        <v>1</v>
      </c>
      <c r="C1227" s="1" t="s">
        <v>108</v>
      </c>
      <c r="D1227" s="1" t="s">
        <v>674</v>
      </c>
      <c r="E1227" s="1" t="s">
        <v>77</v>
      </c>
      <c r="F1227" s="1" t="s">
        <v>78</v>
      </c>
      <c r="G1227" s="1" t="s">
        <v>185</v>
      </c>
      <c r="H1227" s="1" t="s">
        <v>71</v>
      </c>
      <c r="I1227">
        <v>1</v>
      </c>
      <c r="J1227" t="s">
        <v>234</v>
      </c>
      <c r="K1227" s="1" t="s">
        <v>168</v>
      </c>
      <c r="L1227" s="1" t="s">
        <v>173</v>
      </c>
      <c r="M1227">
        <v>36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ユニフォーム銀島結ICONIC</v>
      </c>
    </row>
    <row r="1228" spans="1:21" x14ac:dyDescent="0.25">
      <c r="A1228">
        <f>VLOOKUP(Attack[[#This Row],[No用]],SetNo[[No.用]:[vlookup 用]],2,FALSE)</f>
        <v>304</v>
      </c>
      <c r="B1228">
        <f>IF(ROW()=2,1,IF(A1227&lt;&gt;Attack[[#This Row],[No]],1,B1227+1))</f>
        <v>2</v>
      </c>
      <c r="C1228" s="1" t="s">
        <v>108</v>
      </c>
      <c r="D1228" s="1" t="s">
        <v>674</v>
      </c>
      <c r="E1228" s="1" t="s">
        <v>77</v>
      </c>
      <c r="F1228" s="1" t="s">
        <v>78</v>
      </c>
      <c r="G1228" s="1" t="s">
        <v>185</v>
      </c>
      <c r="H1228" s="1" t="s">
        <v>71</v>
      </c>
      <c r="I1228">
        <v>1</v>
      </c>
      <c r="J1228" t="s">
        <v>234</v>
      </c>
      <c r="K1228" s="1" t="s">
        <v>169</v>
      </c>
      <c r="L1228" s="1" t="s">
        <v>173</v>
      </c>
      <c r="M1228">
        <v>36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ユニフォーム銀島結ICONIC</v>
      </c>
    </row>
    <row r="1229" spans="1:21" x14ac:dyDescent="0.25">
      <c r="A1229">
        <f>VLOOKUP(Attack[[#This Row],[No用]],SetNo[[No.用]:[vlookup 用]],2,FALSE)</f>
        <v>304</v>
      </c>
      <c r="B1229">
        <f>IF(ROW()=2,1,IF(A1228&lt;&gt;Attack[[#This Row],[No]],1,B1228+1))</f>
        <v>3</v>
      </c>
      <c r="C1229" s="1" t="s">
        <v>108</v>
      </c>
      <c r="D1229" s="1" t="s">
        <v>674</v>
      </c>
      <c r="E1229" s="1" t="s">
        <v>77</v>
      </c>
      <c r="F1229" s="1" t="s">
        <v>78</v>
      </c>
      <c r="G1229" s="1" t="s">
        <v>185</v>
      </c>
      <c r="H1229" s="1" t="s">
        <v>71</v>
      </c>
      <c r="I1229">
        <v>1</v>
      </c>
      <c r="J1229" t="s">
        <v>234</v>
      </c>
      <c r="K1229" s="1" t="s">
        <v>258</v>
      </c>
      <c r="L1229" s="1" t="s">
        <v>173</v>
      </c>
      <c r="M1229">
        <v>39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ユニフォーム銀島結ICONIC</v>
      </c>
    </row>
    <row r="1230" spans="1:21" x14ac:dyDescent="0.25">
      <c r="A1230">
        <f>VLOOKUP(Attack[[#This Row],[No用]],SetNo[[No.用]:[vlookup 用]],2,FALSE)</f>
        <v>304</v>
      </c>
      <c r="B1230">
        <f>IF(ROW()=2,1,IF(A1229&lt;&gt;Attack[[#This Row],[No]],1,B1229+1))</f>
        <v>4</v>
      </c>
      <c r="C1230" s="1" t="s">
        <v>108</v>
      </c>
      <c r="D1230" s="1" t="s">
        <v>674</v>
      </c>
      <c r="E1230" s="1" t="s">
        <v>77</v>
      </c>
      <c r="F1230" s="1" t="s">
        <v>78</v>
      </c>
      <c r="G1230" s="1" t="s">
        <v>185</v>
      </c>
      <c r="H1230" s="1" t="s">
        <v>71</v>
      </c>
      <c r="I1230">
        <v>1</v>
      </c>
      <c r="J1230" t="s">
        <v>234</v>
      </c>
      <c r="K1230" s="1" t="s">
        <v>172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ユニフォーム銀島結ICONIC</v>
      </c>
    </row>
    <row r="1231" spans="1:21" x14ac:dyDescent="0.25">
      <c r="A1231">
        <f>VLOOKUP(Attack[[#This Row],[No用]],SetNo[[No.用]:[vlookup 用]],2,FALSE)</f>
        <v>304</v>
      </c>
      <c r="B1231">
        <f>IF(ROW()=2,1,IF(A1230&lt;&gt;Attack[[#This Row],[No]],1,B1230+1))</f>
        <v>5</v>
      </c>
      <c r="C1231" s="1" t="s">
        <v>108</v>
      </c>
      <c r="D1231" s="1" t="s">
        <v>674</v>
      </c>
      <c r="E1231" s="1" t="s">
        <v>77</v>
      </c>
      <c r="F1231" s="1" t="s">
        <v>78</v>
      </c>
      <c r="G1231" s="1" t="s">
        <v>185</v>
      </c>
      <c r="H1231" s="1" t="s">
        <v>71</v>
      </c>
      <c r="I1231">
        <v>1</v>
      </c>
      <c r="J1231" t="s">
        <v>234</v>
      </c>
      <c r="K1231" s="1" t="s">
        <v>258</v>
      </c>
      <c r="L1231" s="1" t="s">
        <v>224</v>
      </c>
      <c r="M1231">
        <v>46</v>
      </c>
      <c r="N1231">
        <v>0</v>
      </c>
      <c r="O1231">
        <v>56</v>
      </c>
      <c r="P1231">
        <v>0</v>
      </c>
      <c r="U1231" t="str">
        <f>Attack[[#This Row],[服装]]&amp;Attack[[#This Row],[名前]]&amp;Attack[[#This Row],[レアリティ]]</f>
        <v>ユニフォーム銀島結ICONIC</v>
      </c>
    </row>
    <row r="1232" spans="1:21" x14ac:dyDescent="0.25">
      <c r="A1232">
        <f>VLOOKUP(Attack[[#This Row],[No用]],SetNo[[No.用]:[vlookup 用]],2,FALSE)</f>
        <v>304</v>
      </c>
      <c r="B1232">
        <f>IF(ROW()=2,1,IF(A1231&lt;&gt;Attack[[#This Row],[No]],1,B1231+1))</f>
        <v>6</v>
      </c>
      <c r="C1232" s="1" t="s">
        <v>108</v>
      </c>
      <c r="D1232" s="1" t="s">
        <v>674</v>
      </c>
      <c r="E1232" s="1" t="s">
        <v>77</v>
      </c>
      <c r="F1232" s="1" t="s">
        <v>78</v>
      </c>
      <c r="G1232" s="1" t="s">
        <v>185</v>
      </c>
      <c r="H1232" s="1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46</v>
      </c>
      <c r="N1232">
        <v>0</v>
      </c>
      <c r="O1232">
        <v>56</v>
      </c>
      <c r="P1232">
        <v>0</v>
      </c>
      <c r="U1232" t="str">
        <f>Attack[[#This Row],[服装]]&amp;Attack[[#This Row],[名前]]&amp;Attack[[#This Row],[レアリティ]]</f>
        <v>ユニフォーム銀島結ICONIC</v>
      </c>
    </row>
    <row r="1233" spans="1:21" x14ac:dyDescent="0.25">
      <c r="A1233">
        <f>VLOOKUP(Attack[[#This Row],[No用]],SetNo[[No.用]:[vlookup 用]],2,FALSE)</f>
        <v>305</v>
      </c>
      <c r="B1233">
        <f>IF(ROW()=2,1,IF(A1232&lt;&gt;Attack[[#This Row],[No]],1,B1232+1))</f>
        <v>1</v>
      </c>
      <c r="C1233" s="1" t="s">
        <v>800</v>
      </c>
      <c r="D1233" s="1" t="s">
        <v>674</v>
      </c>
      <c r="E1233" s="1" t="s">
        <v>73</v>
      </c>
      <c r="F1233" s="1" t="s">
        <v>78</v>
      </c>
      <c r="G1233" s="1" t="s">
        <v>185</v>
      </c>
      <c r="H1233" s="1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36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Xmas2銀島結ICONIC</v>
      </c>
    </row>
    <row r="1234" spans="1:21" x14ac:dyDescent="0.25">
      <c r="A1234">
        <f>VLOOKUP(Attack[[#This Row],[No用]],SetNo[[No.用]:[vlookup 用]],2,FALSE)</f>
        <v>305</v>
      </c>
      <c r="B1234">
        <f>IF(ROW()=2,1,IF(A1233&lt;&gt;Attack[[#This Row],[No]],1,B1233+1))</f>
        <v>2</v>
      </c>
      <c r="C1234" s="1" t="s">
        <v>800</v>
      </c>
      <c r="D1234" s="1" t="s">
        <v>674</v>
      </c>
      <c r="E1234" s="1" t="s">
        <v>73</v>
      </c>
      <c r="F1234" s="1" t="s">
        <v>78</v>
      </c>
      <c r="G1234" s="1" t="s">
        <v>185</v>
      </c>
      <c r="H1234" s="1" t="s">
        <v>71</v>
      </c>
      <c r="I1234">
        <v>1</v>
      </c>
      <c r="J1234" t="s">
        <v>234</v>
      </c>
      <c r="K1234" s="1" t="s">
        <v>169</v>
      </c>
      <c r="L1234" s="1" t="s">
        <v>173</v>
      </c>
      <c r="M1234">
        <v>36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Xmas2銀島結ICONIC</v>
      </c>
    </row>
    <row r="1235" spans="1:21" x14ac:dyDescent="0.25">
      <c r="A1235">
        <f>VLOOKUP(Attack[[#This Row],[No用]],SetNo[[No.用]:[vlookup 用]],2,FALSE)</f>
        <v>305</v>
      </c>
      <c r="B1235">
        <f>IF(ROW()=2,1,IF(A1234&lt;&gt;Attack[[#This Row],[No]],1,B1234+1))</f>
        <v>3</v>
      </c>
      <c r="C1235" s="1" t="s">
        <v>800</v>
      </c>
      <c r="D1235" s="1" t="s">
        <v>674</v>
      </c>
      <c r="E1235" s="1" t="s">
        <v>73</v>
      </c>
      <c r="F1235" s="1" t="s">
        <v>78</v>
      </c>
      <c r="G1235" s="1" t="s">
        <v>185</v>
      </c>
      <c r="H1235" s="1" t="s">
        <v>71</v>
      </c>
      <c r="I1235">
        <v>1</v>
      </c>
      <c r="J1235" t="s">
        <v>234</v>
      </c>
      <c r="K1235" s="1" t="s">
        <v>258</v>
      </c>
      <c r="L1235" s="1" t="s">
        <v>173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Xmas2銀島結ICONIC</v>
      </c>
    </row>
    <row r="1236" spans="1:21" x14ac:dyDescent="0.25">
      <c r="A1236">
        <f>VLOOKUP(Attack[[#This Row],[No用]],SetNo[[No.用]:[vlookup 用]],2,FALSE)</f>
        <v>305</v>
      </c>
      <c r="B1236">
        <f>IF(ROW()=2,1,IF(A1235&lt;&gt;Attack[[#This Row],[No]],1,B1235+1))</f>
        <v>4</v>
      </c>
      <c r="C1236" s="1" t="s">
        <v>800</v>
      </c>
      <c r="D1236" s="1" t="s">
        <v>674</v>
      </c>
      <c r="E1236" s="1" t="s">
        <v>73</v>
      </c>
      <c r="F1236" s="1" t="s">
        <v>78</v>
      </c>
      <c r="G1236" s="1" t="s">
        <v>185</v>
      </c>
      <c r="H1236" s="1" t="s">
        <v>71</v>
      </c>
      <c r="I1236">
        <v>1</v>
      </c>
      <c r="J1236" t="s">
        <v>234</v>
      </c>
      <c r="K1236" s="1" t="s">
        <v>172</v>
      </c>
      <c r="L1236" s="1" t="s">
        <v>162</v>
      </c>
      <c r="M1236">
        <v>33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Xmas2銀島結ICONIC</v>
      </c>
    </row>
    <row r="1237" spans="1:21" x14ac:dyDescent="0.25">
      <c r="A1237">
        <f>VLOOKUP(Attack[[#This Row],[No用]],SetNo[[No.用]:[vlookup 用]],2,FALSE)</f>
        <v>305</v>
      </c>
      <c r="B1237">
        <f>IF(ROW()=2,1,IF(A1236&lt;&gt;Attack[[#This Row],[No]],1,B1236+1))</f>
        <v>5</v>
      </c>
      <c r="C1237" s="1" t="s">
        <v>800</v>
      </c>
      <c r="D1237" s="1" t="s">
        <v>674</v>
      </c>
      <c r="E1237" s="1" t="s">
        <v>73</v>
      </c>
      <c r="F1237" s="1" t="s">
        <v>78</v>
      </c>
      <c r="G1237" s="1" t="s">
        <v>185</v>
      </c>
      <c r="H1237" s="1" t="s">
        <v>71</v>
      </c>
      <c r="I1237">
        <v>1</v>
      </c>
      <c r="J1237" t="s">
        <v>234</v>
      </c>
      <c r="K1237" s="1" t="s">
        <v>183</v>
      </c>
      <c r="L1237" s="1" t="s">
        <v>224</v>
      </c>
      <c r="M1237">
        <v>46</v>
      </c>
      <c r="N1237">
        <v>0</v>
      </c>
      <c r="O1237">
        <v>56</v>
      </c>
      <c r="P1237">
        <v>0</v>
      </c>
      <c r="U1237" t="str">
        <f>Attack[[#This Row],[服装]]&amp;Attack[[#This Row],[名前]]&amp;Attack[[#This Row],[レアリティ]]</f>
        <v>Xmas2銀島結ICONIC</v>
      </c>
    </row>
    <row r="1238" spans="1:21" x14ac:dyDescent="0.25">
      <c r="A1238">
        <f>VLOOKUP(Attack[[#This Row],[No用]],SetNo[[No.用]:[vlookup 用]],2,FALSE)</f>
        <v>305</v>
      </c>
      <c r="B1238">
        <f>IF(ROW()=2,1,IF(A1237&lt;&gt;Attack[[#This Row],[No]],1,B1237+1))</f>
        <v>6</v>
      </c>
      <c r="C1238" s="1" t="s">
        <v>800</v>
      </c>
      <c r="D1238" s="1" t="s">
        <v>674</v>
      </c>
      <c r="E1238" s="1" t="s">
        <v>73</v>
      </c>
      <c r="F1238" s="1" t="s">
        <v>78</v>
      </c>
      <c r="G1238" s="1" t="s">
        <v>185</v>
      </c>
      <c r="H1238" s="1" t="s">
        <v>71</v>
      </c>
      <c r="I1238">
        <v>1</v>
      </c>
      <c r="J1238" t="s">
        <v>234</v>
      </c>
      <c r="K1238" s="1" t="s">
        <v>265</v>
      </c>
      <c r="L1238" s="1" t="s">
        <v>224</v>
      </c>
      <c r="M1238">
        <v>46</v>
      </c>
      <c r="N1238">
        <v>0</v>
      </c>
      <c r="O1238">
        <v>56</v>
      </c>
      <c r="P1238">
        <v>0</v>
      </c>
      <c r="U1238" t="str">
        <f>Attack[[#This Row],[服装]]&amp;Attack[[#This Row],[名前]]&amp;Attack[[#This Row],[レアリティ]]</f>
        <v>Xmas2銀島結ICONIC</v>
      </c>
    </row>
    <row r="1239" spans="1:21" x14ac:dyDescent="0.25">
      <c r="A1239">
        <f>VLOOKUP(Attack[[#This Row],[No用]],SetNo[[No.用]:[vlookup 用]],2,FALSE)</f>
        <v>306</v>
      </c>
      <c r="B1239">
        <f>IF(ROW()=2,1,IF(A1238&lt;&gt;Attack[[#This Row],[No]],1,B1238+1))</f>
        <v>1</v>
      </c>
      <c r="C1239" t="s">
        <v>108</v>
      </c>
      <c r="D1239" t="s">
        <v>122</v>
      </c>
      <c r="E1239" t="s">
        <v>90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168</v>
      </c>
      <c r="L1239" s="1" t="s">
        <v>173</v>
      </c>
      <c r="M1239">
        <v>39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ユニフォーム木兎光太郎ICONIC</v>
      </c>
    </row>
    <row r="1240" spans="1:21" x14ac:dyDescent="0.25">
      <c r="A1240">
        <f>VLOOKUP(Attack[[#This Row],[No用]],SetNo[[No.用]:[vlookup 用]],2,FALSE)</f>
        <v>306</v>
      </c>
      <c r="B1240">
        <f>IF(ROW()=2,1,IF(A1239&lt;&gt;Attack[[#This Row],[No]],1,B1239+1))</f>
        <v>2</v>
      </c>
      <c r="C1240" t="s">
        <v>108</v>
      </c>
      <c r="D1240" t="s">
        <v>122</v>
      </c>
      <c r="E1240" t="s">
        <v>90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169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Attack[[#This Row],[服装]]&amp;Attack[[#This Row],[名前]]&amp;Attack[[#This Row],[レアリティ]]</f>
        <v>ユニフォーム木兎光太郎ICONIC</v>
      </c>
    </row>
    <row r="1241" spans="1:21" x14ac:dyDescent="0.25">
      <c r="A1241">
        <f>VLOOKUP(Attack[[#This Row],[No用]],SetNo[[No.用]:[vlookup 用]],2,FALSE)</f>
        <v>306</v>
      </c>
      <c r="B1241">
        <f>IF(ROW()=2,1,IF(A1240&lt;&gt;Attack[[#This Row],[No]],1,B1240+1))</f>
        <v>3</v>
      </c>
      <c r="C1241" t="s">
        <v>108</v>
      </c>
      <c r="D1241" t="s">
        <v>122</v>
      </c>
      <c r="E1241" t="s">
        <v>90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170</v>
      </c>
      <c r="L1241" s="1" t="s">
        <v>173</v>
      </c>
      <c r="M1241">
        <v>39</v>
      </c>
      <c r="N1241">
        <v>0</v>
      </c>
      <c r="O1241">
        <v>0</v>
      </c>
      <c r="P1241">
        <v>0</v>
      </c>
      <c r="U1241" t="str">
        <f>Attack[[#This Row],[服装]]&amp;Attack[[#This Row],[名前]]&amp;Attack[[#This Row],[レアリティ]]</f>
        <v>ユニフォーム木兎光太郎ICONIC</v>
      </c>
    </row>
    <row r="1242" spans="1:21" x14ac:dyDescent="0.25">
      <c r="A1242">
        <f>VLOOKUP(Attack[[#This Row],[No用]],SetNo[[No.用]:[vlookup 用]],2,FALSE)</f>
        <v>306</v>
      </c>
      <c r="B1242">
        <f>IF(ROW()=2,1,IF(A1241&lt;&gt;Attack[[#This Row],[No]],1,B1241+1))</f>
        <v>4</v>
      </c>
      <c r="C1242" t="s">
        <v>108</v>
      </c>
      <c r="D1242" t="s">
        <v>122</v>
      </c>
      <c r="E1242" t="s">
        <v>90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258</v>
      </c>
      <c r="L1242" s="1" t="s">
        <v>173</v>
      </c>
      <c r="M1242">
        <v>42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ユニフォーム木兎光太郎ICONIC</v>
      </c>
    </row>
    <row r="1243" spans="1:21" x14ac:dyDescent="0.25">
      <c r="A1243">
        <f>VLOOKUP(Attack[[#This Row],[No用]],SetNo[[No.用]:[vlookup 用]],2,FALSE)</f>
        <v>306</v>
      </c>
      <c r="B1243">
        <f>IF(ROW()=2,1,IF(A1242&lt;&gt;Attack[[#This Row],[No]],1,B1242+1))</f>
        <v>5</v>
      </c>
      <c r="C1243" t="s">
        <v>108</v>
      </c>
      <c r="D1243" t="s">
        <v>122</v>
      </c>
      <c r="E1243" t="s">
        <v>90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171</v>
      </c>
      <c r="L1243" s="1" t="s">
        <v>162</v>
      </c>
      <c r="M1243">
        <v>33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ユニフォーム木兎光太郎ICONIC</v>
      </c>
    </row>
    <row r="1244" spans="1:21" x14ac:dyDescent="0.25">
      <c r="A1244">
        <f>VLOOKUP(Attack[[#This Row],[No用]],SetNo[[No.用]:[vlookup 用]],2,FALSE)</f>
        <v>306</v>
      </c>
      <c r="B1244">
        <f>IF(ROW()=2,1,IF(A1243&lt;&gt;Attack[[#This Row],[No]],1,B1243+1))</f>
        <v>6</v>
      </c>
      <c r="C1244" t="s">
        <v>108</v>
      </c>
      <c r="D1244" t="s">
        <v>122</v>
      </c>
      <c r="E1244" t="s">
        <v>90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266</v>
      </c>
      <c r="L1244" s="1" t="s">
        <v>162</v>
      </c>
      <c r="M1244">
        <v>33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ユニフォーム木兎光太郎ICONIC</v>
      </c>
    </row>
    <row r="1245" spans="1:21" x14ac:dyDescent="0.25">
      <c r="A1245">
        <f>VLOOKUP(Attack[[#This Row],[No用]],SetNo[[No.用]:[vlookup 用]],2,FALSE)</f>
        <v>306</v>
      </c>
      <c r="B1245">
        <f>IF(ROW()=2,1,IF(A1244&lt;&gt;Attack[[#This Row],[No]],1,B1244+1))</f>
        <v>7</v>
      </c>
      <c r="C1245" t="s">
        <v>108</v>
      </c>
      <c r="D1245" t="s">
        <v>122</v>
      </c>
      <c r="E1245" t="s">
        <v>90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172</v>
      </c>
      <c r="L1245" s="1" t="s">
        <v>162</v>
      </c>
      <c r="M1245">
        <v>33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ユニフォーム木兎光太郎ICONIC</v>
      </c>
    </row>
    <row r="1246" spans="1:21" x14ac:dyDescent="0.25">
      <c r="A1246">
        <f>VLOOKUP(Attack[[#This Row],[No用]],SetNo[[No.用]:[vlookup 用]],2,FALSE)</f>
        <v>306</v>
      </c>
      <c r="B1246">
        <f>IF(ROW()=2,1,IF(A1245&lt;&gt;Attack[[#This Row],[No]],1,B1245+1))</f>
        <v>8</v>
      </c>
      <c r="C1246" t="s">
        <v>108</v>
      </c>
      <c r="D1246" t="s">
        <v>122</v>
      </c>
      <c r="E1246" t="s">
        <v>90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183</v>
      </c>
      <c r="L1246" s="1" t="s">
        <v>224</v>
      </c>
      <c r="M1246">
        <v>51</v>
      </c>
      <c r="N1246">
        <v>0</v>
      </c>
      <c r="O1246">
        <v>61</v>
      </c>
      <c r="P1246">
        <v>0</v>
      </c>
      <c r="Q1246" s="1" t="s">
        <v>1260</v>
      </c>
      <c r="T1246" s="1" t="s">
        <v>1238</v>
      </c>
      <c r="U1246" t="str">
        <f>Attack[[#This Row],[服装]]&amp;Attack[[#This Row],[名前]]&amp;Attack[[#This Row],[レアリティ]]</f>
        <v>ユニフォーム木兎光太郎ICONIC</v>
      </c>
    </row>
    <row r="1247" spans="1:21" x14ac:dyDescent="0.25">
      <c r="A1247">
        <f>VLOOKUP(Attack[[#This Row],[No用]],SetNo[[No.用]:[vlookup 用]],2,FALSE)</f>
        <v>306</v>
      </c>
      <c r="B1247">
        <f>IF(ROW()=2,1,IF(A1246&lt;&gt;Attack[[#This Row],[No]],1,B1246+1))</f>
        <v>9</v>
      </c>
      <c r="C1247" t="s">
        <v>108</v>
      </c>
      <c r="D1247" t="s">
        <v>122</v>
      </c>
      <c r="E1247" t="s">
        <v>90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183</v>
      </c>
      <c r="L1247" s="1" t="s">
        <v>224</v>
      </c>
      <c r="M1247">
        <v>51</v>
      </c>
      <c r="N1247">
        <v>0</v>
      </c>
      <c r="O1247">
        <v>61</v>
      </c>
      <c r="P1247">
        <v>0</v>
      </c>
      <c r="T1247" s="1" t="s">
        <v>1252</v>
      </c>
      <c r="U1247" t="str">
        <f>Attack[[#This Row],[服装]]&amp;Attack[[#This Row],[名前]]&amp;Attack[[#This Row],[レアリティ]]</f>
        <v>ユニフォーム木兎光太郎ICONIC</v>
      </c>
    </row>
    <row r="1248" spans="1:21" x14ac:dyDescent="0.25">
      <c r="A1248">
        <f>VLOOKUP(Attack[[#This Row],[No用]],SetNo[[No.用]:[vlookup 用]],2,FALSE)</f>
        <v>307</v>
      </c>
      <c r="B1248">
        <f>IF(ROW()=2,1,IF(A1247&lt;&gt;Attack[[#This Row],[No]],1,B1247+1))</f>
        <v>1</v>
      </c>
      <c r="C1248" t="s">
        <v>150</v>
      </c>
      <c r="D1248" t="s">
        <v>122</v>
      </c>
      <c r="E1248" t="s">
        <v>77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168</v>
      </c>
      <c r="L1248" s="1" t="s">
        <v>173</v>
      </c>
      <c r="M1248">
        <v>39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夏祭り木兎光太郎ICONIC</v>
      </c>
    </row>
    <row r="1249" spans="1:21" x14ac:dyDescent="0.25">
      <c r="A1249">
        <f>VLOOKUP(Attack[[#This Row],[No用]],SetNo[[No.用]:[vlookup 用]],2,FALSE)</f>
        <v>307</v>
      </c>
      <c r="B1249">
        <f>IF(ROW()=2,1,IF(A1248&lt;&gt;Attack[[#This Row],[No]],1,B1248+1))</f>
        <v>2</v>
      </c>
      <c r="C1249" t="s">
        <v>150</v>
      </c>
      <c r="D1249" t="s">
        <v>122</v>
      </c>
      <c r="E1249" t="s">
        <v>77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169</v>
      </c>
      <c r="L1249" s="1" t="s">
        <v>178</v>
      </c>
      <c r="M1249">
        <v>36</v>
      </c>
      <c r="N1249">
        <v>0</v>
      </c>
      <c r="O1249">
        <v>0</v>
      </c>
      <c r="P1249">
        <v>0</v>
      </c>
      <c r="U1249" t="str">
        <f>Attack[[#This Row],[服装]]&amp;Attack[[#This Row],[名前]]&amp;Attack[[#This Row],[レアリティ]]</f>
        <v>夏祭り木兎光太郎ICONIC</v>
      </c>
    </row>
    <row r="1250" spans="1:21" x14ac:dyDescent="0.25">
      <c r="A1250">
        <f>VLOOKUP(Attack[[#This Row],[No用]],SetNo[[No.用]:[vlookup 用]],2,FALSE)</f>
        <v>307</v>
      </c>
      <c r="B1250">
        <f>IF(ROW()=2,1,IF(A1249&lt;&gt;Attack[[#This Row],[No]],1,B1249+1))</f>
        <v>3</v>
      </c>
      <c r="C1250" t="s">
        <v>150</v>
      </c>
      <c r="D1250" t="s">
        <v>122</v>
      </c>
      <c r="E1250" t="s">
        <v>77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170</v>
      </c>
      <c r="L1250" s="1" t="s">
        <v>173</v>
      </c>
      <c r="M1250">
        <v>39</v>
      </c>
      <c r="N1250">
        <v>0</v>
      </c>
      <c r="O1250">
        <v>0</v>
      </c>
      <c r="P1250">
        <v>0</v>
      </c>
      <c r="U1250" t="str">
        <f>Attack[[#This Row],[服装]]&amp;Attack[[#This Row],[名前]]&amp;Attack[[#This Row],[レアリティ]]</f>
        <v>夏祭り木兎光太郎ICONIC</v>
      </c>
    </row>
    <row r="1251" spans="1:21" x14ac:dyDescent="0.25">
      <c r="A1251">
        <f>VLOOKUP(Attack[[#This Row],[No用]],SetNo[[No.用]:[vlookup 用]],2,FALSE)</f>
        <v>307</v>
      </c>
      <c r="B1251">
        <f>IF(ROW()=2,1,IF(A1250&lt;&gt;Attack[[#This Row],[No]],1,B1250+1))</f>
        <v>4</v>
      </c>
      <c r="C1251" t="s">
        <v>150</v>
      </c>
      <c r="D1251" t="s">
        <v>122</v>
      </c>
      <c r="E1251" t="s">
        <v>77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258</v>
      </c>
      <c r="L1251" s="1" t="s">
        <v>173</v>
      </c>
      <c r="M1251">
        <v>42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夏祭り木兎光太郎ICONIC</v>
      </c>
    </row>
    <row r="1252" spans="1:21" x14ac:dyDescent="0.25">
      <c r="A1252">
        <f>VLOOKUP(Attack[[#This Row],[No用]],SetNo[[No.用]:[vlookup 用]],2,FALSE)</f>
        <v>307</v>
      </c>
      <c r="B1252">
        <f>IF(ROW()=2,1,IF(A1251&lt;&gt;Attack[[#This Row],[No]],1,B1251+1))</f>
        <v>5</v>
      </c>
      <c r="C1252" t="s">
        <v>150</v>
      </c>
      <c r="D1252" t="s">
        <v>122</v>
      </c>
      <c r="E1252" t="s">
        <v>77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171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夏祭り木兎光太郎ICONIC</v>
      </c>
    </row>
    <row r="1253" spans="1:21" x14ac:dyDescent="0.25">
      <c r="A1253">
        <f>VLOOKUP(Attack[[#This Row],[No用]],SetNo[[No.用]:[vlookup 用]],2,FALSE)</f>
        <v>307</v>
      </c>
      <c r="B1253">
        <f>IF(ROW()=2,1,IF(A1252&lt;&gt;Attack[[#This Row],[No]],1,B1252+1))</f>
        <v>6</v>
      </c>
      <c r="C1253" t="s">
        <v>150</v>
      </c>
      <c r="D1253" t="s">
        <v>122</v>
      </c>
      <c r="E1253" t="s">
        <v>77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266</v>
      </c>
      <c r="L1253" s="1" t="s">
        <v>162</v>
      </c>
      <c r="M1253">
        <v>33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夏祭り木兎光太郎ICONIC</v>
      </c>
    </row>
    <row r="1254" spans="1:21" x14ac:dyDescent="0.25">
      <c r="A1254">
        <f>VLOOKUP(Attack[[#This Row],[No用]],SetNo[[No.用]:[vlookup 用]],2,FALSE)</f>
        <v>307</v>
      </c>
      <c r="B1254">
        <f>IF(ROW()=2,1,IF(A1253&lt;&gt;Attack[[#This Row],[No]],1,B1253+1))</f>
        <v>7</v>
      </c>
      <c r="C1254" t="s">
        <v>150</v>
      </c>
      <c r="D1254" t="s">
        <v>122</v>
      </c>
      <c r="E1254" t="s">
        <v>77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172</v>
      </c>
      <c r="L1254" s="1" t="s">
        <v>162</v>
      </c>
      <c r="M1254">
        <v>33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夏祭り木兎光太郎ICONIC</v>
      </c>
    </row>
    <row r="1255" spans="1:21" x14ac:dyDescent="0.25">
      <c r="A1255">
        <f>VLOOKUP(Attack[[#This Row],[No用]],SetNo[[No.用]:[vlookup 用]],2,FALSE)</f>
        <v>307</v>
      </c>
      <c r="B1255">
        <f>IF(ROW()=2,1,IF(A1254&lt;&gt;Attack[[#This Row],[No]],1,B1254+1))</f>
        <v>8</v>
      </c>
      <c r="C1255" t="s">
        <v>150</v>
      </c>
      <c r="D1255" t="s">
        <v>122</v>
      </c>
      <c r="E1255" t="s">
        <v>77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183</v>
      </c>
      <c r="L1255" s="1" t="s">
        <v>224</v>
      </c>
      <c r="M1255">
        <v>51</v>
      </c>
      <c r="N1255">
        <v>0</v>
      </c>
      <c r="O1255">
        <v>61</v>
      </c>
      <c r="P1255">
        <v>0</v>
      </c>
      <c r="Q1255" s="1" t="s">
        <v>1260</v>
      </c>
      <c r="T1255" s="1" t="s">
        <v>1238</v>
      </c>
      <c r="U1255" t="str">
        <f>Attack[[#This Row],[服装]]&amp;Attack[[#This Row],[名前]]&amp;Attack[[#This Row],[レアリティ]]</f>
        <v>夏祭り木兎光太郎ICONIC</v>
      </c>
    </row>
    <row r="1256" spans="1:21" x14ac:dyDescent="0.25">
      <c r="A1256">
        <f>VLOOKUP(Attack[[#This Row],[No用]],SetNo[[No.用]:[vlookup 用]],2,FALSE)</f>
        <v>307</v>
      </c>
      <c r="B1256">
        <f>IF(ROW()=2,1,IF(A1255&lt;&gt;Attack[[#This Row],[No]],1,B1255+1))</f>
        <v>9</v>
      </c>
      <c r="C1256" t="s">
        <v>150</v>
      </c>
      <c r="D1256" t="s">
        <v>122</v>
      </c>
      <c r="E1256" t="s">
        <v>77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258</v>
      </c>
      <c r="L1256" s="1" t="s">
        <v>224</v>
      </c>
      <c r="M1256">
        <v>51</v>
      </c>
      <c r="N1256">
        <v>0</v>
      </c>
      <c r="O1256">
        <v>61</v>
      </c>
      <c r="P1256">
        <v>0</v>
      </c>
      <c r="T1256" s="1" t="s">
        <v>1257</v>
      </c>
      <c r="U1256" t="str">
        <f>Attack[[#This Row],[服装]]&amp;Attack[[#This Row],[名前]]&amp;Attack[[#This Row],[レアリティ]]</f>
        <v>夏祭り木兎光太郎ICONIC</v>
      </c>
    </row>
    <row r="1257" spans="1:21" x14ac:dyDescent="0.25">
      <c r="A1257">
        <f>VLOOKUP(Attack[[#This Row],[No用]],SetNo[[No.用]:[vlookup 用]],2,FALSE)</f>
        <v>308</v>
      </c>
      <c r="B1257">
        <f>IF(ROW()=2,1,IF(A1256&lt;&gt;Attack[[#This Row],[No]],1,B1256+1))</f>
        <v>1</v>
      </c>
      <c r="C1257" s="1" t="s">
        <v>587</v>
      </c>
      <c r="D1257" t="s">
        <v>122</v>
      </c>
      <c r="E1257" s="1" t="s">
        <v>73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168</v>
      </c>
      <c r="L1257" s="1" t="s">
        <v>173</v>
      </c>
      <c r="M1257">
        <v>39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Xmas木兎光太郎ICONIC</v>
      </c>
    </row>
    <row r="1258" spans="1:21" x14ac:dyDescent="0.25">
      <c r="A1258">
        <f>VLOOKUP(Attack[[#This Row],[No用]],SetNo[[No.用]:[vlookup 用]],2,FALSE)</f>
        <v>308</v>
      </c>
      <c r="B1258">
        <f>IF(ROW()=2,1,IF(A1257&lt;&gt;Attack[[#This Row],[No]],1,B1257+1))</f>
        <v>2</v>
      </c>
      <c r="C1258" s="1" t="s">
        <v>587</v>
      </c>
      <c r="D1258" t="s">
        <v>122</v>
      </c>
      <c r="E1258" s="1" t="s">
        <v>73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169</v>
      </c>
      <c r="L1258" s="1" t="s">
        <v>178</v>
      </c>
      <c r="M1258">
        <v>37</v>
      </c>
      <c r="N1258">
        <v>0</v>
      </c>
      <c r="O1258">
        <v>0</v>
      </c>
      <c r="P1258">
        <v>0</v>
      </c>
      <c r="U1258" t="str">
        <f>Attack[[#This Row],[服装]]&amp;Attack[[#This Row],[名前]]&amp;Attack[[#This Row],[レアリティ]]</f>
        <v>Xmas木兎光太郎ICONIC</v>
      </c>
    </row>
    <row r="1259" spans="1:21" x14ac:dyDescent="0.25">
      <c r="A1259">
        <f>VLOOKUP(Attack[[#This Row],[No用]],SetNo[[No.用]:[vlookup 用]],2,FALSE)</f>
        <v>308</v>
      </c>
      <c r="B1259">
        <f>IF(ROW()=2,1,IF(A1258&lt;&gt;Attack[[#This Row],[No]],1,B1258+1))</f>
        <v>3</v>
      </c>
      <c r="C1259" s="1" t="s">
        <v>587</v>
      </c>
      <c r="D1259" t="s">
        <v>122</v>
      </c>
      <c r="E1259" s="1" t="s">
        <v>73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170</v>
      </c>
      <c r="L1259" s="1" t="s">
        <v>173</v>
      </c>
      <c r="M1259">
        <v>39</v>
      </c>
      <c r="N1259">
        <v>0</v>
      </c>
      <c r="O1259">
        <v>0</v>
      </c>
      <c r="P1259">
        <v>0</v>
      </c>
      <c r="U1259" t="str">
        <f>Attack[[#This Row],[服装]]&amp;Attack[[#This Row],[名前]]&amp;Attack[[#This Row],[レアリティ]]</f>
        <v>Xmas木兎光太郎ICONIC</v>
      </c>
    </row>
    <row r="1260" spans="1:21" x14ac:dyDescent="0.25">
      <c r="A1260">
        <f>VLOOKUP(Attack[[#This Row],[No用]],SetNo[[No.用]:[vlookup 用]],2,FALSE)</f>
        <v>308</v>
      </c>
      <c r="B1260">
        <f>IF(ROW()=2,1,IF(A1259&lt;&gt;Attack[[#This Row],[No]],1,B1259+1))</f>
        <v>4</v>
      </c>
      <c r="C1260" s="1" t="s">
        <v>587</v>
      </c>
      <c r="D1260" t="s">
        <v>122</v>
      </c>
      <c r="E1260" s="1" t="s">
        <v>73</v>
      </c>
      <c r="F1260" t="s">
        <v>78</v>
      </c>
      <c r="G1260" t="s">
        <v>128</v>
      </c>
      <c r="H1260" t="s">
        <v>71</v>
      </c>
      <c r="I1260">
        <v>1</v>
      </c>
      <c r="J1260" t="s">
        <v>234</v>
      </c>
      <c r="K1260" s="1" t="s">
        <v>258</v>
      </c>
      <c r="L1260" s="1" t="s">
        <v>173</v>
      </c>
      <c r="M1260">
        <v>42</v>
      </c>
      <c r="N1260">
        <v>0</v>
      </c>
      <c r="O1260">
        <v>0</v>
      </c>
      <c r="P1260">
        <v>0</v>
      </c>
      <c r="U1260" t="str">
        <f>Attack[[#This Row],[服装]]&amp;Attack[[#This Row],[名前]]&amp;Attack[[#This Row],[レアリティ]]</f>
        <v>Xmas木兎光太郎ICONIC</v>
      </c>
    </row>
    <row r="1261" spans="1:21" x14ac:dyDescent="0.25">
      <c r="A1261">
        <f>VLOOKUP(Attack[[#This Row],[No用]],SetNo[[No.用]:[vlookup 用]],2,FALSE)</f>
        <v>308</v>
      </c>
      <c r="B1261">
        <f>IF(ROW()=2,1,IF(A1260&lt;&gt;Attack[[#This Row],[No]],1,B1260+1))</f>
        <v>5</v>
      </c>
      <c r="C1261" s="1" t="s">
        <v>587</v>
      </c>
      <c r="D1261" t="s">
        <v>122</v>
      </c>
      <c r="E1261" s="1" t="s">
        <v>73</v>
      </c>
      <c r="F1261" t="s">
        <v>78</v>
      </c>
      <c r="G1261" t="s">
        <v>128</v>
      </c>
      <c r="H1261" t="s">
        <v>71</v>
      </c>
      <c r="I1261">
        <v>1</v>
      </c>
      <c r="J1261" t="s">
        <v>234</v>
      </c>
      <c r="K1261" s="1" t="s">
        <v>171</v>
      </c>
      <c r="L1261" s="1" t="s">
        <v>178</v>
      </c>
      <c r="M1261">
        <v>37</v>
      </c>
      <c r="N1261">
        <v>0</v>
      </c>
      <c r="O1261">
        <v>0</v>
      </c>
      <c r="P1261">
        <v>0</v>
      </c>
      <c r="U1261" t="str">
        <f>Attack[[#This Row],[服装]]&amp;Attack[[#This Row],[名前]]&amp;Attack[[#This Row],[レアリティ]]</f>
        <v>Xmas木兎光太郎ICONIC</v>
      </c>
    </row>
    <row r="1262" spans="1:21" x14ac:dyDescent="0.25">
      <c r="A1262">
        <f>VLOOKUP(Attack[[#This Row],[No用]],SetNo[[No.用]:[vlookup 用]],2,FALSE)</f>
        <v>308</v>
      </c>
      <c r="B1262">
        <f>IF(ROW()=2,1,IF(A1261&lt;&gt;Attack[[#This Row],[No]],1,B1261+1))</f>
        <v>6</v>
      </c>
      <c r="C1262" s="1" t="s">
        <v>587</v>
      </c>
      <c r="D1262" t="s">
        <v>122</v>
      </c>
      <c r="E1262" s="1" t="s">
        <v>73</v>
      </c>
      <c r="F1262" t="s">
        <v>78</v>
      </c>
      <c r="G1262" t="s">
        <v>128</v>
      </c>
      <c r="H1262" t="s">
        <v>71</v>
      </c>
      <c r="I1262">
        <v>1</v>
      </c>
      <c r="J1262" t="s">
        <v>234</v>
      </c>
      <c r="K1262" s="1" t="s">
        <v>266</v>
      </c>
      <c r="L1262" s="1" t="s">
        <v>178</v>
      </c>
      <c r="M1262">
        <v>37</v>
      </c>
      <c r="N1262">
        <v>0</v>
      </c>
      <c r="O1262">
        <v>0</v>
      </c>
      <c r="P1262">
        <v>0</v>
      </c>
      <c r="U1262" t="str">
        <f>Attack[[#This Row],[服装]]&amp;Attack[[#This Row],[名前]]&amp;Attack[[#This Row],[レアリティ]]</f>
        <v>Xmas木兎光太郎ICONIC</v>
      </c>
    </row>
    <row r="1263" spans="1:21" x14ac:dyDescent="0.25">
      <c r="A1263">
        <f>VLOOKUP(Attack[[#This Row],[No用]],SetNo[[No.用]:[vlookup 用]],2,FALSE)</f>
        <v>308</v>
      </c>
      <c r="B1263">
        <f>IF(ROW()=2,1,IF(A1262&lt;&gt;Attack[[#This Row],[No]],1,B1262+1))</f>
        <v>7</v>
      </c>
      <c r="C1263" s="1" t="s">
        <v>587</v>
      </c>
      <c r="D1263" t="s">
        <v>122</v>
      </c>
      <c r="E1263" s="1" t="s">
        <v>73</v>
      </c>
      <c r="F1263" t="s">
        <v>78</v>
      </c>
      <c r="G1263" t="s">
        <v>128</v>
      </c>
      <c r="H1263" t="s">
        <v>71</v>
      </c>
      <c r="I1263">
        <v>1</v>
      </c>
      <c r="J1263" t="s">
        <v>234</v>
      </c>
      <c r="K1263" s="1" t="s">
        <v>172</v>
      </c>
      <c r="L1263" s="1" t="s">
        <v>178</v>
      </c>
      <c r="M1263">
        <v>33</v>
      </c>
      <c r="N1263">
        <v>0</v>
      </c>
      <c r="O1263">
        <v>0</v>
      </c>
      <c r="P1263">
        <v>0</v>
      </c>
      <c r="U1263" t="str">
        <f>Attack[[#This Row],[服装]]&amp;Attack[[#This Row],[名前]]&amp;Attack[[#This Row],[レアリティ]]</f>
        <v>Xmas木兎光太郎ICONIC</v>
      </c>
    </row>
    <row r="1264" spans="1:21" x14ac:dyDescent="0.25">
      <c r="A1264">
        <f>VLOOKUP(Attack[[#This Row],[No用]],SetNo[[No.用]:[vlookup 用]],2,FALSE)</f>
        <v>308</v>
      </c>
      <c r="B1264">
        <f>IF(ROW()=2,1,IF(A1263&lt;&gt;Attack[[#This Row],[No]],1,B1263+1))</f>
        <v>8</v>
      </c>
      <c r="C1264" s="1" t="s">
        <v>587</v>
      </c>
      <c r="D1264" t="s">
        <v>122</v>
      </c>
      <c r="E1264" s="1" t="s">
        <v>73</v>
      </c>
      <c r="F1264" t="s">
        <v>78</v>
      </c>
      <c r="G1264" t="s">
        <v>128</v>
      </c>
      <c r="H1264" t="s">
        <v>71</v>
      </c>
      <c r="I1264">
        <v>1</v>
      </c>
      <c r="J1264" t="s">
        <v>234</v>
      </c>
      <c r="K1264" s="1" t="s">
        <v>171</v>
      </c>
      <c r="L1264" s="1" t="s">
        <v>224</v>
      </c>
      <c r="M1264">
        <v>51</v>
      </c>
      <c r="N1264">
        <v>0</v>
      </c>
      <c r="O1264">
        <v>61</v>
      </c>
      <c r="P1264">
        <v>0</v>
      </c>
      <c r="T1264" s="1" t="s">
        <v>1258</v>
      </c>
      <c r="U1264" t="str">
        <f>Attack[[#This Row],[服装]]&amp;Attack[[#This Row],[名前]]&amp;Attack[[#This Row],[レアリティ]]</f>
        <v>Xmas木兎光太郎ICONIC</v>
      </c>
    </row>
    <row r="1265" spans="1:21" x14ac:dyDescent="0.25">
      <c r="A1265">
        <f>VLOOKUP(Attack[[#This Row],[No用]],SetNo[[No.用]:[vlookup 用]],2,FALSE)</f>
        <v>308</v>
      </c>
      <c r="B1265">
        <f>IF(ROW()=2,1,IF(A1264&lt;&gt;Attack[[#This Row],[No]],1,B1264+1))</f>
        <v>9</v>
      </c>
      <c r="C1265" s="1" t="s">
        <v>587</v>
      </c>
      <c r="D1265" t="s">
        <v>122</v>
      </c>
      <c r="E1265" s="1" t="s">
        <v>73</v>
      </c>
      <c r="F1265" t="s">
        <v>78</v>
      </c>
      <c r="G1265" t="s">
        <v>128</v>
      </c>
      <c r="H1265" t="s">
        <v>71</v>
      </c>
      <c r="I1265">
        <v>1</v>
      </c>
      <c r="J1265" t="s">
        <v>234</v>
      </c>
      <c r="K1265" s="1" t="s">
        <v>266</v>
      </c>
      <c r="L1265" s="1" t="s">
        <v>224</v>
      </c>
      <c r="M1265">
        <v>51</v>
      </c>
      <c r="N1265">
        <v>0</v>
      </c>
      <c r="O1265">
        <v>61</v>
      </c>
      <c r="P1265">
        <v>0</v>
      </c>
      <c r="T1265" s="1" t="s">
        <v>1183</v>
      </c>
      <c r="U1265" t="str">
        <f>Attack[[#This Row],[服装]]&amp;Attack[[#This Row],[名前]]&amp;Attack[[#This Row],[レアリティ]]</f>
        <v>Xmas木兎光太郎ICONIC</v>
      </c>
    </row>
    <row r="1266" spans="1:21" x14ac:dyDescent="0.25">
      <c r="A1266">
        <f>VLOOKUP(Attack[[#This Row],[No用]],SetNo[[No.用]:[vlookup 用]],2,FALSE)</f>
        <v>309</v>
      </c>
      <c r="B1266">
        <f>IF(ROW()=2,1,IF(A1265&lt;&gt;Attack[[#This Row],[No]],1,B1265+1))</f>
        <v>1</v>
      </c>
      <c r="C1266" s="1" t="s">
        <v>149</v>
      </c>
      <c r="D1266" t="s">
        <v>122</v>
      </c>
      <c r="E1266" s="1" t="s">
        <v>90</v>
      </c>
      <c r="F1266" t="s">
        <v>78</v>
      </c>
      <c r="G1266" t="s">
        <v>128</v>
      </c>
      <c r="H1266" t="s">
        <v>71</v>
      </c>
      <c r="I1266">
        <v>1</v>
      </c>
      <c r="J1266" t="s">
        <v>234</v>
      </c>
      <c r="K1266" s="1" t="s">
        <v>168</v>
      </c>
      <c r="L1266" s="1" t="s">
        <v>173</v>
      </c>
      <c r="M1266">
        <v>39</v>
      </c>
      <c r="N1266">
        <v>0</v>
      </c>
      <c r="O1266">
        <v>0</v>
      </c>
      <c r="P1266">
        <v>0</v>
      </c>
      <c r="U1266" t="str">
        <f>Attack[[#This Row],[服装]]&amp;Attack[[#This Row],[名前]]&amp;Attack[[#This Row],[レアリティ]]</f>
        <v>制服木兎光太郎ICONIC</v>
      </c>
    </row>
    <row r="1267" spans="1:21" x14ac:dyDescent="0.25">
      <c r="A1267">
        <f>VLOOKUP(Attack[[#This Row],[No用]],SetNo[[No.用]:[vlookup 用]],2,FALSE)</f>
        <v>309</v>
      </c>
      <c r="B1267">
        <f>IF(ROW()=2,1,IF(A1266&lt;&gt;Attack[[#This Row],[No]],1,B1266+1))</f>
        <v>2</v>
      </c>
      <c r="C1267" s="1" t="s">
        <v>149</v>
      </c>
      <c r="D1267" t="s">
        <v>122</v>
      </c>
      <c r="E1267" s="1" t="s">
        <v>90</v>
      </c>
      <c r="F1267" t="s">
        <v>78</v>
      </c>
      <c r="G1267" t="s">
        <v>128</v>
      </c>
      <c r="H1267" t="s">
        <v>71</v>
      </c>
      <c r="I1267">
        <v>1</v>
      </c>
      <c r="J1267" t="s">
        <v>234</v>
      </c>
      <c r="K1267" s="1" t="s">
        <v>169</v>
      </c>
      <c r="L1267" s="1" t="s">
        <v>162</v>
      </c>
      <c r="M1267">
        <v>33</v>
      </c>
      <c r="N1267">
        <v>0</v>
      </c>
      <c r="O1267">
        <v>0</v>
      </c>
      <c r="P1267">
        <v>0</v>
      </c>
      <c r="U1267" t="str">
        <f>Attack[[#This Row],[服装]]&amp;Attack[[#This Row],[名前]]&amp;Attack[[#This Row],[レアリティ]]</f>
        <v>制服木兎光太郎ICONIC</v>
      </c>
    </row>
    <row r="1268" spans="1:21" x14ac:dyDescent="0.25">
      <c r="A1268">
        <f>VLOOKUP(Attack[[#This Row],[No用]],SetNo[[No.用]:[vlookup 用]],2,FALSE)</f>
        <v>309</v>
      </c>
      <c r="B1268">
        <f>IF(ROW()=2,1,IF(A1267&lt;&gt;Attack[[#This Row],[No]],1,B1267+1))</f>
        <v>3</v>
      </c>
      <c r="C1268" s="1" t="s">
        <v>149</v>
      </c>
      <c r="D1268" t="s">
        <v>122</v>
      </c>
      <c r="E1268" s="1" t="s">
        <v>90</v>
      </c>
      <c r="F1268" t="s">
        <v>78</v>
      </c>
      <c r="G1268" t="s">
        <v>128</v>
      </c>
      <c r="H1268" t="s">
        <v>71</v>
      </c>
      <c r="I1268">
        <v>1</v>
      </c>
      <c r="J1268" t="s">
        <v>234</v>
      </c>
      <c r="K1268" s="1" t="s">
        <v>170</v>
      </c>
      <c r="L1268" s="1" t="s">
        <v>173</v>
      </c>
      <c r="M1268">
        <v>39</v>
      </c>
      <c r="N1268">
        <v>0</v>
      </c>
      <c r="O1268">
        <v>0</v>
      </c>
      <c r="P1268">
        <v>0</v>
      </c>
      <c r="U1268" t="str">
        <f>Attack[[#This Row],[服装]]&amp;Attack[[#This Row],[名前]]&amp;Attack[[#This Row],[レアリティ]]</f>
        <v>制服木兎光太郎ICONIC</v>
      </c>
    </row>
    <row r="1269" spans="1:21" x14ac:dyDescent="0.25">
      <c r="A1269">
        <f>VLOOKUP(Attack[[#This Row],[No用]],SetNo[[No.用]:[vlookup 用]],2,FALSE)</f>
        <v>309</v>
      </c>
      <c r="B1269">
        <f>IF(ROW()=2,1,IF(A1268&lt;&gt;Attack[[#This Row],[No]],1,B1268+1))</f>
        <v>4</v>
      </c>
      <c r="C1269" s="1" t="s">
        <v>149</v>
      </c>
      <c r="D1269" t="s">
        <v>122</v>
      </c>
      <c r="E1269" s="1" t="s">
        <v>90</v>
      </c>
      <c r="F1269" t="s">
        <v>78</v>
      </c>
      <c r="G1269" t="s">
        <v>128</v>
      </c>
      <c r="H1269" t="s">
        <v>71</v>
      </c>
      <c r="I1269">
        <v>1</v>
      </c>
      <c r="J1269" t="s">
        <v>234</v>
      </c>
      <c r="K1269" s="1" t="s">
        <v>258</v>
      </c>
      <c r="L1269" s="1" t="s">
        <v>173</v>
      </c>
      <c r="M1269">
        <v>42</v>
      </c>
      <c r="N1269">
        <v>0</v>
      </c>
      <c r="O1269">
        <v>0</v>
      </c>
      <c r="P1269">
        <v>0</v>
      </c>
      <c r="U1269" t="str">
        <f>Attack[[#This Row],[服装]]&amp;Attack[[#This Row],[名前]]&amp;Attack[[#This Row],[レアリティ]]</f>
        <v>制服木兎光太郎ICONIC</v>
      </c>
    </row>
    <row r="1270" spans="1:21" x14ac:dyDescent="0.25">
      <c r="A1270">
        <f>VLOOKUP(Attack[[#This Row],[No用]],SetNo[[No.用]:[vlookup 用]],2,FALSE)</f>
        <v>309</v>
      </c>
      <c r="B1270">
        <f>IF(ROW()=2,1,IF(A1269&lt;&gt;Attack[[#This Row],[No]],1,B1269+1))</f>
        <v>5</v>
      </c>
      <c r="C1270" s="1" t="s">
        <v>149</v>
      </c>
      <c r="D1270" t="s">
        <v>122</v>
      </c>
      <c r="E1270" s="1" t="s">
        <v>90</v>
      </c>
      <c r="F1270" t="s">
        <v>78</v>
      </c>
      <c r="G1270" t="s">
        <v>128</v>
      </c>
      <c r="H1270" t="s">
        <v>71</v>
      </c>
      <c r="I1270">
        <v>1</v>
      </c>
      <c r="J1270" t="s">
        <v>234</v>
      </c>
      <c r="K1270" s="1" t="s">
        <v>171</v>
      </c>
      <c r="L1270" s="1" t="s">
        <v>178</v>
      </c>
      <c r="M1270">
        <v>36</v>
      </c>
      <c r="N1270">
        <v>0</v>
      </c>
      <c r="O1270">
        <v>0</v>
      </c>
      <c r="P1270">
        <v>0</v>
      </c>
      <c r="U1270" t="str">
        <f>Attack[[#This Row],[服装]]&amp;Attack[[#This Row],[名前]]&amp;Attack[[#This Row],[レアリティ]]</f>
        <v>制服木兎光太郎ICONIC</v>
      </c>
    </row>
    <row r="1271" spans="1:21" x14ac:dyDescent="0.25">
      <c r="A1271">
        <f>VLOOKUP(Attack[[#This Row],[No用]],SetNo[[No.用]:[vlookup 用]],2,FALSE)</f>
        <v>309</v>
      </c>
      <c r="B1271">
        <f>IF(ROW()=2,1,IF(A1270&lt;&gt;Attack[[#This Row],[No]],1,B1270+1))</f>
        <v>6</v>
      </c>
      <c r="C1271" s="1" t="s">
        <v>149</v>
      </c>
      <c r="D1271" t="s">
        <v>122</v>
      </c>
      <c r="E1271" s="1" t="s">
        <v>90</v>
      </c>
      <c r="F1271" t="s">
        <v>78</v>
      </c>
      <c r="G1271" t="s">
        <v>128</v>
      </c>
      <c r="H1271" t="s">
        <v>71</v>
      </c>
      <c r="I1271">
        <v>1</v>
      </c>
      <c r="J1271" t="s">
        <v>234</v>
      </c>
      <c r="K1271" s="1" t="s">
        <v>266</v>
      </c>
      <c r="L1271" s="1" t="s">
        <v>162</v>
      </c>
      <c r="M1271">
        <v>33</v>
      </c>
      <c r="N1271">
        <v>0</v>
      </c>
      <c r="O1271">
        <v>0</v>
      </c>
      <c r="P1271">
        <v>0</v>
      </c>
      <c r="U1271" t="str">
        <f>Attack[[#This Row],[服装]]&amp;Attack[[#This Row],[名前]]&amp;Attack[[#This Row],[レアリティ]]</f>
        <v>制服木兎光太郎ICONIC</v>
      </c>
    </row>
    <row r="1272" spans="1:21" x14ac:dyDescent="0.25">
      <c r="A1272">
        <f>VLOOKUP(Attack[[#This Row],[No用]],SetNo[[No.用]:[vlookup 用]],2,FALSE)</f>
        <v>309</v>
      </c>
      <c r="B1272">
        <f>IF(ROW()=2,1,IF(A1271&lt;&gt;Attack[[#This Row],[No]],1,B1271+1))</f>
        <v>7</v>
      </c>
      <c r="C1272" s="1" t="s">
        <v>149</v>
      </c>
      <c r="D1272" t="s">
        <v>122</v>
      </c>
      <c r="E1272" s="1" t="s">
        <v>90</v>
      </c>
      <c r="F1272" t="s">
        <v>78</v>
      </c>
      <c r="G1272" t="s">
        <v>128</v>
      </c>
      <c r="H1272" t="s">
        <v>71</v>
      </c>
      <c r="I1272">
        <v>1</v>
      </c>
      <c r="J1272" t="s">
        <v>234</v>
      </c>
      <c r="K1272" s="1" t="s">
        <v>172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U1272" t="str">
        <f>Attack[[#This Row],[服装]]&amp;Attack[[#This Row],[名前]]&amp;Attack[[#This Row],[レアリティ]]</f>
        <v>制服木兎光太郎ICONIC</v>
      </c>
    </row>
    <row r="1273" spans="1:21" x14ac:dyDescent="0.25">
      <c r="A1273">
        <f>VLOOKUP(Attack[[#This Row],[No用]],SetNo[[No.用]:[vlookup 用]],2,FALSE)</f>
        <v>309</v>
      </c>
      <c r="B1273">
        <f>IF(ROW()=2,1,IF(A1272&lt;&gt;Attack[[#This Row],[No]],1,B1272+1))</f>
        <v>8</v>
      </c>
      <c r="C1273" s="1" t="s">
        <v>149</v>
      </c>
      <c r="D1273" t="s">
        <v>122</v>
      </c>
      <c r="E1273" s="1" t="s">
        <v>90</v>
      </c>
      <c r="F1273" t="s">
        <v>78</v>
      </c>
      <c r="G1273" t="s">
        <v>128</v>
      </c>
      <c r="H1273" t="s">
        <v>71</v>
      </c>
      <c r="I1273">
        <v>1</v>
      </c>
      <c r="J1273" t="s">
        <v>234</v>
      </c>
      <c r="K1273" s="1" t="s">
        <v>183</v>
      </c>
      <c r="L1273" s="1" t="s">
        <v>224</v>
      </c>
      <c r="M1273">
        <v>51</v>
      </c>
      <c r="N1273">
        <v>0</v>
      </c>
      <c r="O1273">
        <v>61</v>
      </c>
      <c r="P1273">
        <v>0</v>
      </c>
      <c r="Q1273" s="1" t="s">
        <v>1260</v>
      </c>
      <c r="T1273" s="1" t="s">
        <v>1238</v>
      </c>
      <c r="U1273" t="str">
        <f>Attack[[#This Row],[服装]]&amp;Attack[[#This Row],[名前]]&amp;Attack[[#This Row],[レアリティ]]</f>
        <v>制服木兎光太郎ICONIC</v>
      </c>
    </row>
    <row r="1274" spans="1:21" x14ac:dyDescent="0.25">
      <c r="A1274">
        <f>VLOOKUP(Attack[[#This Row],[No用]],SetNo[[No.用]:[vlookup 用]],2,FALSE)</f>
        <v>309</v>
      </c>
      <c r="B1274">
        <f>IF(ROW()=2,1,IF(A1273&lt;&gt;Attack[[#This Row],[No]],1,B1273+1))</f>
        <v>9</v>
      </c>
      <c r="C1274" s="1" t="s">
        <v>149</v>
      </c>
      <c r="D1274" t="s">
        <v>122</v>
      </c>
      <c r="E1274" s="1" t="s">
        <v>90</v>
      </c>
      <c r="F1274" t="s">
        <v>78</v>
      </c>
      <c r="G1274" t="s">
        <v>128</v>
      </c>
      <c r="H1274" t="s">
        <v>71</v>
      </c>
      <c r="I1274">
        <v>1</v>
      </c>
      <c r="J1274" t="s">
        <v>234</v>
      </c>
      <c r="K1274" s="1" t="s">
        <v>258</v>
      </c>
      <c r="L1274" s="1" t="s">
        <v>224</v>
      </c>
      <c r="M1274">
        <v>51</v>
      </c>
      <c r="N1274">
        <v>0</v>
      </c>
      <c r="O1274">
        <v>61</v>
      </c>
      <c r="P1274">
        <v>0</v>
      </c>
      <c r="T1274" s="1" t="s">
        <v>1257</v>
      </c>
      <c r="U1274" t="str">
        <f>Attack[[#This Row],[服装]]&amp;Attack[[#This Row],[名前]]&amp;Attack[[#This Row],[レアリティ]]</f>
        <v>制服木兎光太郎ICONIC</v>
      </c>
    </row>
    <row r="1275" spans="1:21" x14ac:dyDescent="0.25">
      <c r="A1275">
        <f>VLOOKUP(Attack[[#This Row],[No用]],SetNo[[No.用]:[vlookup 用]],2,FALSE)</f>
        <v>310</v>
      </c>
      <c r="B1275">
        <f>IF(ROW()=2,1,IF(A1274&lt;&gt;Attack[[#This Row],[No]],1,B1274+1))</f>
        <v>1</v>
      </c>
      <c r="C1275" s="1" t="s">
        <v>683</v>
      </c>
      <c r="D1275" s="1" t="s">
        <v>122</v>
      </c>
      <c r="E1275" s="1" t="s">
        <v>77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168</v>
      </c>
      <c r="L1275" s="1" t="s">
        <v>173</v>
      </c>
      <c r="M1275">
        <v>40</v>
      </c>
      <c r="N1275">
        <v>0</v>
      </c>
      <c r="O1275">
        <v>0</v>
      </c>
      <c r="P1275">
        <v>0</v>
      </c>
      <c r="Q1275" s="1"/>
      <c r="U1275" t="str">
        <f>Attack[[#This Row],[服装]]&amp;Attack[[#This Row],[名前]]&amp;Attack[[#This Row],[レアリティ]]</f>
        <v>キャンプ木兎光太郎ICONIC</v>
      </c>
    </row>
    <row r="1276" spans="1:21" x14ac:dyDescent="0.25">
      <c r="A1276">
        <f>VLOOKUP(Attack[[#This Row],[No用]],SetNo[[No.用]:[vlookup 用]],2,FALSE)</f>
        <v>310</v>
      </c>
      <c r="B1276">
        <f>IF(ROW()=2,1,IF(A1275&lt;&gt;Attack[[#This Row],[No]],1,B1275+1))</f>
        <v>2</v>
      </c>
      <c r="C1276" s="1" t="s">
        <v>683</v>
      </c>
      <c r="D1276" s="1" t="s">
        <v>122</v>
      </c>
      <c r="E1276" s="1" t="s">
        <v>77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169</v>
      </c>
      <c r="L1276" s="1" t="s">
        <v>173</v>
      </c>
      <c r="M1276">
        <v>40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キャンプ木兎光太郎ICONIC</v>
      </c>
    </row>
    <row r="1277" spans="1:21" x14ac:dyDescent="0.25">
      <c r="A1277">
        <f>VLOOKUP(Attack[[#This Row],[No用]],SetNo[[No.用]:[vlookup 用]],2,FALSE)</f>
        <v>310</v>
      </c>
      <c r="B1277">
        <f>IF(ROW()=2,1,IF(A1276&lt;&gt;Attack[[#This Row],[No]],1,B1276+1))</f>
        <v>3</v>
      </c>
      <c r="C1277" s="1" t="s">
        <v>683</v>
      </c>
      <c r="D1277" s="1" t="s">
        <v>122</v>
      </c>
      <c r="E1277" s="1" t="s">
        <v>77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170</v>
      </c>
      <c r="L1277" s="1" t="s">
        <v>173</v>
      </c>
      <c r="M1277">
        <v>40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キャンプ木兎光太郎ICONIC</v>
      </c>
    </row>
    <row r="1278" spans="1:21" x14ac:dyDescent="0.25">
      <c r="A1278">
        <f>VLOOKUP(Attack[[#This Row],[No用]],SetNo[[No.用]:[vlookup 用]],2,FALSE)</f>
        <v>310</v>
      </c>
      <c r="B1278">
        <f>IF(ROW()=2,1,IF(A1277&lt;&gt;Attack[[#This Row],[No]],1,B1277+1))</f>
        <v>4</v>
      </c>
      <c r="C1278" s="1" t="s">
        <v>683</v>
      </c>
      <c r="D1278" s="1" t="s">
        <v>122</v>
      </c>
      <c r="E1278" s="1" t="s">
        <v>77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258</v>
      </c>
      <c r="L1278" s="1" t="s">
        <v>173</v>
      </c>
      <c r="M1278">
        <v>43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キャンプ木兎光太郎ICONIC</v>
      </c>
    </row>
    <row r="1279" spans="1:21" x14ac:dyDescent="0.25">
      <c r="A1279">
        <f>VLOOKUP(Attack[[#This Row],[No用]],SetNo[[No.用]:[vlookup 用]],2,FALSE)</f>
        <v>310</v>
      </c>
      <c r="B1279">
        <f>IF(ROW()=2,1,IF(A1278&lt;&gt;Attack[[#This Row],[No]],1,B1278+1))</f>
        <v>5</v>
      </c>
      <c r="C1279" s="1" t="s">
        <v>683</v>
      </c>
      <c r="D1279" s="1" t="s">
        <v>122</v>
      </c>
      <c r="E1279" s="1" t="s">
        <v>77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171</v>
      </c>
      <c r="L1279" s="1" t="s">
        <v>178</v>
      </c>
      <c r="M1279">
        <v>36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キャンプ木兎光太郎ICONIC</v>
      </c>
    </row>
    <row r="1280" spans="1:21" x14ac:dyDescent="0.25">
      <c r="A1280">
        <f>VLOOKUP(Attack[[#This Row],[No用]],SetNo[[No.用]:[vlookup 用]],2,FALSE)</f>
        <v>310</v>
      </c>
      <c r="B1280">
        <f>IF(ROW()=2,1,IF(A1279&lt;&gt;Attack[[#This Row],[No]],1,B1279+1))</f>
        <v>6</v>
      </c>
      <c r="C1280" s="1" t="s">
        <v>683</v>
      </c>
      <c r="D1280" s="1" t="s">
        <v>122</v>
      </c>
      <c r="E1280" s="1" t="s">
        <v>77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266</v>
      </c>
      <c r="L1280" s="1" t="s">
        <v>178</v>
      </c>
      <c r="M1280">
        <v>36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キャンプ木兎光太郎ICONIC</v>
      </c>
    </row>
    <row r="1281" spans="1:21" x14ac:dyDescent="0.25">
      <c r="A1281">
        <f>VLOOKUP(Attack[[#This Row],[No用]],SetNo[[No.用]:[vlookup 用]],2,FALSE)</f>
        <v>310</v>
      </c>
      <c r="B1281">
        <f>IF(ROW()=2,1,IF(A1280&lt;&gt;Attack[[#This Row],[No]],1,B1280+1))</f>
        <v>7</v>
      </c>
      <c r="C1281" s="1" t="s">
        <v>683</v>
      </c>
      <c r="D1281" s="1" t="s">
        <v>122</v>
      </c>
      <c r="E1281" s="1" t="s">
        <v>77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172</v>
      </c>
      <c r="L1281" s="1" t="s">
        <v>178</v>
      </c>
      <c r="M1281">
        <v>36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キャンプ木兎光太郎ICONIC</v>
      </c>
    </row>
    <row r="1282" spans="1:21" x14ac:dyDescent="0.25">
      <c r="A1282">
        <f>VLOOKUP(Attack[[#This Row],[No用]],SetNo[[No.用]:[vlookup 用]],2,FALSE)</f>
        <v>310</v>
      </c>
      <c r="B1282">
        <f>IF(ROW()=2,1,IF(A1281&lt;&gt;Attack[[#This Row],[No]],1,B1281+1))</f>
        <v>8</v>
      </c>
      <c r="C1282" s="1" t="s">
        <v>683</v>
      </c>
      <c r="D1282" s="1" t="s">
        <v>122</v>
      </c>
      <c r="E1282" s="1" t="s">
        <v>77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183</v>
      </c>
      <c r="L1282" s="1" t="s">
        <v>224</v>
      </c>
      <c r="M1282">
        <v>51</v>
      </c>
      <c r="N1282">
        <v>0</v>
      </c>
      <c r="O1282">
        <v>61</v>
      </c>
      <c r="P1282">
        <v>0</v>
      </c>
      <c r="Q1282" s="1"/>
      <c r="T1282" s="1" t="s">
        <v>1252</v>
      </c>
      <c r="U1282" t="str">
        <f>Attack[[#This Row],[服装]]&amp;Attack[[#This Row],[名前]]&amp;Attack[[#This Row],[レアリティ]]</f>
        <v>キャンプ木兎光太郎ICONIC</v>
      </c>
    </row>
    <row r="1283" spans="1:21" x14ac:dyDescent="0.25">
      <c r="A1283">
        <f>VLOOKUP(Attack[[#This Row],[No用]],SetNo[[No.用]:[vlookup 用]],2,FALSE)</f>
        <v>311</v>
      </c>
      <c r="B1283">
        <f>IF(ROW()=2,1,IF(A1282&lt;&gt;Attack[[#This Row],[No]],1,B1282+1))</f>
        <v>1</v>
      </c>
      <c r="C1283" s="1" t="s">
        <v>885</v>
      </c>
      <c r="D1283" s="1" t="s">
        <v>122</v>
      </c>
      <c r="E1283" s="1" t="s">
        <v>73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168</v>
      </c>
      <c r="L1283" s="1" t="s">
        <v>173</v>
      </c>
      <c r="M1283">
        <v>39</v>
      </c>
      <c r="N1283">
        <v>0</v>
      </c>
      <c r="O1283">
        <v>0</v>
      </c>
      <c r="P1283">
        <v>0</v>
      </c>
      <c r="Q1283" s="1"/>
      <c r="U1283" t="str">
        <f>Attack[[#This Row],[服装]]&amp;Attack[[#This Row],[名前]]&amp;Attack[[#This Row],[レアリティ]]</f>
        <v>2周年木兎光太郎ICONIC</v>
      </c>
    </row>
    <row r="1284" spans="1:21" x14ac:dyDescent="0.25">
      <c r="A1284">
        <f>VLOOKUP(Attack[[#This Row],[No用]],SetNo[[No.用]:[vlookup 用]],2,FALSE)</f>
        <v>311</v>
      </c>
      <c r="B1284">
        <f>IF(ROW()=2,1,IF(A1283&lt;&gt;Attack[[#This Row],[No]],1,B1283+1))</f>
        <v>2</v>
      </c>
      <c r="C1284" s="1" t="s">
        <v>885</v>
      </c>
      <c r="D1284" s="1" t="s">
        <v>122</v>
      </c>
      <c r="E1284" s="1" t="s">
        <v>73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169</v>
      </c>
      <c r="L1284" s="1" t="s">
        <v>162</v>
      </c>
      <c r="M1284">
        <v>33</v>
      </c>
      <c r="N1284">
        <v>0</v>
      </c>
      <c r="O1284">
        <v>0</v>
      </c>
      <c r="P1284">
        <v>0</v>
      </c>
      <c r="Q1284" s="1"/>
      <c r="U1284" t="str">
        <f>Attack[[#This Row],[服装]]&amp;Attack[[#This Row],[名前]]&amp;Attack[[#This Row],[レアリティ]]</f>
        <v>2周年木兎光太郎ICONIC</v>
      </c>
    </row>
    <row r="1285" spans="1:21" x14ac:dyDescent="0.25">
      <c r="A1285">
        <f>VLOOKUP(Attack[[#This Row],[No用]],SetNo[[No.用]:[vlookup 用]],2,FALSE)</f>
        <v>311</v>
      </c>
      <c r="B1285">
        <f>IF(ROW()=2,1,IF(A1284&lt;&gt;Attack[[#This Row],[No]],1,B1284+1))</f>
        <v>3</v>
      </c>
      <c r="C1285" s="1" t="s">
        <v>885</v>
      </c>
      <c r="D1285" s="1" t="s">
        <v>122</v>
      </c>
      <c r="E1285" s="1" t="s">
        <v>73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170</v>
      </c>
      <c r="L1285" s="1" t="s">
        <v>178</v>
      </c>
      <c r="M1285">
        <v>36</v>
      </c>
      <c r="N1285">
        <v>0</v>
      </c>
      <c r="O1285">
        <v>0</v>
      </c>
      <c r="P1285">
        <v>0</v>
      </c>
      <c r="Q1285" s="1"/>
      <c r="U1285" t="str">
        <f>Attack[[#This Row],[服装]]&amp;Attack[[#This Row],[名前]]&amp;Attack[[#This Row],[レアリティ]]</f>
        <v>2周年木兎光太郎ICONIC</v>
      </c>
    </row>
    <row r="1286" spans="1:21" x14ac:dyDescent="0.25">
      <c r="A1286">
        <f>VLOOKUP(Attack[[#This Row],[No用]],SetNo[[No.用]:[vlookup 用]],2,FALSE)</f>
        <v>311</v>
      </c>
      <c r="B1286">
        <f>IF(ROW()=2,1,IF(A1285&lt;&gt;Attack[[#This Row],[No]],1,B1285+1))</f>
        <v>4</v>
      </c>
      <c r="C1286" s="1" t="s">
        <v>885</v>
      </c>
      <c r="D1286" s="1" t="s">
        <v>122</v>
      </c>
      <c r="E1286" s="1" t="s">
        <v>73</v>
      </c>
      <c r="F1286" s="1" t="s">
        <v>78</v>
      </c>
      <c r="G1286" s="1" t="s">
        <v>128</v>
      </c>
      <c r="H1286" s="1" t="s">
        <v>71</v>
      </c>
      <c r="I1286">
        <v>1</v>
      </c>
      <c r="J1286" t="s">
        <v>234</v>
      </c>
      <c r="K1286" s="1" t="s">
        <v>258</v>
      </c>
      <c r="L1286" s="1" t="s">
        <v>178</v>
      </c>
      <c r="M1286">
        <v>39</v>
      </c>
      <c r="N1286">
        <v>0</v>
      </c>
      <c r="O1286">
        <v>0</v>
      </c>
      <c r="P1286">
        <v>0</v>
      </c>
      <c r="Q1286" s="1"/>
      <c r="U1286" t="str">
        <f>Attack[[#This Row],[服装]]&amp;Attack[[#This Row],[名前]]&amp;Attack[[#This Row],[レアリティ]]</f>
        <v>2周年木兎光太郎ICONIC</v>
      </c>
    </row>
    <row r="1287" spans="1:21" x14ac:dyDescent="0.25">
      <c r="A1287">
        <f>VLOOKUP(Attack[[#This Row],[No用]],SetNo[[No.用]:[vlookup 用]],2,FALSE)</f>
        <v>311</v>
      </c>
      <c r="B1287">
        <f>IF(ROW()=2,1,IF(A1286&lt;&gt;Attack[[#This Row],[No]],1,B1286+1))</f>
        <v>5</v>
      </c>
      <c r="C1287" s="1" t="s">
        <v>885</v>
      </c>
      <c r="D1287" s="1" t="s">
        <v>122</v>
      </c>
      <c r="E1287" s="1" t="s">
        <v>73</v>
      </c>
      <c r="F1287" s="1" t="s">
        <v>78</v>
      </c>
      <c r="G1287" s="1" t="s">
        <v>128</v>
      </c>
      <c r="H1287" s="1" t="s">
        <v>71</v>
      </c>
      <c r="I1287">
        <v>1</v>
      </c>
      <c r="J1287" t="s">
        <v>234</v>
      </c>
      <c r="K1287" s="1" t="s">
        <v>171</v>
      </c>
      <c r="L1287" s="1" t="s">
        <v>162</v>
      </c>
      <c r="M1287">
        <v>33</v>
      </c>
      <c r="N1287">
        <v>0</v>
      </c>
      <c r="O1287">
        <v>0</v>
      </c>
      <c r="P1287">
        <v>0</v>
      </c>
      <c r="Q1287" s="1"/>
      <c r="U1287" t="str">
        <f>Attack[[#This Row],[服装]]&amp;Attack[[#This Row],[名前]]&amp;Attack[[#This Row],[レアリティ]]</f>
        <v>2周年木兎光太郎ICONIC</v>
      </c>
    </row>
    <row r="1288" spans="1:21" x14ac:dyDescent="0.25">
      <c r="A1288">
        <f>VLOOKUP(Attack[[#This Row],[No用]],SetNo[[No.用]:[vlookup 用]],2,FALSE)</f>
        <v>311</v>
      </c>
      <c r="B1288">
        <f>IF(ROW()=2,1,IF(A1287&lt;&gt;Attack[[#This Row],[No]],1,B1287+1))</f>
        <v>6</v>
      </c>
      <c r="C1288" s="1" t="s">
        <v>885</v>
      </c>
      <c r="D1288" s="1" t="s">
        <v>122</v>
      </c>
      <c r="E1288" s="1" t="s">
        <v>73</v>
      </c>
      <c r="F1288" s="1" t="s">
        <v>78</v>
      </c>
      <c r="G1288" s="1" t="s">
        <v>128</v>
      </c>
      <c r="H1288" s="1" t="s">
        <v>71</v>
      </c>
      <c r="I1288">
        <v>1</v>
      </c>
      <c r="J1288" t="s">
        <v>234</v>
      </c>
      <c r="K1288" s="1" t="s">
        <v>266</v>
      </c>
      <c r="L1288" s="1" t="s">
        <v>162</v>
      </c>
      <c r="M1288">
        <v>33</v>
      </c>
      <c r="N1288">
        <v>0</v>
      </c>
      <c r="O1288">
        <v>0</v>
      </c>
      <c r="P1288">
        <v>0</v>
      </c>
      <c r="Q1288" s="1"/>
      <c r="U1288" t="str">
        <f>Attack[[#This Row],[服装]]&amp;Attack[[#This Row],[名前]]&amp;Attack[[#This Row],[レアリティ]]</f>
        <v>2周年木兎光太郎ICONIC</v>
      </c>
    </row>
    <row r="1289" spans="1:21" x14ac:dyDescent="0.25">
      <c r="A1289">
        <f>VLOOKUP(Attack[[#This Row],[No用]],SetNo[[No.用]:[vlookup 用]],2,FALSE)</f>
        <v>311</v>
      </c>
      <c r="B1289">
        <f>IF(ROW()=2,1,IF(A1288&lt;&gt;Attack[[#This Row],[No]],1,B1288+1))</f>
        <v>7</v>
      </c>
      <c r="C1289" s="1" t="s">
        <v>885</v>
      </c>
      <c r="D1289" s="1" t="s">
        <v>122</v>
      </c>
      <c r="E1289" s="1" t="s">
        <v>73</v>
      </c>
      <c r="F1289" s="1" t="s">
        <v>78</v>
      </c>
      <c r="G1289" s="1" t="s">
        <v>128</v>
      </c>
      <c r="H1289" s="1" t="s">
        <v>71</v>
      </c>
      <c r="I1289">
        <v>1</v>
      </c>
      <c r="J1289" t="s">
        <v>234</v>
      </c>
      <c r="K1289" s="1" t="s">
        <v>172</v>
      </c>
      <c r="L1289" s="1" t="s">
        <v>162</v>
      </c>
      <c r="M1289">
        <v>33</v>
      </c>
      <c r="N1289">
        <v>0</v>
      </c>
      <c r="O1289">
        <v>0</v>
      </c>
      <c r="P1289">
        <v>0</v>
      </c>
      <c r="Q1289" s="1"/>
      <c r="U1289" t="str">
        <f>Attack[[#This Row],[服装]]&amp;Attack[[#This Row],[名前]]&amp;Attack[[#This Row],[レアリティ]]</f>
        <v>2周年木兎光太郎ICONIC</v>
      </c>
    </row>
    <row r="1290" spans="1:21" x14ac:dyDescent="0.25">
      <c r="A1290">
        <f>VLOOKUP(Attack[[#This Row],[No用]],SetNo[[No.用]:[vlookup 用]],2,FALSE)</f>
        <v>311</v>
      </c>
      <c r="B1290">
        <f>IF(ROW()=2,1,IF(A1289&lt;&gt;Attack[[#This Row],[No]],1,B1289+1))</f>
        <v>8</v>
      </c>
      <c r="C1290" s="1" t="s">
        <v>885</v>
      </c>
      <c r="D1290" s="1" t="s">
        <v>122</v>
      </c>
      <c r="E1290" s="1" t="s">
        <v>73</v>
      </c>
      <c r="F1290" s="1" t="s">
        <v>78</v>
      </c>
      <c r="G1290" s="1" t="s">
        <v>128</v>
      </c>
      <c r="H1290" s="1" t="s">
        <v>71</v>
      </c>
      <c r="I1290">
        <v>1</v>
      </c>
      <c r="J1290" t="s">
        <v>234</v>
      </c>
      <c r="K1290" s="1" t="s">
        <v>265</v>
      </c>
      <c r="L1290" s="1" t="s">
        <v>224</v>
      </c>
      <c r="M1290">
        <v>51</v>
      </c>
      <c r="N1290">
        <v>0</v>
      </c>
      <c r="O1290">
        <v>61</v>
      </c>
      <c r="P1290">
        <v>0</v>
      </c>
      <c r="Q1290" s="1"/>
      <c r="T1290" s="1" t="s">
        <v>1264</v>
      </c>
      <c r="U1290" t="str">
        <f>Attack[[#This Row],[服装]]&amp;Attack[[#This Row],[名前]]&amp;Attack[[#This Row],[レアリティ]]</f>
        <v>2周年木兎光太郎ICONIC</v>
      </c>
    </row>
    <row r="1291" spans="1:21" x14ac:dyDescent="0.25">
      <c r="A1291">
        <f>VLOOKUP(Attack[[#This Row],[No用]],SetNo[[No.用]:[vlookup 用]],2,FALSE)</f>
        <v>312</v>
      </c>
      <c r="B1291">
        <f>IF(ROW()=2,1,IF(A1290&lt;&gt;Attack[[#This Row],[No]],1,B1290+1))</f>
        <v>1</v>
      </c>
      <c r="C1291" s="1" t="s">
        <v>1052</v>
      </c>
      <c r="D1291" s="1" t="s">
        <v>122</v>
      </c>
      <c r="E1291" s="1" t="s">
        <v>90</v>
      </c>
      <c r="F1291" s="1" t="s">
        <v>78</v>
      </c>
      <c r="G1291" s="1" t="s">
        <v>128</v>
      </c>
      <c r="H1291" s="1" t="s">
        <v>71</v>
      </c>
      <c r="I1291">
        <v>1</v>
      </c>
      <c r="J1291" t="s">
        <v>234</v>
      </c>
      <c r="K1291" s="1" t="s">
        <v>168</v>
      </c>
      <c r="L1291" s="1" t="s">
        <v>173</v>
      </c>
      <c r="M1291">
        <v>41</v>
      </c>
      <c r="N1291">
        <v>0</v>
      </c>
      <c r="O1291">
        <v>0</v>
      </c>
      <c r="P1291">
        <v>0</v>
      </c>
      <c r="Q1291" s="1"/>
      <c r="U1291" t="str">
        <f>Attack[[#This Row],[服装]]&amp;Attack[[#This Row],[名前]]&amp;Attack[[#This Row],[レアリティ]]</f>
        <v>焼き芋木兎光太郎ICONIC</v>
      </c>
    </row>
    <row r="1292" spans="1:21" x14ac:dyDescent="0.25">
      <c r="A1292">
        <f>VLOOKUP(Attack[[#This Row],[No用]],SetNo[[No.用]:[vlookup 用]],2,FALSE)</f>
        <v>312</v>
      </c>
      <c r="B1292">
        <f>IF(ROW()=2,1,IF(A1291&lt;&gt;Attack[[#This Row],[No]],1,B1291+1))</f>
        <v>2</v>
      </c>
      <c r="C1292" s="1" t="s">
        <v>1052</v>
      </c>
      <c r="D1292" s="1" t="s">
        <v>122</v>
      </c>
      <c r="E1292" s="1" t="s">
        <v>90</v>
      </c>
      <c r="F1292" s="1" t="s">
        <v>78</v>
      </c>
      <c r="G1292" s="1" t="s">
        <v>128</v>
      </c>
      <c r="H1292" s="1" t="s">
        <v>71</v>
      </c>
      <c r="I1292">
        <v>1</v>
      </c>
      <c r="J1292" t="s">
        <v>234</v>
      </c>
      <c r="K1292" s="1" t="s">
        <v>169</v>
      </c>
      <c r="L1292" s="1" t="s">
        <v>173</v>
      </c>
      <c r="M1292">
        <v>41</v>
      </c>
      <c r="N1292">
        <v>0</v>
      </c>
      <c r="O1292">
        <v>0</v>
      </c>
      <c r="P1292">
        <v>0</v>
      </c>
      <c r="Q1292" s="1"/>
      <c r="U1292" t="str">
        <f>Attack[[#This Row],[服装]]&amp;Attack[[#This Row],[名前]]&amp;Attack[[#This Row],[レアリティ]]</f>
        <v>焼き芋木兎光太郎ICONIC</v>
      </c>
    </row>
    <row r="1293" spans="1:21" x14ac:dyDescent="0.25">
      <c r="A1293">
        <f>VLOOKUP(Attack[[#This Row],[No用]],SetNo[[No.用]:[vlookup 用]],2,FALSE)</f>
        <v>312</v>
      </c>
      <c r="B1293">
        <f>IF(ROW()=2,1,IF(A1292&lt;&gt;Attack[[#This Row],[No]],1,B1292+1))</f>
        <v>3</v>
      </c>
      <c r="C1293" s="1" t="s">
        <v>1052</v>
      </c>
      <c r="D1293" s="1" t="s">
        <v>122</v>
      </c>
      <c r="E1293" s="1" t="s">
        <v>90</v>
      </c>
      <c r="F1293" s="1" t="s">
        <v>78</v>
      </c>
      <c r="G1293" s="1" t="s">
        <v>128</v>
      </c>
      <c r="H1293" s="1" t="s">
        <v>71</v>
      </c>
      <c r="I1293">
        <v>1</v>
      </c>
      <c r="J1293" t="s">
        <v>234</v>
      </c>
      <c r="K1293" s="1" t="s">
        <v>170</v>
      </c>
      <c r="L1293" s="1" t="s">
        <v>173</v>
      </c>
      <c r="M1293">
        <v>41</v>
      </c>
      <c r="N1293">
        <v>0</v>
      </c>
      <c r="O1293">
        <v>0</v>
      </c>
      <c r="P1293">
        <v>0</v>
      </c>
      <c r="Q1293" s="1"/>
      <c r="U1293" t="str">
        <f>Attack[[#This Row],[服装]]&amp;Attack[[#This Row],[名前]]&amp;Attack[[#This Row],[レアリティ]]</f>
        <v>焼き芋木兎光太郎ICONIC</v>
      </c>
    </row>
    <row r="1294" spans="1:21" x14ac:dyDescent="0.25">
      <c r="A1294">
        <f>VLOOKUP(Attack[[#This Row],[No用]],SetNo[[No.用]:[vlookup 用]],2,FALSE)</f>
        <v>312</v>
      </c>
      <c r="B1294">
        <f>IF(ROW()=2,1,IF(A1293&lt;&gt;Attack[[#This Row],[No]],1,B1293+1))</f>
        <v>4</v>
      </c>
      <c r="C1294" s="1" t="s">
        <v>1052</v>
      </c>
      <c r="D1294" s="1" t="s">
        <v>122</v>
      </c>
      <c r="E1294" s="1" t="s">
        <v>90</v>
      </c>
      <c r="F1294" s="1" t="s">
        <v>78</v>
      </c>
      <c r="G1294" s="1" t="s">
        <v>128</v>
      </c>
      <c r="H1294" s="1" t="s">
        <v>71</v>
      </c>
      <c r="I1294">
        <v>1</v>
      </c>
      <c r="J1294" t="s">
        <v>234</v>
      </c>
      <c r="K1294" s="1" t="s">
        <v>258</v>
      </c>
      <c r="L1294" s="1" t="s">
        <v>173</v>
      </c>
      <c r="M1294">
        <v>44</v>
      </c>
      <c r="N1294">
        <v>0</v>
      </c>
      <c r="O1294">
        <v>0</v>
      </c>
      <c r="P1294">
        <v>0</v>
      </c>
      <c r="Q1294" s="1"/>
      <c r="U1294" t="str">
        <f>Attack[[#This Row],[服装]]&amp;Attack[[#This Row],[名前]]&amp;Attack[[#This Row],[レアリティ]]</f>
        <v>焼き芋木兎光太郎ICONIC</v>
      </c>
    </row>
    <row r="1295" spans="1:21" x14ac:dyDescent="0.25">
      <c r="A1295">
        <f>VLOOKUP(Attack[[#This Row],[No用]],SetNo[[No.用]:[vlookup 用]],2,FALSE)</f>
        <v>312</v>
      </c>
      <c r="B1295">
        <f>IF(ROW()=2,1,IF(A1294&lt;&gt;Attack[[#This Row],[No]],1,B1294+1))</f>
        <v>5</v>
      </c>
      <c r="C1295" s="1" t="s">
        <v>1052</v>
      </c>
      <c r="D1295" s="1" t="s">
        <v>122</v>
      </c>
      <c r="E1295" s="1" t="s">
        <v>90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171</v>
      </c>
      <c r="L1295" s="1" t="s">
        <v>178</v>
      </c>
      <c r="M1295">
        <v>37</v>
      </c>
      <c r="N1295">
        <v>0</v>
      </c>
      <c r="O1295">
        <v>0</v>
      </c>
      <c r="P1295">
        <v>0</v>
      </c>
      <c r="Q1295" s="1"/>
      <c r="U1295" t="str">
        <f>Attack[[#This Row],[服装]]&amp;Attack[[#This Row],[名前]]&amp;Attack[[#This Row],[レアリティ]]</f>
        <v>焼き芋木兎光太郎ICONIC</v>
      </c>
    </row>
    <row r="1296" spans="1:21" x14ac:dyDescent="0.25">
      <c r="A1296">
        <f>VLOOKUP(Attack[[#This Row],[No用]],SetNo[[No.用]:[vlookup 用]],2,FALSE)</f>
        <v>312</v>
      </c>
      <c r="B1296">
        <f>IF(ROW()=2,1,IF(A1295&lt;&gt;Attack[[#This Row],[No]],1,B1295+1))</f>
        <v>6</v>
      </c>
      <c r="C1296" s="1" t="s">
        <v>1052</v>
      </c>
      <c r="D1296" s="1" t="s">
        <v>122</v>
      </c>
      <c r="E1296" s="1" t="s">
        <v>90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265</v>
      </c>
      <c r="L1296" s="1" t="s">
        <v>178</v>
      </c>
      <c r="M1296">
        <v>37</v>
      </c>
      <c r="N1296">
        <v>0</v>
      </c>
      <c r="O1296">
        <v>0</v>
      </c>
      <c r="P1296">
        <v>0</v>
      </c>
      <c r="Q1296" s="1"/>
      <c r="U1296" t="str">
        <f>Attack[[#This Row],[服装]]&amp;Attack[[#This Row],[名前]]&amp;Attack[[#This Row],[レアリティ]]</f>
        <v>焼き芋木兎光太郎ICONIC</v>
      </c>
    </row>
    <row r="1297" spans="1:21" x14ac:dyDescent="0.25">
      <c r="A1297">
        <f>VLOOKUP(Attack[[#This Row],[No用]],SetNo[[No.用]:[vlookup 用]],2,FALSE)</f>
        <v>312</v>
      </c>
      <c r="B1297">
        <f>IF(ROW()=2,1,IF(A1296&lt;&gt;Attack[[#This Row],[No]],1,B1296+1))</f>
        <v>7</v>
      </c>
      <c r="C1297" s="1" t="s">
        <v>1052</v>
      </c>
      <c r="D1297" s="1" t="s">
        <v>122</v>
      </c>
      <c r="E1297" s="1" t="s">
        <v>90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172</v>
      </c>
      <c r="L1297" s="1" t="s">
        <v>178</v>
      </c>
      <c r="M1297">
        <v>37</v>
      </c>
      <c r="N1297">
        <v>0</v>
      </c>
      <c r="O1297">
        <v>0</v>
      </c>
      <c r="P1297">
        <v>0</v>
      </c>
      <c r="Q1297" s="1"/>
      <c r="U1297" t="str">
        <f>Attack[[#This Row],[服装]]&amp;Attack[[#This Row],[名前]]&amp;Attack[[#This Row],[レアリティ]]</f>
        <v>焼き芋木兎光太郎ICONIC</v>
      </c>
    </row>
    <row r="1298" spans="1:21" x14ac:dyDescent="0.25">
      <c r="A1298">
        <f>VLOOKUP(Attack[[#This Row],[No用]],SetNo[[No.用]:[vlookup 用]],2,FALSE)</f>
        <v>312</v>
      </c>
      <c r="B1298">
        <f>IF(ROW()=2,1,IF(A1297&lt;&gt;Attack[[#This Row],[No]],1,B1297+1))</f>
        <v>8</v>
      </c>
      <c r="C1298" s="1" t="s">
        <v>1052</v>
      </c>
      <c r="D1298" s="1" t="s">
        <v>122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171</v>
      </c>
      <c r="L1298" s="1" t="s">
        <v>224</v>
      </c>
      <c r="M1298">
        <v>52</v>
      </c>
      <c r="N1298">
        <v>0</v>
      </c>
      <c r="O1298">
        <v>62</v>
      </c>
      <c r="P1298">
        <v>0</v>
      </c>
      <c r="Q1298" s="1"/>
      <c r="R1298" s="1" t="s">
        <v>1054</v>
      </c>
      <c r="T1298" s="1" t="s">
        <v>1266</v>
      </c>
      <c r="U1298" t="str">
        <f>Attack[[#This Row],[服装]]&amp;Attack[[#This Row],[名前]]&amp;Attack[[#This Row],[レアリティ]]</f>
        <v>焼き芋木兎光太郎ICONIC</v>
      </c>
    </row>
    <row r="1299" spans="1:21" x14ac:dyDescent="0.25">
      <c r="A1299">
        <f>VLOOKUP(Attack[[#This Row],[No用]],SetNo[[No.用]:[vlookup 用]],2,FALSE)</f>
        <v>312</v>
      </c>
      <c r="B1299">
        <f>IF(ROW()=2,1,IF(A1298&lt;&gt;Attack[[#This Row],[No]],1,B1298+1))</f>
        <v>9</v>
      </c>
      <c r="C1299" s="1" t="s">
        <v>1052</v>
      </c>
      <c r="D1299" s="1" t="s">
        <v>122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170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Q1299" s="1" t="s">
        <v>1062</v>
      </c>
      <c r="T1299" s="1" t="s">
        <v>1251</v>
      </c>
      <c r="U1299" t="str">
        <f>Attack[[#This Row],[服装]]&amp;Attack[[#This Row],[名前]]&amp;Attack[[#This Row],[レアリティ]]</f>
        <v>焼き芋木兎光太郎ICONIC</v>
      </c>
    </row>
    <row r="1300" spans="1:21" x14ac:dyDescent="0.25">
      <c r="A1300">
        <f>VLOOKUP(Attack[[#This Row],[No用]],SetNo[[No.用]:[vlookup 用]],2,FALSE)</f>
        <v>312</v>
      </c>
      <c r="B1300">
        <f>IF(ROW()=2,1,IF(A1299&lt;&gt;Attack[[#This Row],[No]],1,B1299+1))</f>
        <v>10</v>
      </c>
      <c r="C1300" s="1" t="s">
        <v>1052</v>
      </c>
      <c r="D1300" s="1" t="s">
        <v>122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265</v>
      </c>
      <c r="L1300" s="1" t="s">
        <v>224</v>
      </c>
      <c r="M1300">
        <v>52</v>
      </c>
      <c r="N1300">
        <v>0</v>
      </c>
      <c r="O1300">
        <v>62</v>
      </c>
      <c r="P1300">
        <v>0</v>
      </c>
      <c r="Q1300" s="1"/>
      <c r="T1300" s="1" t="s">
        <v>1264</v>
      </c>
      <c r="U1300" t="str">
        <f>Attack[[#This Row],[服装]]&amp;Attack[[#This Row],[名前]]&amp;Attack[[#This Row],[レアリティ]]</f>
        <v>焼き芋木兎光太郎ICONIC</v>
      </c>
    </row>
    <row r="1301" spans="1:21" x14ac:dyDescent="0.25">
      <c r="A1301">
        <f>VLOOKUP(Attack[[#This Row],[No用]],SetNo[[No.用]:[vlookup 用]],2,FALSE)</f>
        <v>313</v>
      </c>
      <c r="B1301">
        <f>IF(ROW()=2,1,IF(A1300&lt;&gt;Attack[[#This Row],[No]],1,B1300+1))</f>
        <v>1</v>
      </c>
      <c r="C1301" t="s">
        <v>108</v>
      </c>
      <c r="D1301" t="s">
        <v>123</v>
      </c>
      <c r="E1301" t="s">
        <v>90</v>
      </c>
      <c r="F1301" t="s">
        <v>78</v>
      </c>
      <c r="G1301" t="s">
        <v>128</v>
      </c>
      <c r="H1301" t="s">
        <v>71</v>
      </c>
      <c r="I1301">
        <v>1</v>
      </c>
      <c r="J1301" t="s">
        <v>234</v>
      </c>
      <c r="K1301" s="1" t="s">
        <v>168</v>
      </c>
      <c r="L1301" s="1" t="s">
        <v>173</v>
      </c>
      <c r="M1301">
        <v>33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ユニフォーム木葉秋紀ICONIC</v>
      </c>
    </row>
    <row r="1302" spans="1:21" x14ac:dyDescent="0.25">
      <c r="A1302">
        <f>VLOOKUP(Attack[[#This Row],[No用]],SetNo[[No.用]:[vlookup 用]],2,FALSE)</f>
        <v>313</v>
      </c>
      <c r="B1302">
        <f>IF(ROW()=2,1,IF(A1301&lt;&gt;Attack[[#This Row],[No]],1,B1301+1))</f>
        <v>2</v>
      </c>
      <c r="C1302" t="s">
        <v>108</v>
      </c>
      <c r="D1302" t="s">
        <v>123</v>
      </c>
      <c r="E1302" t="s">
        <v>90</v>
      </c>
      <c r="F1302" t="s">
        <v>78</v>
      </c>
      <c r="G1302" t="s">
        <v>128</v>
      </c>
      <c r="H1302" t="s">
        <v>71</v>
      </c>
      <c r="I1302">
        <v>1</v>
      </c>
      <c r="J1302" t="s">
        <v>234</v>
      </c>
      <c r="K1302" s="1" t="s">
        <v>169</v>
      </c>
      <c r="L1302" s="1" t="s">
        <v>178</v>
      </c>
      <c r="M1302">
        <v>30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ユニフォーム木葉秋紀ICONIC</v>
      </c>
    </row>
    <row r="1303" spans="1:21" x14ac:dyDescent="0.25">
      <c r="A1303">
        <f>VLOOKUP(Attack[[#This Row],[No用]],SetNo[[No.用]:[vlookup 用]],2,FALSE)</f>
        <v>313</v>
      </c>
      <c r="B1303">
        <f>IF(ROW()=2,1,IF(A1302&lt;&gt;Attack[[#This Row],[No]],1,B1302+1))</f>
        <v>3</v>
      </c>
      <c r="C1303" t="s">
        <v>108</v>
      </c>
      <c r="D1303" t="s">
        <v>123</v>
      </c>
      <c r="E1303" t="s">
        <v>90</v>
      </c>
      <c r="F1303" t="s">
        <v>78</v>
      </c>
      <c r="G1303" t="s">
        <v>128</v>
      </c>
      <c r="H1303" t="s">
        <v>71</v>
      </c>
      <c r="I1303">
        <v>1</v>
      </c>
      <c r="J1303" t="s">
        <v>234</v>
      </c>
      <c r="K1303" s="1" t="s">
        <v>171</v>
      </c>
      <c r="L1303" s="1" t="s">
        <v>173</v>
      </c>
      <c r="M1303">
        <v>36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ユニフォーム木葉秋紀ICONIC</v>
      </c>
    </row>
    <row r="1304" spans="1:21" x14ac:dyDescent="0.25">
      <c r="A1304">
        <f>VLOOKUP(Attack[[#This Row],[No用]],SetNo[[No.用]:[vlookup 用]],2,FALSE)</f>
        <v>313</v>
      </c>
      <c r="B1304">
        <f>IF(ROW()=2,1,IF(A1303&lt;&gt;Attack[[#This Row],[No]],1,B1303+1))</f>
        <v>4</v>
      </c>
      <c r="C1304" t="s">
        <v>108</v>
      </c>
      <c r="D1304" t="s">
        <v>123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183</v>
      </c>
      <c r="L1304" s="1" t="s">
        <v>224</v>
      </c>
      <c r="M1304">
        <v>49</v>
      </c>
      <c r="N1304">
        <v>0</v>
      </c>
      <c r="O1304">
        <v>59</v>
      </c>
      <c r="P1304">
        <v>0</v>
      </c>
      <c r="U1304" t="str">
        <f>Attack[[#This Row],[服装]]&amp;Attack[[#This Row],[名前]]&amp;Attack[[#This Row],[レアリティ]]</f>
        <v>ユニフォーム木葉秋紀ICONIC</v>
      </c>
    </row>
    <row r="1305" spans="1:21" x14ac:dyDescent="0.25">
      <c r="A1305">
        <f>VLOOKUP(Attack[[#This Row],[No用]],SetNo[[No.用]:[vlookup 用]],2,FALSE)</f>
        <v>314</v>
      </c>
      <c r="B1305">
        <f>IF(ROW()=2,1,IF(A1304&lt;&gt;Attack[[#This Row],[No]],1,B1304+1))</f>
        <v>1</v>
      </c>
      <c r="C1305" s="1" t="s">
        <v>364</v>
      </c>
      <c r="D1305" t="s">
        <v>123</v>
      </c>
      <c r="E1305" s="1" t="s">
        <v>77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168</v>
      </c>
      <c r="L1305" s="1" t="s">
        <v>173</v>
      </c>
      <c r="M1305">
        <v>33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探偵木葉秋紀ICONIC</v>
      </c>
    </row>
    <row r="1306" spans="1:21" x14ac:dyDescent="0.25">
      <c r="A1306">
        <f>VLOOKUP(Attack[[#This Row],[No用]],SetNo[[No.用]:[vlookup 用]],2,FALSE)</f>
        <v>314</v>
      </c>
      <c r="B1306">
        <f>IF(ROW()=2,1,IF(A1305&lt;&gt;Attack[[#This Row],[No]],1,B1305+1))</f>
        <v>2</v>
      </c>
      <c r="C1306" s="1" t="s">
        <v>364</v>
      </c>
      <c r="D1306" t="s">
        <v>123</v>
      </c>
      <c r="E1306" s="1" t="s">
        <v>77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169</v>
      </c>
      <c r="L1306" s="1" t="s">
        <v>178</v>
      </c>
      <c r="M1306">
        <v>31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探偵木葉秋紀ICONIC</v>
      </c>
    </row>
    <row r="1307" spans="1:21" x14ac:dyDescent="0.25">
      <c r="A1307">
        <f>VLOOKUP(Attack[[#This Row],[No用]],SetNo[[No.用]:[vlookup 用]],2,FALSE)</f>
        <v>314</v>
      </c>
      <c r="B1307">
        <f>IF(ROW()=2,1,IF(A1306&lt;&gt;Attack[[#This Row],[No]],1,B1306+1))</f>
        <v>3</v>
      </c>
      <c r="C1307" s="1" t="s">
        <v>364</v>
      </c>
      <c r="D1307" t="s">
        <v>123</v>
      </c>
      <c r="E1307" s="1" t="s">
        <v>77</v>
      </c>
      <c r="F1307" t="s">
        <v>78</v>
      </c>
      <c r="G1307" t="s">
        <v>128</v>
      </c>
      <c r="H1307" t="s">
        <v>71</v>
      </c>
      <c r="I1307">
        <v>1</v>
      </c>
      <c r="J1307" t="s">
        <v>378</v>
      </c>
      <c r="K1307" s="1" t="s">
        <v>171</v>
      </c>
      <c r="L1307" s="1" t="s">
        <v>173</v>
      </c>
      <c r="M1307">
        <v>36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探偵木葉秋紀ICONIC</v>
      </c>
    </row>
    <row r="1308" spans="1:21" x14ac:dyDescent="0.25">
      <c r="A1308">
        <f>VLOOKUP(Attack[[#This Row],[No用]],SetNo[[No.用]:[vlookup 用]],2,FALSE)</f>
        <v>314</v>
      </c>
      <c r="B1308">
        <f>IF(ROW()=2,1,IF(A1307&lt;&gt;Attack[[#This Row],[No]],1,B1307+1))</f>
        <v>4</v>
      </c>
      <c r="C1308" s="1" t="s">
        <v>364</v>
      </c>
      <c r="D1308" t="s">
        <v>123</v>
      </c>
      <c r="E1308" s="1" t="s">
        <v>77</v>
      </c>
      <c r="F1308" t="s">
        <v>78</v>
      </c>
      <c r="G1308" t="s">
        <v>128</v>
      </c>
      <c r="H1308" t="s">
        <v>71</v>
      </c>
      <c r="I1308">
        <v>1</v>
      </c>
      <c r="J1308" t="s">
        <v>378</v>
      </c>
      <c r="K1308" s="1" t="s">
        <v>172</v>
      </c>
      <c r="L1308" s="1" t="s">
        <v>178</v>
      </c>
      <c r="M1308">
        <v>31</v>
      </c>
      <c r="N1308">
        <v>0</v>
      </c>
      <c r="O1308">
        <v>0</v>
      </c>
      <c r="P1308">
        <v>0</v>
      </c>
      <c r="U1308" t="str">
        <f>Attack[[#This Row],[服装]]&amp;Attack[[#This Row],[名前]]&amp;Attack[[#This Row],[レアリティ]]</f>
        <v>探偵木葉秋紀ICONIC</v>
      </c>
    </row>
    <row r="1309" spans="1:21" x14ac:dyDescent="0.25">
      <c r="A1309">
        <f>VLOOKUP(Attack[[#This Row],[No用]],SetNo[[No.用]:[vlookup 用]],2,FALSE)</f>
        <v>314</v>
      </c>
      <c r="B1309">
        <f>IF(ROW()=2,1,IF(A1308&lt;&gt;Attack[[#This Row],[No]],1,B1308+1))</f>
        <v>5</v>
      </c>
      <c r="C1309" s="1" t="s">
        <v>364</v>
      </c>
      <c r="D1309" t="s">
        <v>123</v>
      </c>
      <c r="E1309" s="1" t="s">
        <v>77</v>
      </c>
      <c r="F1309" t="s">
        <v>78</v>
      </c>
      <c r="G1309" t="s">
        <v>128</v>
      </c>
      <c r="H1309" t="s">
        <v>71</v>
      </c>
      <c r="I1309">
        <v>1</v>
      </c>
      <c r="J1309" t="s">
        <v>234</v>
      </c>
      <c r="K1309" s="1" t="s">
        <v>183</v>
      </c>
      <c r="L1309" s="1" t="s">
        <v>224</v>
      </c>
      <c r="M1309">
        <v>49</v>
      </c>
      <c r="N1309">
        <v>0</v>
      </c>
      <c r="O1309">
        <v>59</v>
      </c>
      <c r="P1309">
        <v>0</v>
      </c>
      <c r="U1309" t="str">
        <f>Attack[[#This Row],[服装]]&amp;Attack[[#This Row],[名前]]&amp;Attack[[#This Row],[レアリティ]]</f>
        <v>探偵木葉秋紀ICONIC</v>
      </c>
    </row>
    <row r="1310" spans="1:21" x14ac:dyDescent="0.25">
      <c r="A1310">
        <f>VLOOKUP(Attack[[#This Row],[No用]],SetNo[[No.用]:[vlookup 用]],2,FALSE)</f>
        <v>315</v>
      </c>
      <c r="B1310">
        <f>IF(ROW()=2,1,IF(A1309&lt;&gt;Attack[[#This Row],[No]],1,B1309+1))</f>
        <v>1</v>
      </c>
      <c r="C1310" s="1" t="s">
        <v>678</v>
      </c>
      <c r="D1310" s="1" t="s">
        <v>123</v>
      </c>
      <c r="E1310" s="1" t="s">
        <v>73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168</v>
      </c>
      <c r="L1310" s="1" t="s">
        <v>173</v>
      </c>
      <c r="M1310">
        <v>33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梅雨木葉秋紀ICONIC</v>
      </c>
    </row>
    <row r="1311" spans="1:21" x14ac:dyDescent="0.25">
      <c r="A1311">
        <f>VLOOKUP(Attack[[#This Row],[No用]],SetNo[[No.用]:[vlookup 用]],2,FALSE)</f>
        <v>315</v>
      </c>
      <c r="B1311">
        <f>IF(ROW()=2,1,IF(A1310&lt;&gt;Attack[[#This Row],[No]],1,B1310+1))</f>
        <v>2</v>
      </c>
      <c r="C1311" s="1" t="s">
        <v>678</v>
      </c>
      <c r="D1311" s="1" t="s">
        <v>123</v>
      </c>
      <c r="E1311" s="1" t="s">
        <v>73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169</v>
      </c>
      <c r="L1311" s="1" t="s">
        <v>162</v>
      </c>
      <c r="M1311">
        <v>30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梅雨木葉秋紀ICONIC</v>
      </c>
    </row>
    <row r="1312" spans="1:21" x14ac:dyDescent="0.25">
      <c r="A1312">
        <f>VLOOKUP(Attack[[#This Row],[No用]],SetNo[[No.用]:[vlookup 用]],2,FALSE)</f>
        <v>315</v>
      </c>
      <c r="B1312">
        <f>IF(ROW()=2,1,IF(A1311&lt;&gt;Attack[[#This Row],[No]],1,B1311+1))</f>
        <v>3</v>
      </c>
      <c r="C1312" s="1" t="s">
        <v>678</v>
      </c>
      <c r="D1312" s="1" t="s">
        <v>123</v>
      </c>
      <c r="E1312" s="1" t="s">
        <v>73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171</v>
      </c>
      <c r="L1312" s="1" t="s">
        <v>173</v>
      </c>
      <c r="M1312">
        <v>36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梅雨木葉秋紀ICONIC</v>
      </c>
    </row>
    <row r="1313" spans="1:21" x14ac:dyDescent="0.25">
      <c r="A1313">
        <f>VLOOKUP(Attack[[#This Row],[No用]],SetNo[[No.用]:[vlookup 用]],2,FALSE)</f>
        <v>316</v>
      </c>
      <c r="B1313">
        <f>IF(ROW()=2,1,IF(A1312&lt;&gt;Attack[[#This Row],[No]],1,B1312+1))</f>
        <v>1</v>
      </c>
      <c r="C1313" s="1" t="s">
        <v>832</v>
      </c>
      <c r="D1313" s="1" t="s">
        <v>123</v>
      </c>
      <c r="E1313" s="1" t="s">
        <v>90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168</v>
      </c>
      <c r="L1313" s="1" t="s">
        <v>178</v>
      </c>
      <c r="M1313">
        <v>30</v>
      </c>
      <c r="N1313">
        <v>0</v>
      </c>
      <c r="O1313">
        <v>0</v>
      </c>
      <c r="P1313">
        <v>0</v>
      </c>
      <c r="U1313" t="str">
        <f>Attack[[#This Row],[服装]]&amp;Attack[[#This Row],[名前]]&amp;Attack[[#This Row],[レアリティ]]</f>
        <v>路地裏2木葉秋紀ICONIC</v>
      </c>
    </row>
    <row r="1314" spans="1:21" x14ac:dyDescent="0.25">
      <c r="A1314">
        <f>VLOOKUP(Attack[[#This Row],[No用]],SetNo[[No.用]:[vlookup 用]],2,FALSE)</f>
        <v>316</v>
      </c>
      <c r="B1314">
        <f>IF(ROW()=2,1,IF(A1313&lt;&gt;Attack[[#This Row],[No]],1,B1313+1))</f>
        <v>2</v>
      </c>
      <c r="C1314" s="1" t="s">
        <v>832</v>
      </c>
      <c r="D1314" s="1" t="s">
        <v>123</v>
      </c>
      <c r="E1314" s="1" t="s">
        <v>90</v>
      </c>
      <c r="F1314" s="1" t="s">
        <v>78</v>
      </c>
      <c r="G1314" s="1" t="s">
        <v>128</v>
      </c>
      <c r="H1314" s="1" t="s">
        <v>71</v>
      </c>
      <c r="I1314">
        <v>1</v>
      </c>
      <c r="J1314" t="s">
        <v>234</v>
      </c>
      <c r="K1314" s="1" t="s">
        <v>169</v>
      </c>
      <c r="L1314" s="1" t="s">
        <v>162</v>
      </c>
      <c r="M1314">
        <v>30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路地裏2木葉秋紀ICONIC</v>
      </c>
    </row>
    <row r="1315" spans="1:21" x14ac:dyDescent="0.25">
      <c r="A1315">
        <f>VLOOKUP(Attack[[#This Row],[No用]],SetNo[[No.用]:[vlookup 用]],2,FALSE)</f>
        <v>316</v>
      </c>
      <c r="B1315">
        <f>IF(ROW()=2,1,IF(A1314&lt;&gt;Attack[[#This Row],[No]],1,B1314+1))</f>
        <v>3</v>
      </c>
      <c r="C1315" s="1" t="s">
        <v>832</v>
      </c>
      <c r="D1315" s="1" t="s">
        <v>123</v>
      </c>
      <c r="E1315" s="1" t="s">
        <v>90</v>
      </c>
      <c r="F1315" s="1" t="s">
        <v>78</v>
      </c>
      <c r="G1315" s="1" t="s">
        <v>128</v>
      </c>
      <c r="H1315" s="1" t="s">
        <v>71</v>
      </c>
      <c r="I1315">
        <v>1</v>
      </c>
      <c r="J1315" t="s">
        <v>234</v>
      </c>
      <c r="K1315" s="1" t="s">
        <v>171</v>
      </c>
      <c r="L1315" s="1" t="s">
        <v>178</v>
      </c>
      <c r="M1315">
        <v>33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路地裏2木葉秋紀ICONIC</v>
      </c>
    </row>
    <row r="1316" spans="1:21" x14ac:dyDescent="0.25">
      <c r="A1316">
        <f>VLOOKUP(Attack[[#This Row],[No用]],SetNo[[No.用]:[vlookup 用]],2,FALSE)</f>
        <v>317</v>
      </c>
      <c r="B1316">
        <f>IF(ROW()=2,1,IF(A1315&lt;&gt;Attack[[#This Row],[No]],1,B1315+1))</f>
        <v>1</v>
      </c>
      <c r="C1316" s="1" t="s">
        <v>983</v>
      </c>
      <c r="D1316" s="1" t="s">
        <v>123</v>
      </c>
      <c r="E1316" s="1" t="s">
        <v>77</v>
      </c>
      <c r="F1316" s="1" t="s">
        <v>78</v>
      </c>
      <c r="G1316" s="1" t="s">
        <v>128</v>
      </c>
      <c r="H1316" s="1" t="s">
        <v>71</v>
      </c>
      <c r="I1316">
        <v>1</v>
      </c>
      <c r="J1316" t="s">
        <v>234</v>
      </c>
      <c r="K1316" s="1" t="s">
        <v>168</v>
      </c>
      <c r="L1316" s="1" t="s">
        <v>178</v>
      </c>
      <c r="M1316">
        <v>30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水着2木葉秋紀ICONIC</v>
      </c>
    </row>
    <row r="1317" spans="1:21" x14ac:dyDescent="0.25">
      <c r="A1317">
        <f>VLOOKUP(Attack[[#This Row],[No用]],SetNo[[No.用]:[vlookup 用]],2,FALSE)</f>
        <v>317</v>
      </c>
      <c r="B1317">
        <f>IF(ROW()=2,1,IF(A1316&lt;&gt;Attack[[#This Row],[No]],1,B1316+1))</f>
        <v>2</v>
      </c>
      <c r="C1317" s="1" t="s">
        <v>983</v>
      </c>
      <c r="D1317" s="1" t="s">
        <v>123</v>
      </c>
      <c r="E1317" s="1" t="s">
        <v>77</v>
      </c>
      <c r="F1317" s="1" t="s">
        <v>78</v>
      </c>
      <c r="G1317" s="1" t="s">
        <v>128</v>
      </c>
      <c r="H1317" s="1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30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水着2木葉秋紀ICONIC</v>
      </c>
    </row>
    <row r="1318" spans="1:21" x14ac:dyDescent="0.25">
      <c r="A1318">
        <f>VLOOKUP(Attack[[#This Row],[No用]],SetNo[[No.用]:[vlookup 用]],2,FALSE)</f>
        <v>317</v>
      </c>
      <c r="B1318">
        <f>IF(ROW()=2,1,IF(A1317&lt;&gt;Attack[[#This Row],[No]],1,B1317+1))</f>
        <v>3</v>
      </c>
      <c r="C1318" s="1" t="s">
        <v>983</v>
      </c>
      <c r="D1318" s="1" t="s">
        <v>123</v>
      </c>
      <c r="E1318" s="1" t="s">
        <v>77</v>
      </c>
      <c r="F1318" s="1" t="s">
        <v>78</v>
      </c>
      <c r="G1318" s="1" t="s">
        <v>128</v>
      </c>
      <c r="H1318" s="1" t="s">
        <v>71</v>
      </c>
      <c r="I1318">
        <v>1</v>
      </c>
      <c r="J1318" t="s">
        <v>234</v>
      </c>
      <c r="K1318" s="1" t="s">
        <v>171</v>
      </c>
      <c r="L1318" s="1" t="s">
        <v>178</v>
      </c>
      <c r="M1318">
        <v>33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水着2木葉秋紀ICONIC</v>
      </c>
    </row>
    <row r="1319" spans="1:21" x14ac:dyDescent="0.25">
      <c r="A1319">
        <f>VLOOKUP(Attack[[#This Row],[No用]],SetNo[[No.用]:[vlookup 用]],2,FALSE)</f>
        <v>318</v>
      </c>
      <c r="B1319">
        <f>IF(ROW()=2,1,IF(A1318&lt;&gt;Attack[[#This Row],[No]],1,B1318+1))</f>
        <v>1</v>
      </c>
      <c r="C1319" t="s">
        <v>108</v>
      </c>
      <c r="D1319" t="s">
        <v>124</v>
      </c>
      <c r="E1319" t="s">
        <v>90</v>
      </c>
      <c r="F1319" t="s">
        <v>78</v>
      </c>
      <c r="G1319" t="s">
        <v>128</v>
      </c>
      <c r="H1319" t="s">
        <v>71</v>
      </c>
      <c r="I1319">
        <v>1</v>
      </c>
      <c r="J1319" t="s">
        <v>234</v>
      </c>
      <c r="K1319" s="1" t="s">
        <v>168</v>
      </c>
      <c r="L1319" s="1" t="s">
        <v>173</v>
      </c>
      <c r="M1319">
        <v>35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ユニフォーム猿杙大和ICONIC</v>
      </c>
    </row>
    <row r="1320" spans="1:21" x14ac:dyDescent="0.25">
      <c r="A1320">
        <f>VLOOKUP(Attack[[#This Row],[No用]],SetNo[[No.用]:[vlookup 用]],2,FALSE)</f>
        <v>318</v>
      </c>
      <c r="B1320">
        <f>IF(ROW()=2,1,IF(A1319&lt;&gt;Attack[[#This Row],[No]],1,B1319+1))</f>
        <v>2</v>
      </c>
      <c r="C1320" t="s">
        <v>108</v>
      </c>
      <c r="D1320" t="s">
        <v>124</v>
      </c>
      <c r="E1320" t="s">
        <v>90</v>
      </c>
      <c r="F1320" t="s">
        <v>78</v>
      </c>
      <c r="G1320" t="s">
        <v>128</v>
      </c>
      <c r="H1320" t="s">
        <v>71</v>
      </c>
      <c r="I1320">
        <v>1</v>
      </c>
      <c r="J1320" t="s">
        <v>234</v>
      </c>
      <c r="K1320" s="1" t="s">
        <v>169</v>
      </c>
      <c r="L1320" s="1" t="s">
        <v>173</v>
      </c>
      <c r="M1320">
        <v>38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ユニフォーム猿杙大和ICONIC</v>
      </c>
    </row>
    <row r="1321" spans="1:21" x14ac:dyDescent="0.25">
      <c r="A1321">
        <f>VLOOKUP(Attack[[#This Row],[No用]],SetNo[[No.用]:[vlookup 用]],2,FALSE)</f>
        <v>318</v>
      </c>
      <c r="B1321">
        <f>IF(ROW()=2,1,IF(A1320&lt;&gt;Attack[[#This Row],[No]],1,B1320+1))</f>
        <v>3</v>
      </c>
      <c r="C1321" t="s">
        <v>108</v>
      </c>
      <c r="D1321" t="s">
        <v>124</v>
      </c>
      <c r="E1321" t="s">
        <v>90</v>
      </c>
      <c r="F1321" t="s">
        <v>78</v>
      </c>
      <c r="G1321" t="s">
        <v>128</v>
      </c>
      <c r="H1321" t="s">
        <v>71</v>
      </c>
      <c r="I1321">
        <v>1</v>
      </c>
      <c r="J1321" t="s">
        <v>234</v>
      </c>
      <c r="K1321" s="1" t="s">
        <v>171</v>
      </c>
      <c r="L1321" s="1" t="s">
        <v>173</v>
      </c>
      <c r="M1321">
        <v>38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ユニフォーム猿杙大和ICONIC</v>
      </c>
    </row>
    <row r="1322" spans="1:21" x14ac:dyDescent="0.25">
      <c r="A1322">
        <f>VLOOKUP(Attack[[#This Row],[No用]],SetNo[[No.用]:[vlookup 用]],2,FALSE)</f>
        <v>318</v>
      </c>
      <c r="B1322">
        <f>IF(ROW()=2,1,IF(A1321&lt;&gt;Attack[[#This Row],[No]],1,B1321+1))</f>
        <v>4</v>
      </c>
      <c r="C1322" t="s">
        <v>108</v>
      </c>
      <c r="D1322" t="s">
        <v>124</v>
      </c>
      <c r="E1322" t="s">
        <v>90</v>
      </c>
      <c r="F1322" t="s">
        <v>78</v>
      </c>
      <c r="G1322" t="s">
        <v>128</v>
      </c>
      <c r="H1322" t="s">
        <v>71</v>
      </c>
      <c r="I1322">
        <v>1</v>
      </c>
      <c r="J1322" t="s">
        <v>234</v>
      </c>
      <c r="K1322" s="1" t="s">
        <v>172</v>
      </c>
      <c r="L1322" s="1" t="s">
        <v>162</v>
      </c>
      <c r="M1322">
        <v>32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ユニフォーム猿杙大和ICONIC</v>
      </c>
    </row>
    <row r="1323" spans="1:21" x14ac:dyDescent="0.25">
      <c r="A1323">
        <f>VLOOKUP(Attack[[#This Row],[No用]],SetNo[[No.用]:[vlookup 用]],2,FALSE)</f>
        <v>318</v>
      </c>
      <c r="B1323">
        <f>IF(ROW()=2,1,IF(A1322&lt;&gt;Attack[[#This Row],[No]],1,B1322+1))</f>
        <v>5</v>
      </c>
      <c r="C1323" t="s">
        <v>108</v>
      </c>
      <c r="D1323" t="s">
        <v>124</v>
      </c>
      <c r="E1323" t="s">
        <v>90</v>
      </c>
      <c r="F1323" t="s">
        <v>78</v>
      </c>
      <c r="G1323" t="s">
        <v>128</v>
      </c>
      <c r="H1323" t="s">
        <v>71</v>
      </c>
      <c r="I1323">
        <v>1</v>
      </c>
      <c r="J1323" t="s">
        <v>234</v>
      </c>
      <c r="K1323" s="1" t="s">
        <v>183</v>
      </c>
      <c r="L1323" s="1" t="s">
        <v>224</v>
      </c>
      <c r="M1323">
        <v>47</v>
      </c>
      <c r="N1323">
        <v>0</v>
      </c>
      <c r="O1323">
        <v>57</v>
      </c>
      <c r="P1323">
        <v>0</v>
      </c>
      <c r="U1323" t="str">
        <f>Attack[[#This Row],[服装]]&amp;Attack[[#This Row],[名前]]&amp;Attack[[#This Row],[レアリティ]]</f>
        <v>ユニフォーム猿杙大和ICONIC</v>
      </c>
    </row>
    <row r="1324" spans="1:21" x14ac:dyDescent="0.25">
      <c r="A1324">
        <f>VLOOKUP(Attack[[#This Row],[No用]],SetNo[[No.用]:[vlookup 用]],2,FALSE)</f>
        <v>319</v>
      </c>
      <c r="B1324">
        <f>IF(ROW()=2,1,IF(A1323&lt;&gt;Attack[[#This Row],[No]],1,B1323+1))</f>
        <v>1</v>
      </c>
      <c r="C1324" s="1" t="s">
        <v>1070</v>
      </c>
      <c r="D1324" s="1" t="s">
        <v>124</v>
      </c>
      <c r="E1324" s="1" t="s">
        <v>77</v>
      </c>
      <c r="F1324" s="1" t="s">
        <v>78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168</v>
      </c>
      <c r="L1324" s="1" t="s">
        <v>173</v>
      </c>
      <c r="M1324">
        <v>35</v>
      </c>
      <c r="N1324">
        <v>0</v>
      </c>
      <c r="O1324">
        <v>0</v>
      </c>
      <c r="P1324">
        <v>0</v>
      </c>
      <c r="U1324" t="str">
        <f>Attack[[#This Row],[服装]]&amp;Attack[[#This Row],[名前]]&amp;Attack[[#This Row],[レアリティ]]</f>
        <v>ハロウィン猿杙大和ICONIC</v>
      </c>
    </row>
    <row r="1325" spans="1:21" x14ac:dyDescent="0.25">
      <c r="A1325">
        <f>VLOOKUP(Attack[[#This Row],[No用]],SetNo[[No.用]:[vlookup 用]],2,FALSE)</f>
        <v>319</v>
      </c>
      <c r="B1325">
        <f>IF(ROW()=2,1,IF(A1324&lt;&gt;Attack[[#This Row],[No]],1,B1324+1))</f>
        <v>2</v>
      </c>
      <c r="C1325" s="1" t="s">
        <v>1070</v>
      </c>
      <c r="D1325" s="1" t="s">
        <v>124</v>
      </c>
      <c r="E1325" s="1" t="s">
        <v>77</v>
      </c>
      <c r="F1325" s="1" t="s">
        <v>78</v>
      </c>
      <c r="G1325" s="1" t="s">
        <v>128</v>
      </c>
      <c r="H1325" s="1" t="s">
        <v>71</v>
      </c>
      <c r="I1325">
        <v>1</v>
      </c>
      <c r="J1325" t="s">
        <v>234</v>
      </c>
      <c r="K1325" s="1" t="s">
        <v>169</v>
      </c>
      <c r="L1325" s="1" t="s">
        <v>173</v>
      </c>
      <c r="M1325">
        <v>38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ハロウィン猿杙大和ICONIC</v>
      </c>
    </row>
    <row r="1326" spans="1:21" x14ac:dyDescent="0.25">
      <c r="A1326">
        <f>VLOOKUP(Attack[[#This Row],[No用]],SetNo[[No.用]:[vlookup 用]],2,FALSE)</f>
        <v>319</v>
      </c>
      <c r="B1326">
        <f>IF(ROW()=2,1,IF(A1325&lt;&gt;Attack[[#This Row],[No]],1,B1325+1))</f>
        <v>3</v>
      </c>
      <c r="C1326" s="1" t="s">
        <v>1070</v>
      </c>
      <c r="D1326" s="1" t="s">
        <v>124</v>
      </c>
      <c r="E1326" s="1" t="s">
        <v>77</v>
      </c>
      <c r="F1326" s="1" t="s">
        <v>78</v>
      </c>
      <c r="G1326" s="1" t="s">
        <v>128</v>
      </c>
      <c r="H1326" s="1" t="s">
        <v>71</v>
      </c>
      <c r="I1326">
        <v>1</v>
      </c>
      <c r="J1326" t="s">
        <v>234</v>
      </c>
      <c r="K1326" s="1" t="s">
        <v>171</v>
      </c>
      <c r="L1326" s="1" t="s">
        <v>173</v>
      </c>
      <c r="M1326">
        <v>38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ハロウィン猿杙大和ICONIC</v>
      </c>
    </row>
    <row r="1327" spans="1:21" x14ac:dyDescent="0.25">
      <c r="A1327">
        <f>VLOOKUP(Attack[[#This Row],[No用]],SetNo[[No.用]:[vlookup 用]],2,FALSE)</f>
        <v>319</v>
      </c>
      <c r="B1327">
        <f>IF(ROW()=2,1,IF(A1326&lt;&gt;Attack[[#This Row],[No]],1,B1326+1))</f>
        <v>4</v>
      </c>
      <c r="C1327" s="1" t="s">
        <v>1070</v>
      </c>
      <c r="D1327" s="1" t="s">
        <v>124</v>
      </c>
      <c r="E1327" s="1" t="s">
        <v>77</v>
      </c>
      <c r="F1327" s="1" t="s">
        <v>78</v>
      </c>
      <c r="G1327" s="1" t="s">
        <v>128</v>
      </c>
      <c r="H1327" s="1" t="s">
        <v>71</v>
      </c>
      <c r="I1327">
        <v>1</v>
      </c>
      <c r="J1327" t="s">
        <v>234</v>
      </c>
      <c r="K1327" s="1" t="s">
        <v>172</v>
      </c>
      <c r="L1327" s="1" t="s">
        <v>162</v>
      </c>
      <c r="M1327">
        <v>32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ハロウィン猿杙大和ICONIC</v>
      </c>
    </row>
    <row r="1328" spans="1:21" x14ac:dyDescent="0.25">
      <c r="A1328">
        <f>VLOOKUP(Attack[[#This Row],[No用]],SetNo[[No.用]:[vlookup 用]],2,FALSE)</f>
        <v>319</v>
      </c>
      <c r="B1328">
        <f>IF(ROW()=2,1,IF(A1327&lt;&gt;Attack[[#This Row],[No]],1,B1327+1))</f>
        <v>5</v>
      </c>
      <c r="C1328" s="1" t="s">
        <v>1070</v>
      </c>
      <c r="D1328" s="1" t="s">
        <v>124</v>
      </c>
      <c r="E1328" s="1" t="s">
        <v>77</v>
      </c>
      <c r="F1328" s="1" t="s">
        <v>78</v>
      </c>
      <c r="G1328" s="1" t="s">
        <v>128</v>
      </c>
      <c r="H1328" s="1" t="s">
        <v>71</v>
      </c>
      <c r="I1328">
        <v>1</v>
      </c>
      <c r="J1328" t="s">
        <v>234</v>
      </c>
      <c r="K1328" s="1" t="s">
        <v>183</v>
      </c>
      <c r="L1328" s="1" t="s">
        <v>224</v>
      </c>
      <c r="M1328">
        <v>47</v>
      </c>
      <c r="N1328">
        <v>0</v>
      </c>
      <c r="O1328">
        <v>57</v>
      </c>
      <c r="P1328">
        <v>0</v>
      </c>
      <c r="U1328" t="str">
        <f>Attack[[#This Row],[服装]]&amp;Attack[[#This Row],[名前]]&amp;Attack[[#This Row],[レアリティ]]</f>
        <v>ハロウィン猿杙大和ICONIC</v>
      </c>
    </row>
    <row r="1329" spans="1:21" x14ac:dyDescent="0.25">
      <c r="A1329">
        <f>VLOOKUP(Attack[[#This Row],[No用]],SetNo[[No.用]:[vlookup 用]],2,FALSE)</f>
        <v>320</v>
      </c>
      <c r="B1329">
        <f>IF(ROW()=2,1,IF(A1328&lt;&gt;Attack[[#This Row],[No]],1,B1328+1))</f>
        <v>1</v>
      </c>
      <c r="C1329" t="s">
        <v>108</v>
      </c>
      <c r="D1329" t="s">
        <v>125</v>
      </c>
      <c r="E1329" t="s">
        <v>90</v>
      </c>
      <c r="F1329" t="s">
        <v>80</v>
      </c>
      <c r="G1329" t="s">
        <v>128</v>
      </c>
      <c r="H1329" t="s">
        <v>71</v>
      </c>
      <c r="I1329">
        <v>0</v>
      </c>
      <c r="J1329" t="s">
        <v>234</v>
      </c>
      <c r="M1329">
        <v>0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ユニフォーム小見春樹ICONIC</v>
      </c>
    </row>
    <row r="1330" spans="1:21" x14ac:dyDescent="0.25">
      <c r="A1330">
        <f>VLOOKUP(Attack[[#This Row],[No用]],SetNo[[No.用]:[vlookup 用]],2,FALSE)</f>
        <v>321</v>
      </c>
      <c r="B1330">
        <f>IF(ROW()=2,1,IF(A1329&lt;&gt;Attack[[#This Row],[No]],1,B1329+1))</f>
        <v>1</v>
      </c>
      <c r="C1330" s="1" t="s">
        <v>833</v>
      </c>
      <c r="D1330" s="1" t="s">
        <v>125</v>
      </c>
      <c r="E1330" s="1" t="s">
        <v>77</v>
      </c>
      <c r="F1330" s="1" t="s">
        <v>80</v>
      </c>
      <c r="G1330" s="1" t="s">
        <v>128</v>
      </c>
      <c r="H1330" s="1" t="s">
        <v>71</v>
      </c>
      <c r="I1330">
        <v>0</v>
      </c>
      <c r="J1330" t="s">
        <v>234</v>
      </c>
      <c r="M1330">
        <v>0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路地裏2小見春樹ICONIC</v>
      </c>
    </row>
    <row r="1331" spans="1:21" x14ac:dyDescent="0.25">
      <c r="A1331">
        <f>VLOOKUP(Attack[[#This Row],[No用]],SetNo[[No.用]:[vlookup 用]],2,FALSE)</f>
        <v>322</v>
      </c>
      <c r="B1331">
        <f>IF(ROW()=2,1,IF(A1330&lt;&gt;Attack[[#This Row],[No]],1,B1330+1))</f>
        <v>1</v>
      </c>
      <c r="C1331" t="s">
        <v>108</v>
      </c>
      <c r="D1331" t="s">
        <v>126</v>
      </c>
      <c r="E1331" t="s">
        <v>90</v>
      </c>
      <c r="F1331" t="s">
        <v>82</v>
      </c>
      <c r="G1331" t="s">
        <v>128</v>
      </c>
      <c r="H1331" t="s">
        <v>71</v>
      </c>
      <c r="I1331">
        <v>1</v>
      </c>
      <c r="J1331" t="s">
        <v>234</v>
      </c>
      <c r="K1331" s="1" t="s">
        <v>168</v>
      </c>
      <c r="L1331" s="1" t="s">
        <v>162</v>
      </c>
      <c r="M1331">
        <v>27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ユニフォーム尾長渉ICONIC</v>
      </c>
    </row>
    <row r="1332" spans="1:21" x14ac:dyDescent="0.25">
      <c r="A1332">
        <f>VLOOKUP(Attack[[#This Row],[No用]],SetNo[[No.用]:[vlookup 用]],2,FALSE)</f>
        <v>322</v>
      </c>
      <c r="B1332">
        <f>IF(ROW()=2,1,IF(A1331&lt;&gt;Attack[[#This Row],[No]],1,B1331+1))</f>
        <v>2</v>
      </c>
      <c r="C1332" t="s">
        <v>108</v>
      </c>
      <c r="D1332" t="s">
        <v>126</v>
      </c>
      <c r="E1332" t="s">
        <v>90</v>
      </c>
      <c r="F1332" t="s">
        <v>82</v>
      </c>
      <c r="G1332" t="s">
        <v>128</v>
      </c>
      <c r="H1332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ユニフォーム尾長渉ICONIC</v>
      </c>
    </row>
    <row r="1333" spans="1:21" x14ac:dyDescent="0.25">
      <c r="A1333">
        <f>VLOOKUP(Attack[[#This Row],[No用]],SetNo[[No.用]:[vlookup 用]],2,FALSE)</f>
        <v>323</v>
      </c>
      <c r="B1333">
        <f>IF(ROW()=2,1,IF(A1332&lt;&gt;Attack[[#This Row],[No]],1,B1332+1))</f>
        <v>1</v>
      </c>
      <c r="C1333" t="s">
        <v>108</v>
      </c>
      <c r="D1333" t="s">
        <v>127</v>
      </c>
      <c r="E1333" t="s">
        <v>90</v>
      </c>
      <c r="F1333" t="s">
        <v>82</v>
      </c>
      <c r="G1333" t="s">
        <v>128</v>
      </c>
      <c r="H1333" t="s">
        <v>71</v>
      </c>
      <c r="I1333">
        <v>1</v>
      </c>
      <c r="J1333" t="s">
        <v>234</v>
      </c>
      <c r="K1333" s="1" t="s">
        <v>168</v>
      </c>
      <c r="L1333" s="1" t="s">
        <v>162</v>
      </c>
      <c r="M1333">
        <v>30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ユニフォーム鷲尾辰生ICONIC</v>
      </c>
    </row>
    <row r="1334" spans="1:21" x14ac:dyDescent="0.25">
      <c r="A1334">
        <f>VLOOKUP(Attack[[#This Row],[No用]],SetNo[[No.用]:[vlookup 用]],2,FALSE)</f>
        <v>323</v>
      </c>
      <c r="B1334">
        <f>IF(ROW()=2,1,IF(A1333&lt;&gt;Attack[[#This Row],[No]],1,B1333+1))</f>
        <v>2</v>
      </c>
      <c r="C1334" t="s">
        <v>108</v>
      </c>
      <c r="D1334" t="s">
        <v>127</v>
      </c>
      <c r="E1334" t="s">
        <v>90</v>
      </c>
      <c r="F1334" t="s">
        <v>82</v>
      </c>
      <c r="G1334" t="s">
        <v>128</v>
      </c>
      <c r="H1334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30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ユニフォーム鷲尾辰生ICONIC</v>
      </c>
    </row>
    <row r="1335" spans="1:21" x14ac:dyDescent="0.25">
      <c r="A1335">
        <f>VLOOKUP(Attack[[#This Row],[No用]],SetNo[[No.用]:[vlookup 用]],2,FALSE)</f>
        <v>323</v>
      </c>
      <c r="B1335">
        <f>IF(ROW()=2,1,IF(A1334&lt;&gt;Attack[[#This Row],[No]],1,B1334+1))</f>
        <v>3</v>
      </c>
      <c r="C1335" t="s">
        <v>108</v>
      </c>
      <c r="D1335" t="s">
        <v>127</v>
      </c>
      <c r="E1335" t="s">
        <v>90</v>
      </c>
      <c r="F1335" t="s">
        <v>82</v>
      </c>
      <c r="G1335" t="s">
        <v>128</v>
      </c>
      <c r="H1335" t="s">
        <v>71</v>
      </c>
      <c r="I1335">
        <v>1</v>
      </c>
      <c r="J1335" t="s">
        <v>234</v>
      </c>
      <c r="K1335" s="1" t="s">
        <v>172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ユニフォーム鷲尾辰生ICONIC</v>
      </c>
    </row>
    <row r="1336" spans="1:21" x14ac:dyDescent="0.25">
      <c r="A1336">
        <f>VLOOKUP(Attack[[#This Row],[No用]],SetNo[[No.用]:[vlookup 用]],2,FALSE)</f>
        <v>324</v>
      </c>
      <c r="B1336">
        <f>IF(ROW()=2,1,IF(A1335&lt;&gt;Attack[[#This Row],[No]],1,B1335+1))</f>
        <v>1</v>
      </c>
      <c r="C1336" s="1" t="s">
        <v>1070</v>
      </c>
      <c r="D1336" s="1" t="s">
        <v>127</v>
      </c>
      <c r="E1336" s="1" t="s">
        <v>77</v>
      </c>
      <c r="F1336" s="1" t="s">
        <v>82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168</v>
      </c>
      <c r="L1336" s="1" t="s">
        <v>178</v>
      </c>
      <c r="M1336">
        <v>33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ハロウィン鷲尾辰生ICONIC</v>
      </c>
    </row>
    <row r="1337" spans="1:21" x14ac:dyDescent="0.25">
      <c r="A1337">
        <f>VLOOKUP(Attack[[#This Row],[No用]],SetNo[[No.用]:[vlookup 用]],2,FALSE)</f>
        <v>324</v>
      </c>
      <c r="B1337">
        <f>IF(ROW()=2,1,IF(A1336&lt;&gt;Attack[[#This Row],[No]],1,B1336+1))</f>
        <v>2</v>
      </c>
      <c r="C1337" s="1" t="s">
        <v>1070</v>
      </c>
      <c r="D1337" s="1" t="s">
        <v>127</v>
      </c>
      <c r="E1337" s="1" t="s">
        <v>77</v>
      </c>
      <c r="F1337" s="1" t="s">
        <v>82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169</v>
      </c>
      <c r="L1337" s="1" t="s">
        <v>178</v>
      </c>
      <c r="M1337">
        <v>33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ハロウィン鷲尾辰生ICONIC</v>
      </c>
    </row>
    <row r="1338" spans="1:21" x14ac:dyDescent="0.25">
      <c r="A1338">
        <f>VLOOKUP(Attack[[#This Row],[No用]],SetNo[[No.用]:[vlookup 用]],2,FALSE)</f>
        <v>324</v>
      </c>
      <c r="B1338">
        <f>IF(ROW()=2,1,IF(A1337&lt;&gt;Attack[[#This Row],[No]],1,B1337+1))</f>
        <v>3</v>
      </c>
      <c r="C1338" s="1" t="s">
        <v>1070</v>
      </c>
      <c r="D1338" s="1" t="s">
        <v>127</v>
      </c>
      <c r="E1338" s="1" t="s">
        <v>77</v>
      </c>
      <c r="F1338" s="1" t="s">
        <v>82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172</v>
      </c>
      <c r="L1338" s="1" t="s">
        <v>162</v>
      </c>
      <c r="M1338">
        <v>28</v>
      </c>
      <c r="N1338">
        <v>0</v>
      </c>
      <c r="O1338">
        <v>0</v>
      </c>
      <c r="P1338">
        <v>0</v>
      </c>
      <c r="T1338" s="1" t="s">
        <v>1125</v>
      </c>
      <c r="U1338" t="str">
        <f>Attack[[#This Row],[服装]]&amp;Attack[[#This Row],[名前]]&amp;Attack[[#This Row],[レアリティ]]</f>
        <v>ハロウィン鷲尾辰生ICONIC</v>
      </c>
    </row>
    <row r="1339" spans="1:21" x14ac:dyDescent="0.25">
      <c r="A1339">
        <f>VLOOKUP(Attack[[#This Row],[No用]],SetNo[[No.用]:[vlookup 用]],2,FALSE)</f>
        <v>324</v>
      </c>
      <c r="B1339">
        <f>IF(ROW()=2,1,IF(A1338&lt;&gt;Attack[[#This Row],[No]],1,B1338+1))</f>
        <v>4</v>
      </c>
      <c r="C1339" s="1" t="s">
        <v>1070</v>
      </c>
      <c r="D1339" s="1" t="s">
        <v>127</v>
      </c>
      <c r="E1339" s="1" t="s">
        <v>77</v>
      </c>
      <c r="F1339" s="1" t="s">
        <v>82</v>
      </c>
      <c r="G1339" s="1" t="s">
        <v>128</v>
      </c>
      <c r="H1339" s="1" t="s">
        <v>71</v>
      </c>
      <c r="I1339">
        <v>1</v>
      </c>
      <c r="J1339" t="s">
        <v>234</v>
      </c>
      <c r="K1339" s="1" t="s">
        <v>183</v>
      </c>
      <c r="L1339" s="1" t="s">
        <v>224</v>
      </c>
      <c r="M1339">
        <v>47</v>
      </c>
      <c r="N1339">
        <v>0</v>
      </c>
      <c r="O1339">
        <v>57</v>
      </c>
      <c r="P1339">
        <v>0</v>
      </c>
      <c r="U1339" t="str">
        <f>Attack[[#This Row],[服装]]&amp;Attack[[#This Row],[名前]]&amp;Attack[[#This Row],[レアリティ]]</f>
        <v>ハロウィン鷲尾辰生ICONIC</v>
      </c>
    </row>
    <row r="1340" spans="1:21" x14ac:dyDescent="0.25">
      <c r="A1340">
        <f>VLOOKUP(Attack[[#This Row],[No用]],SetNo[[No.用]:[vlookup 用]],2,FALSE)</f>
        <v>325</v>
      </c>
      <c r="B1340">
        <f>IF(ROW()=2,1,IF(A1335&lt;&gt;Attack[[#This Row],[No]],1,B1335+1))</f>
        <v>1</v>
      </c>
      <c r="C1340" t="s">
        <v>108</v>
      </c>
      <c r="D1340" t="s">
        <v>129</v>
      </c>
      <c r="E1340" t="s">
        <v>73</v>
      </c>
      <c r="F1340" t="s">
        <v>74</v>
      </c>
      <c r="G1340" t="s">
        <v>128</v>
      </c>
      <c r="H1340" t="s">
        <v>71</v>
      </c>
      <c r="I1340">
        <v>1</v>
      </c>
      <c r="J1340" t="s">
        <v>234</v>
      </c>
      <c r="K1340" s="1" t="s">
        <v>168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ユニフォーム赤葦京治ICONIC</v>
      </c>
    </row>
    <row r="1341" spans="1:21" x14ac:dyDescent="0.25">
      <c r="A1341">
        <f>VLOOKUP(Attack[[#This Row],[No用]],SetNo[[No.用]:[vlookup 用]],2,FALSE)</f>
        <v>325</v>
      </c>
      <c r="B1341">
        <f>IF(ROW()=2,1,IF(A1340&lt;&gt;Attack[[#This Row],[No]],1,B1340+1))</f>
        <v>2</v>
      </c>
      <c r="C1341" t="s">
        <v>108</v>
      </c>
      <c r="D1341" t="s">
        <v>129</v>
      </c>
      <c r="E1341" t="s">
        <v>73</v>
      </c>
      <c r="F1341" t="s">
        <v>74</v>
      </c>
      <c r="G1341" t="s">
        <v>128</v>
      </c>
      <c r="H1341" t="s">
        <v>71</v>
      </c>
      <c r="I1341">
        <v>1</v>
      </c>
      <c r="J1341" t="s">
        <v>234</v>
      </c>
      <c r="K1341" s="1" t="s">
        <v>169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ユニフォーム赤葦京治ICONIC</v>
      </c>
    </row>
    <row r="1342" spans="1:21" x14ac:dyDescent="0.25">
      <c r="A1342">
        <f>VLOOKUP(Attack[[#This Row],[No用]],SetNo[[No.用]:[vlookup 用]],2,FALSE)</f>
        <v>326</v>
      </c>
      <c r="B1342">
        <f>IF(ROW()=2,1,IF(A1341&lt;&gt;Attack[[#This Row],[No]],1,B1341+1))</f>
        <v>1</v>
      </c>
      <c r="C1342" t="s">
        <v>150</v>
      </c>
      <c r="D1342" t="s">
        <v>129</v>
      </c>
      <c r="E1342" t="s">
        <v>90</v>
      </c>
      <c r="F1342" t="s">
        <v>74</v>
      </c>
      <c r="G1342" t="s">
        <v>128</v>
      </c>
      <c r="H1342" t="s">
        <v>71</v>
      </c>
      <c r="I1342">
        <v>1</v>
      </c>
      <c r="J1342" t="s">
        <v>234</v>
      </c>
      <c r="K1342" s="1" t="s">
        <v>168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夏祭り赤葦京治ICONIC</v>
      </c>
    </row>
    <row r="1343" spans="1:21" x14ac:dyDescent="0.25">
      <c r="A1343">
        <f>VLOOKUP(Attack[[#This Row],[No用]],SetNo[[No.用]:[vlookup 用]],2,FALSE)</f>
        <v>326</v>
      </c>
      <c r="B1343">
        <f>IF(ROW()=2,1,IF(A1342&lt;&gt;Attack[[#This Row],[No]],1,B1342+1))</f>
        <v>2</v>
      </c>
      <c r="C1343" t="s">
        <v>150</v>
      </c>
      <c r="D1343" t="s">
        <v>129</v>
      </c>
      <c r="E1343" t="s">
        <v>90</v>
      </c>
      <c r="F1343" t="s">
        <v>74</v>
      </c>
      <c r="G1343" t="s">
        <v>128</v>
      </c>
      <c r="H1343" t="s">
        <v>71</v>
      </c>
      <c r="I1343">
        <v>1</v>
      </c>
      <c r="J1343" t="s">
        <v>234</v>
      </c>
      <c r="K1343" s="1" t="s">
        <v>169</v>
      </c>
      <c r="L1343" s="1" t="s">
        <v>162</v>
      </c>
      <c r="M1343">
        <v>27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夏祭り赤葦京治ICONIC</v>
      </c>
    </row>
    <row r="1344" spans="1:21" x14ac:dyDescent="0.25">
      <c r="A1344">
        <f>VLOOKUP(Attack[[#This Row],[No用]],SetNo[[No.用]:[vlookup 用]],2,FALSE)</f>
        <v>327</v>
      </c>
      <c r="B1344">
        <f>IF(ROW()=2,1,IF(A1343&lt;&gt;Attack[[#This Row],[No]],1,B1343+1))</f>
        <v>1</v>
      </c>
      <c r="C1344" s="1" t="s">
        <v>149</v>
      </c>
      <c r="D1344" s="1" t="s">
        <v>129</v>
      </c>
      <c r="E1344" s="1" t="s">
        <v>77</v>
      </c>
      <c r="F1344" s="1" t="s">
        <v>74</v>
      </c>
      <c r="G1344" s="1" t="s">
        <v>128</v>
      </c>
      <c r="H1344" s="1" t="s">
        <v>71</v>
      </c>
      <c r="I1344">
        <v>1</v>
      </c>
      <c r="J1344" t="s">
        <v>234</v>
      </c>
      <c r="K1344" s="1" t="s">
        <v>168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制服赤葦京治ICONIC</v>
      </c>
    </row>
    <row r="1345" spans="1:21" x14ac:dyDescent="0.25">
      <c r="A1345">
        <f>VLOOKUP(Attack[[#This Row],[No用]],SetNo[[No.用]:[vlookup 用]],2,FALSE)</f>
        <v>327</v>
      </c>
      <c r="B1345">
        <f>IF(ROW()=2,1,IF(A1344&lt;&gt;Attack[[#This Row],[No]],1,B1344+1))</f>
        <v>2</v>
      </c>
      <c r="C1345" s="1" t="s">
        <v>149</v>
      </c>
      <c r="D1345" s="1" t="s">
        <v>129</v>
      </c>
      <c r="E1345" s="1" t="s">
        <v>77</v>
      </c>
      <c r="F1345" s="1" t="s">
        <v>74</v>
      </c>
      <c r="G1345" s="1" t="s">
        <v>128</v>
      </c>
      <c r="H1345" s="1" t="s">
        <v>71</v>
      </c>
      <c r="I1345">
        <v>1</v>
      </c>
      <c r="J1345" t="s">
        <v>234</v>
      </c>
      <c r="K1345" s="1" t="s">
        <v>169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制服赤葦京治ICONIC</v>
      </c>
    </row>
    <row r="1346" spans="1:21" x14ac:dyDescent="0.25">
      <c r="A1346">
        <f>VLOOKUP(Attack[[#This Row],[No用]],SetNo[[No.用]:[vlookup 用]],2,FALSE)</f>
        <v>328</v>
      </c>
      <c r="B1346">
        <f>IF(ROW()=2,1,IF(A1345&lt;&gt;Attack[[#This Row],[No]],1,B1345+1))</f>
        <v>1</v>
      </c>
      <c r="C1346" s="1" t="s">
        <v>672</v>
      </c>
      <c r="D1346" s="1" t="s">
        <v>129</v>
      </c>
      <c r="E1346" s="1" t="s">
        <v>73</v>
      </c>
      <c r="F1346" s="1" t="s">
        <v>74</v>
      </c>
      <c r="G1346" s="1" t="s">
        <v>128</v>
      </c>
      <c r="H1346" s="1" t="s">
        <v>71</v>
      </c>
      <c r="I1346">
        <v>1</v>
      </c>
      <c r="J1346" t="s">
        <v>234</v>
      </c>
      <c r="K1346" s="1" t="s">
        <v>168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バーガー赤葦京治ICONIC</v>
      </c>
    </row>
    <row r="1347" spans="1:21" x14ac:dyDescent="0.25">
      <c r="A1347">
        <f>VLOOKUP(Attack[[#This Row],[No用]],SetNo[[No.用]:[vlookup 用]],2,FALSE)</f>
        <v>328</v>
      </c>
      <c r="B1347">
        <f>IF(ROW()=2,1,IF(A1346&lt;&gt;Attack[[#This Row],[No]],1,B1346+1))</f>
        <v>2</v>
      </c>
      <c r="C1347" s="1" t="s">
        <v>672</v>
      </c>
      <c r="D1347" s="1" t="s">
        <v>129</v>
      </c>
      <c r="E1347" s="1" t="s">
        <v>73</v>
      </c>
      <c r="F1347" s="1" t="s">
        <v>74</v>
      </c>
      <c r="G1347" s="1" t="s">
        <v>128</v>
      </c>
      <c r="H1347" s="1" t="s">
        <v>71</v>
      </c>
      <c r="I1347">
        <v>1</v>
      </c>
      <c r="J1347" t="s">
        <v>234</v>
      </c>
      <c r="K1347" s="1" t="s">
        <v>169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バーガー赤葦京治ICONIC</v>
      </c>
    </row>
    <row r="1348" spans="1:21" x14ac:dyDescent="0.25">
      <c r="A1348">
        <f>VLOOKUP(Attack[[#This Row],[No用]],SetNo[[No.用]:[vlookup 用]],2,FALSE)</f>
        <v>329</v>
      </c>
      <c r="B1348">
        <f>IF(ROW()=2,1,IF(A1347&lt;&gt;Attack[[#This Row],[No]],1,B1347+1))</f>
        <v>1</v>
      </c>
      <c r="C1348" s="1" t="s">
        <v>742</v>
      </c>
      <c r="D1348" s="1" t="s">
        <v>129</v>
      </c>
      <c r="E1348" s="1" t="s">
        <v>90</v>
      </c>
      <c r="F1348" s="1" t="s">
        <v>74</v>
      </c>
      <c r="G1348" s="1" t="s">
        <v>128</v>
      </c>
      <c r="H1348" s="1" t="s">
        <v>71</v>
      </c>
      <c r="I1348">
        <v>1</v>
      </c>
      <c r="J1348" t="s">
        <v>234</v>
      </c>
      <c r="K1348" s="1" t="s">
        <v>168</v>
      </c>
      <c r="L1348" s="1" t="s">
        <v>162</v>
      </c>
      <c r="M1348">
        <v>28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仮装赤葦京治ICONIC</v>
      </c>
    </row>
    <row r="1349" spans="1:21" x14ac:dyDescent="0.25">
      <c r="A1349">
        <f>VLOOKUP(Attack[[#This Row],[No用]],SetNo[[No.用]:[vlookup 用]],2,FALSE)</f>
        <v>329</v>
      </c>
      <c r="B1349">
        <f>IF(ROW()=2,1,IF(A1348&lt;&gt;Attack[[#This Row],[No]],1,B1348+1))</f>
        <v>2</v>
      </c>
      <c r="C1349" s="1" t="s">
        <v>742</v>
      </c>
      <c r="D1349" s="1" t="s">
        <v>129</v>
      </c>
      <c r="E1349" s="1" t="s">
        <v>90</v>
      </c>
      <c r="F1349" s="1" t="s">
        <v>74</v>
      </c>
      <c r="G1349" s="1" t="s">
        <v>128</v>
      </c>
      <c r="H1349" s="1" t="s">
        <v>71</v>
      </c>
      <c r="I1349">
        <v>1</v>
      </c>
      <c r="J1349" t="s">
        <v>234</v>
      </c>
      <c r="K1349" s="1" t="s">
        <v>169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仮装赤葦京治ICONIC</v>
      </c>
    </row>
    <row r="1350" spans="1:21" x14ac:dyDescent="0.25">
      <c r="A1350">
        <f>VLOOKUP(Attack[[#This Row],[No用]],SetNo[[No.用]:[vlookup 用]],2,FALSE)</f>
        <v>330</v>
      </c>
      <c r="B1350">
        <f>IF(ROW()=2,1,IF(A1349&lt;&gt;Attack[[#This Row],[No]],1,B1349+1))</f>
        <v>1</v>
      </c>
      <c r="C1350" s="1" t="s">
        <v>923</v>
      </c>
      <c r="D1350" s="1" t="s">
        <v>129</v>
      </c>
      <c r="E1350" s="1" t="s">
        <v>77</v>
      </c>
      <c r="F1350" s="1" t="s">
        <v>74</v>
      </c>
      <c r="G1350" s="1" t="s">
        <v>128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妖赤葦京治ICONIC</v>
      </c>
    </row>
    <row r="1351" spans="1:21" x14ac:dyDescent="0.25">
      <c r="A1351">
        <f>VLOOKUP(Attack[[#This Row],[No用]],SetNo[[No.用]:[vlookup 用]],2,FALSE)</f>
        <v>330</v>
      </c>
      <c r="B1351">
        <f>IF(ROW()=2,1,IF(A1350&lt;&gt;Attack[[#This Row],[No]],1,B1350+1))</f>
        <v>2</v>
      </c>
      <c r="C1351" s="1" t="s">
        <v>923</v>
      </c>
      <c r="D1351" s="1" t="s">
        <v>129</v>
      </c>
      <c r="E1351" s="1" t="s">
        <v>77</v>
      </c>
      <c r="F1351" s="1" t="s">
        <v>74</v>
      </c>
      <c r="G1351" s="1" t="s">
        <v>128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162</v>
      </c>
      <c r="M1351">
        <v>27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妖赤葦京治ICONIC</v>
      </c>
    </row>
    <row r="1352" spans="1:21" x14ac:dyDescent="0.25">
      <c r="A1352">
        <f>VLOOKUP(Attack[[#This Row],[No用]],SetNo[[No.用]:[vlookup 用]],2,FALSE)</f>
        <v>331</v>
      </c>
      <c r="B1352">
        <f>IF(ROW()=2,1,IF(A1351&lt;&gt;Attack[[#This Row],[No]],1,B1351+1))</f>
        <v>1</v>
      </c>
      <c r="C1352" s="1" t="s">
        <v>1052</v>
      </c>
      <c r="D1352" s="1" t="s">
        <v>129</v>
      </c>
      <c r="E1352" s="1" t="s">
        <v>73</v>
      </c>
      <c r="F1352" s="1" t="s">
        <v>74</v>
      </c>
      <c r="G1352" s="1" t="s">
        <v>128</v>
      </c>
      <c r="H1352" s="1" t="s">
        <v>71</v>
      </c>
      <c r="I1352">
        <v>1</v>
      </c>
      <c r="J1352" t="s">
        <v>234</v>
      </c>
      <c r="K1352" s="1" t="s">
        <v>168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焼き芋赤葦京治ICONIC</v>
      </c>
    </row>
    <row r="1353" spans="1:21" x14ac:dyDescent="0.25">
      <c r="A1353">
        <f>VLOOKUP(Attack[[#This Row],[No用]],SetNo[[No.用]:[vlookup 用]],2,FALSE)</f>
        <v>331</v>
      </c>
      <c r="B1353">
        <f>IF(ROW()=2,1,IF(A1352&lt;&gt;Attack[[#This Row],[No]],1,B1352+1))</f>
        <v>2</v>
      </c>
      <c r="C1353" s="1" t="s">
        <v>1052</v>
      </c>
      <c r="D1353" s="1" t="s">
        <v>129</v>
      </c>
      <c r="E1353" s="1" t="s">
        <v>73</v>
      </c>
      <c r="F1353" s="1" t="s">
        <v>74</v>
      </c>
      <c r="G1353" s="1" t="s">
        <v>128</v>
      </c>
      <c r="H1353" s="1" t="s">
        <v>71</v>
      </c>
      <c r="I1353">
        <v>1</v>
      </c>
      <c r="J1353" t="s">
        <v>234</v>
      </c>
      <c r="K1353" s="1" t="s">
        <v>169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焼き芋赤葦京治ICONIC</v>
      </c>
    </row>
    <row r="1354" spans="1:21" x14ac:dyDescent="0.25">
      <c r="A1354">
        <f>VLOOKUP(Attack[[#This Row],[No用]],SetNo[[No.用]:[vlookup 用]],2,FALSE)</f>
        <v>332</v>
      </c>
      <c r="B1354">
        <f>IF(ROW()=2,1,IF(A1353&lt;&gt;Attack[[#This Row],[No]],1,B1353+1))</f>
        <v>1</v>
      </c>
      <c r="C1354" s="1" t="s">
        <v>1230</v>
      </c>
      <c r="D1354" s="1" t="s">
        <v>129</v>
      </c>
      <c r="E1354" s="1" t="s">
        <v>90</v>
      </c>
      <c r="F1354" s="1" t="s">
        <v>74</v>
      </c>
      <c r="G1354" s="1" t="s">
        <v>128</v>
      </c>
      <c r="H1354" s="1" t="s">
        <v>71</v>
      </c>
      <c r="I1354">
        <v>1</v>
      </c>
      <c r="J1354" t="s">
        <v>234</v>
      </c>
      <c r="K1354" s="1" t="s">
        <v>168</v>
      </c>
      <c r="L1354" s="1" t="s">
        <v>162</v>
      </c>
      <c r="M1354">
        <v>28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Xmas3赤葦京治ICONIC</v>
      </c>
    </row>
    <row r="1355" spans="1:21" x14ac:dyDescent="0.25">
      <c r="A1355">
        <f>VLOOKUP(Attack[[#This Row],[No用]],SetNo[[No.用]:[vlookup 用]],2,FALSE)</f>
        <v>332</v>
      </c>
      <c r="B1355">
        <f>IF(ROW()=2,1,IF(A1354&lt;&gt;Attack[[#This Row],[No]],1,B1354+1))</f>
        <v>2</v>
      </c>
      <c r="C1355" s="1" t="s">
        <v>1230</v>
      </c>
      <c r="D1355" s="1" t="s">
        <v>129</v>
      </c>
      <c r="E1355" s="1" t="s">
        <v>90</v>
      </c>
      <c r="F1355" s="1" t="s">
        <v>74</v>
      </c>
      <c r="G1355" s="1" t="s">
        <v>128</v>
      </c>
      <c r="H1355" s="1" t="s">
        <v>71</v>
      </c>
      <c r="I1355">
        <v>1</v>
      </c>
      <c r="J1355" t="s">
        <v>234</v>
      </c>
      <c r="K1355" s="1" t="s">
        <v>169</v>
      </c>
      <c r="L1355" s="1" t="s">
        <v>162</v>
      </c>
      <c r="M1355">
        <v>27</v>
      </c>
      <c r="N1355">
        <v>0</v>
      </c>
      <c r="O1355">
        <v>0</v>
      </c>
      <c r="P1355">
        <v>0</v>
      </c>
      <c r="U1355" t="str">
        <f>Attack[[#This Row],[服装]]&amp;Attack[[#This Row],[名前]]&amp;Attack[[#This Row],[レアリティ]]</f>
        <v>Xmas3赤葦京治ICONIC</v>
      </c>
    </row>
    <row r="1356" spans="1:21" x14ac:dyDescent="0.25">
      <c r="A1356">
        <f>VLOOKUP(Attack[[#This Row],[No用]],SetNo[[No.用]:[vlookup 用]],2,FALSE)</f>
        <v>333</v>
      </c>
      <c r="B1356">
        <f>IF(ROW()=2,1,IF(A1353&lt;&gt;Attack[[#This Row],[No]],1,B1353+1))</f>
        <v>1</v>
      </c>
      <c r="C1356" s="1" t="s">
        <v>108</v>
      </c>
      <c r="D1356" s="1" t="s">
        <v>645</v>
      </c>
      <c r="E1356" s="1" t="s">
        <v>90</v>
      </c>
      <c r="F1356" s="1" t="s">
        <v>78</v>
      </c>
      <c r="G1356" s="1" t="s">
        <v>636</v>
      </c>
      <c r="H1356" s="1" t="s">
        <v>544</v>
      </c>
      <c r="I1356">
        <v>1</v>
      </c>
      <c r="J1356" t="s">
        <v>234</v>
      </c>
      <c r="K1356" s="1" t="s">
        <v>168</v>
      </c>
      <c r="L1356" s="1" t="s">
        <v>178</v>
      </c>
      <c r="M1356">
        <v>27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ユニフォーム姫川葵ICONIC</v>
      </c>
    </row>
    <row r="1357" spans="1:21" x14ac:dyDescent="0.25">
      <c r="A1357">
        <f>VLOOKUP(Attack[[#This Row],[No用]],SetNo[[No.用]:[vlookup 用]],2,FALSE)</f>
        <v>333</v>
      </c>
      <c r="B1357">
        <f>IF(ROW()=2,1,IF(A1356&lt;&gt;Attack[[#This Row],[No]],1,B1356+1))</f>
        <v>2</v>
      </c>
      <c r="C1357" s="1" t="s">
        <v>108</v>
      </c>
      <c r="D1357" s="1" t="s">
        <v>645</v>
      </c>
      <c r="E1357" s="1" t="s">
        <v>90</v>
      </c>
      <c r="F1357" s="1" t="s">
        <v>78</v>
      </c>
      <c r="G1357" s="1" t="s">
        <v>636</v>
      </c>
      <c r="H1357" s="1" t="s">
        <v>544</v>
      </c>
      <c r="I1357">
        <v>1</v>
      </c>
      <c r="J1357" t="s">
        <v>234</v>
      </c>
      <c r="K1357" s="1" t="s">
        <v>169</v>
      </c>
      <c r="L1357" s="1" t="s">
        <v>173</v>
      </c>
      <c r="M1357">
        <v>28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ユニフォーム姫川葵ICONIC</v>
      </c>
    </row>
    <row r="1358" spans="1:21" x14ac:dyDescent="0.25">
      <c r="A1358">
        <f>VLOOKUP(Attack[[#This Row],[No用]],SetNo[[No.用]:[vlookup 用]],2,FALSE)</f>
        <v>333</v>
      </c>
      <c r="B1358">
        <f>IF(ROW()=2,1,IF(A1357&lt;&gt;Attack[[#This Row],[No]],1,B1357+1))</f>
        <v>3</v>
      </c>
      <c r="C1358" s="1" t="s">
        <v>108</v>
      </c>
      <c r="D1358" s="1" t="s">
        <v>645</v>
      </c>
      <c r="E1358" s="1" t="s">
        <v>90</v>
      </c>
      <c r="F1358" s="1" t="s">
        <v>78</v>
      </c>
      <c r="G1358" s="1" t="s">
        <v>636</v>
      </c>
      <c r="H1358" s="1" t="s">
        <v>544</v>
      </c>
      <c r="I1358">
        <v>1</v>
      </c>
      <c r="J1358" t="s">
        <v>234</v>
      </c>
      <c r="K1358" s="1" t="s">
        <v>172</v>
      </c>
      <c r="L1358" s="1" t="s">
        <v>162</v>
      </c>
      <c r="M1358">
        <v>28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ユニフォーム姫川葵ICONIC</v>
      </c>
    </row>
    <row r="1359" spans="1:21" x14ac:dyDescent="0.25">
      <c r="A1359">
        <f>VLOOKUP(Attack[[#This Row],[No用]],SetNo[[No.用]:[vlookup 用]],2,FALSE)</f>
        <v>334</v>
      </c>
      <c r="B1359">
        <f>IF(ROW()=2,1,IF(A1358&lt;&gt;Attack[[#This Row],[No]],1,B1358+1))</f>
        <v>1</v>
      </c>
      <c r="C1359" s="1" t="s">
        <v>707</v>
      </c>
      <c r="D1359" s="1" t="s">
        <v>645</v>
      </c>
      <c r="E1359" s="10" t="s">
        <v>77</v>
      </c>
      <c r="F1359" s="1" t="s">
        <v>78</v>
      </c>
      <c r="G1359" s="1" t="s">
        <v>636</v>
      </c>
      <c r="H1359" s="1" t="s">
        <v>544</v>
      </c>
      <c r="I1359">
        <v>1</v>
      </c>
      <c r="J1359" t="s">
        <v>234</v>
      </c>
      <c r="K1359" s="1" t="s">
        <v>168</v>
      </c>
      <c r="L1359" s="1" t="s">
        <v>178</v>
      </c>
      <c r="M1359">
        <v>27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花火姫川葵ICONIC</v>
      </c>
    </row>
    <row r="1360" spans="1:21" x14ac:dyDescent="0.25">
      <c r="A1360">
        <f>VLOOKUP(Attack[[#This Row],[No用]],SetNo[[No.用]:[vlookup 用]],2,FALSE)</f>
        <v>334</v>
      </c>
      <c r="B1360">
        <f>IF(ROW()=2,1,IF(A1359&lt;&gt;Attack[[#This Row],[No]],1,B1359+1))</f>
        <v>2</v>
      </c>
      <c r="C1360" s="1" t="s">
        <v>707</v>
      </c>
      <c r="D1360" s="1" t="s">
        <v>645</v>
      </c>
      <c r="E1360" s="10" t="s">
        <v>77</v>
      </c>
      <c r="F1360" s="1" t="s">
        <v>78</v>
      </c>
      <c r="G1360" s="1" t="s">
        <v>636</v>
      </c>
      <c r="H1360" s="1" t="s">
        <v>544</v>
      </c>
      <c r="I1360">
        <v>1</v>
      </c>
      <c r="J1360" t="s">
        <v>234</v>
      </c>
      <c r="K1360" s="1" t="s">
        <v>169</v>
      </c>
      <c r="L1360" s="1" t="s">
        <v>173</v>
      </c>
      <c r="M1360">
        <v>28</v>
      </c>
      <c r="N1360">
        <v>0</v>
      </c>
      <c r="O1360">
        <v>0</v>
      </c>
      <c r="P1360">
        <v>0</v>
      </c>
      <c r="U1360" t="str">
        <f>Attack[[#This Row],[服装]]&amp;Attack[[#This Row],[名前]]&amp;Attack[[#This Row],[レアリティ]]</f>
        <v>花火姫川葵ICONIC</v>
      </c>
    </row>
    <row r="1361" spans="1:21" x14ac:dyDescent="0.25">
      <c r="A1361">
        <f>VLOOKUP(Attack[[#This Row],[No用]],SetNo[[No.用]:[vlookup 用]],2,FALSE)</f>
        <v>334</v>
      </c>
      <c r="B1361">
        <f>IF(ROW()=2,1,IF(A1360&lt;&gt;Attack[[#This Row],[No]],1,B1360+1))</f>
        <v>3</v>
      </c>
      <c r="C1361" s="1" t="s">
        <v>707</v>
      </c>
      <c r="D1361" s="1" t="s">
        <v>645</v>
      </c>
      <c r="E1361" s="10" t="s">
        <v>77</v>
      </c>
      <c r="F1361" s="1" t="s">
        <v>78</v>
      </c>
      <c r="G1361" s="1" t="s">
        <v>636</v>
      </c>
      <c r="H1361" s="1" t="s">
        <v>544</v>
      </c>
      <c r="I1361">
        <v>1</v>
      </c>
      <c r="J1361" t="s">
        <v>234</v>
      </c>
      <c r="K1361" s="1" t="s">
        <v>172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花火姫川葵ICONIC</v>
      </c>
    </row>
    <row r="1362" spans="1:21" x14ac:dyDescent="0.25">
      <c r="A1362">
        <f>VLOOKUP(Attack[[#This Row],[No用]],SetNo[[No.用]:[vlookup 用]],2,FALSE)</f>
        <v>335</v>
      </c>
      <c r="B1362">
        <f>IF(ROW()=2,1,IF(A1361&lt;&gt;Attack[[#This Row],[No]],1,B1361+1))</f>
        <v>1</v>
      </c>
      <c r="C1362" s="1" t="s">
        <v>108</v>
      </c>
      <c r="D1362" s="1" t="s">
        <v>651</v>
      </c>
      <c r="E1362" s="1" t="s">
        <v>90</v>
      </c>
      <c r="F1362" s="1" t="s">
        <v>82</v>
      </c>
      <c r="G1362" s="1" t="s">
        <v>636</v>
      </c>
      <c r="H1362" s="1" t="s">
        <v>71</v>
      </c>
      <c r="I1362">
        <v>1</v>
      </c>
      <c r="J1362" t="s">
        <v>234</v>
      </c>
      <c r="K1362" s="1" t="s">
        <v>168</v>
      </c>
      <c r="L1362" s="1" t="s">
        <v>162</v>
      </c>
      <c r="M1362">
        <v>27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ユニフォーム当間義友ICONIC</v>
      </c>
    </row>
    <row r="1363" spans="1:21" x14ac:dyDescent="0.25">
      <c r="A1363">
        <f>VLOOKUP(Attack[[#This Row],[No用]],SetNo[[No.用]:[vlookup 用]],2,FALSE)</f>
        <v>335</v>
      </c>
      <c r="B1363">
        <f>IF(ROW()=2,1,IF(A1362&lt;&gt;Attack[[#This Row],[No]],1,B1362+1))</f>
        <v>2</v>
      </c>
      <c r="C1363" s="1" t="s">
        <v>108</v>
      </c>
      <c r="D1363" s="1" t="s">
        <v>651</v>
      </c>
      <c r="E1363" s="1" t="s">
        <v>90</v>
      </c>
      <c r="F1363" s="1" t="s">
        <v>82</v>
      </c>
      <c r="G1363" s="1" t="s">
        <v>636</v>
      </c>
      <c r="H1363" s="1" t="s">
        <v>71</v>
      </c>
      <c r="I1363">
        <v>1</v>
      </c>
      <c r="J1363" t="s">
        <v>234</v>
      </c>
      <c r="K1363" s="1" t="s">
        <v>169</v>
      </c>
      <c r="L1363" s="1" t="s">
        <v>162</v>
      </c>
      <c r="M1363">
        <v>27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ユニフォーム当間義友ICONIC</v>
      </c>
    </row>
    <row r="1364" spans="1:21" x14ac:dyDescent="0.25">
      <c r="A1364">
        <f>VLOOKUP(Attack[[#This Row],[No用]],SetNo[[No.用]:[vlookup 用]],2,FALSE)</f>
        <v>336</v>
      </c>
      <c r="B1364">
        <f>IF(ROW()=2,1,IF(A1363&lt;&gt;Attack[[#This Row],[No]],1,B1363+1))</f>
        <v>1</v>
      </c>
      <c r="C1364" s="1" t="s">
        <v>108</v>
      </c>
      <c r="D1364" s="1" t="s">
        <v>634</v>
      </c>
      <c r="E1364" s="1" t="s">
        <v>90</v>
      </c>
      <c r="F1364" s="1" t="s">
        <v>74</v>
      </c>
      <c r="G1364" s="1" t="s">
        <v>636</v>
      </c>
      <c r="H1364" s="1" t="s">
        <v>71</v>
      </c>
      <c r="I1364">
        <v>1</v>
      </c>
      <c r="J1364" t="s">
        <v>234</v>
      </c>
      <c r="K1364" s="1" t="s">
        <v>168</v>
      </c>
      <c r="L1364" s="1" t="s">
        <v>162</v>
      </c>
      <c r="M1364">
        <v>27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ユニフォーム越後栄ICONIC</v>
      </c>
    </row>
    <row r="1365" spans="1:21" x14ac:dyDescent="0.25">
      <c r="A1365">
        <f>VLOOKUP(Attack[[#This Row],[No用]],SetNo[[No.用]:[vlookup 用]],2,FALSE)</f>
        <v>336</v>
      </c>
      <c r="B1365">
        <f>IF(ROW()=2,1,IF(A1364&lt;&gt;Attack[[#This Row],[No]],1,B1364+1))</f>
        <v>2</v>
      </c>
      <c r="C1365" s="1" t="s">
        <v>108</v>
      </c>
      <c r="D1365" s="1" t="s">
        <v>634</v>
      </c>
      <c r="E1365" s="1" t="s">
        <v>90</v>
      </c>
      <c r="F1365" s="1" t="s">
        <v>74</v>
      </c>
      <c r="G1365" s="1" t="s">
        <v>636</v>
      </c>
      <c r="H1365" s="1" t="s">
        <v>71</v>
      </c>
      <c r="I1365">
        <v>1</v>
      </c>
      <c r="J1365" t="s">
        <v>234</v>
      </c>
      <c r="K1365" s="1" t="s">
        <v>169</v>
      </c>
      <c r="L1365" s="1" t="s">
        <v>162</v>
      </c>
      <c r="M1365">
        <v>27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ユニフォーム越後栄ICONIC</v>
      </c>
    </row>
    <row r="1366" spans="1:21" x14ac:dyDescent="0.25">
      <c r="A1366">
        <f>VLOOKUP(Attack[[#This Row],[No用]],SetNo[[No.用]:[vlookup 用]],2,FALSE)</f>
        <v>337</v>
      </c>
      <c r="B1366">
        <f>IF(ROW()=2,1,IF(A1365&lt;&gt;Attack[[#This Row],[No]],1,B1365+1))</f>
        <v>1</v>
      </c>
      <c r="C1366" s="1" t="s">
        <v>108</v>
      </c>
      <c r="D1366" s="1" t="s">
        <v>655</v>
      </c>
      <c r="E1366" s="1" t="s">
        <v>90</v>
      </c>
      <c r="F1366" s="1" t="s">
        <v>80</v>
      </c>
      <c r="G1366" s="1" t="s">
        <v>636</v>
      </c>
      <c r="H1366" s="1" t="s">
        <v>71</v>
      </c>
      <c r="I1366">
        <v>0</v>
      </c>
      <c r="J1366" t="s">
        <v>234</v>
      </c>
      <c r="K1366" s="1"/>
      <c r="L1366" s="1"/>
      <c r="M1366">
        <v>0</v>
      </c>
      <c r="N1366">
        <v>0</v>
      </c>
      <c r="O1366">
        <v>0</v>
      </c>
      <c r="P1366">
        <v>0</v>
      </c>
      <c r="U1366" t="str">
        <f>Attack[[#This Row],[服装]]&amp;Attack[[#This Row],[名前]]&amp;Attack[[#This Row],[レアリティ]]</f>
        <v>ユニフォーム貝掛亮文ICONIC</v>
      </c>
    </row>
    <row r="1367" spans="1:21" x14ac:dyDescent="0.25">
      <c r="A1367">
        <f>VLOOKUP(Attack[[#This Row],[No用]],SetNo[[No.用]:[vlookup 用]],2,FALSE)</f>
        <v>338</v>
      </c>
      <c r="B1367">
        <f>IF(ROW()=2,1,IF(A1366&lt;&gt;Attack[[#This Row],[No]],1,B1366+1))</f>
        <v>1</v>
      </c>
      <c r="C1367" s="1" t="s">
        <v>108</v>
      </c>
      <c r="D1367" s="1" t="s">
        <v>660</v>
      </c>
      <c r="E1367" s="1" t="s">
        <v>73</v>
      </c>
      <c r="F1367" s="1" t="s">
        <v>78</v>
      </c>
      <c r="G1367" s="1" t="s">
        <v>636</v>
      </c>
      <c r="H1367" s="1" t="s">
        <v>71</v>
      </c>
      <c r="I1367">
        <v>1</v>
      </c>
      <c r="J1367" t="s">
        <v>234</v>
      </c>
      <c r="K1367" s="1" t="s">
        <v>168</v>
      </c>
      <c r="L1367" s="1" t="s">
        <v>173</v>
      </c>
      <c r="M1367">
        <v>36</v>
      </c>
      <c r="N1367">
        <v>0</v>
      </c>
      <c r="O1367">
        <v>0</v>
      </c>
      <c r="P1367">
        <v>0</v>
      </c>
      <c r="U1367" t="str">
        <f>Attack[[#This Row],[服装]]&amp;Attack[[#This Row],[名前]]&amp;Attack[[#This Row],[レアリティ]]</f>
        <v>ユニフォーム丸山一喜ICONIC</v>
      </c>
    </row>
    <row r="1368" spans="1:21" x14ac:dyDescent="0.25">
      <c r="A1368">
        <f>VLOOKUP(Attack[[#This Row],[No用]],SetNo[[No.用]:[vlookup 用]],2,FALSE)</f>
        <v>338</v>
      </c>
      <c r="B1368">
        <f>IF(ROW()=2,1,IF(A1367&lt;&gt;Attack[[#This Row],[No]],1,B1367+1))</f>
        <v>2</v>
      </c>
      <c r="C1368" s="1" t="s">
        <v>108</v>
      </c>
      <c r="D1368" s="1" t="s">
        <v>660</v>
      </c>
      <c r="E1368" s="1" t="s">
        <v>73</v>
      </c>
      <c r="F1368" s="1" t="s">
        <v>78</v>
      </c>
      <c r="G1368" s="1" t="s">
        <v>636</v>
      </c>
      <c r="H1368" s="1" t="s">
        <v>71</v>
      </c>
      <c r="I1368">
        <v>1</v>
      </c>
      <c r="J1368" t="s">
        <v>234</v>
      </c>
      <c r="K1368" s="1" t="s">
        <v>169</v>
      </c>
      <c r="L1368" s="1" t="s">
        <v>178</v>
      </c>
      <c r="M1368">
        <v>36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ユニフォーム丸山一喜ICONIC</v>
      </c>
    </row>
    <row r="1369" spans="1:21" x14ac:dyDescent="0.25">
      <c r="A1369">
        <f>VLOOKUP(Attack[[#This Row],[No用]],SetNo[[No.用]:[vlookup 用]],2,FALSE)</f>
        <v>338</v>
      </c>
      <c r="B1369">
        <f>IF(ROW()=2,1,IF(A1368&lt;&gt;Attack[[#This Row],[No]],1,B1368+1))</f>
        <v>3</v>
      </c>
      <c r="C1369" s="1" t="s">
        <v>108</v>
      </c>
      <c r="D1369" s="1" t="s">
        <v>660</v>
      </c>
      <c r="E1369" s="1" t="s">
        <v>73</v>
      </c>
      <c r="F1369" s="1" t="s">
        <v>78</v>
      </c>
      <c r="G1369" s="1" t="s">
        <v>636</v>
      </c>
      <c r="H1369" s="1" t="s">
        <v>71</v>
      </c>
      <c r="I1369">
        <v>1</v>
      </c>
      <c r="J1369" t="s">
        <v>234</v>
      </c>
      <c r="K1369" s="1" t="s">
        <v>258</v>
      </c>
      <c r="L1369" s="1" t="s">
        <v>173</v>
      </c>
      <c r="M1369">
        <v>39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ユニフォーム丸山一喜ICONIC</v>
      </c>
    </row>
    <row r="1370" spans="1:21" x14ac:dyDescent="0.25">
      <c r="A1370">
        <f>VLOOKUP(Attack[[#This Row],[No用]],SetNo[[No.用]:[vlookup 用]],2,FALSE)</f>
        <v>338</v>
      </c>
      <c r="B1370">
        <f>IF(ROW()=2,1,IF(A1369&lt;&gt;Attack[[#This Row],[No]],1,B1369+1))</f>
        <v>4</v>
      </c>
      <c r="C1370" s="1" t="s">
        <v>108</v>
      </c>
      <c r="D1370" s="1" t="s">
        <v>660</v>
      </c>
      <c r="E1370" s="1" t="s">
        <v>73</v>
      </c>
      <c r="F1370" s="1" t="s">
        <v>78</v>
      </c>
      <c r="G1370" s="1" t="s">
        <v>636</v>
      </c>
      <c r="H1370" s="1" t="s">
        <v>71</v>
      </c>
      <c r="I1370">
        <v>1</v>
      </c>
      <c r="J1370" t="s">
        <v>234</v>
      </c>
      <c r="K1370" s="1" t="s">
        <v>171</v>
      </c>
      <c r="L1370" s="1" t="s">
        <v>173</v>
      </c>
      <c r="M1370">
        <v>36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ユニフォーム丸山一喜ICONIC</v>
      </c>
    </row>
    <row r="1371" spans="1:21" x14ac:dyDescent="0.25">
      <c r="A1371">
        <f>VLOOKUP(Attack[[#This Row],[No用]],SetNo[[No.用]:[vlookup 用]],2,FALSE)</f>
        <v>338</v>
      </c>
      <c r="B1371">
        <f>IF(ROW()=2,1,IF(A1370&lt;&gt;Attack[[#This Row],[No]],1,B1370+1))</f>
        <v>5</v>
      </c>
      <c r="C1371" s="1" t="s">
        <v>108</v>
      </c>
      <c r="D1371" s="1" t="s">
        <v>660</v>
      </c>
      <c r="E1371" s="1" t="s">
        <v>73</v>
      </c>
      <c r="F1371" s="1" t="s">
        <v>78</v>
      </c>
      <c r="G1371" s="1" t="s">
        <v>636</v>
      </c>
      <c r="H1371" s="1" t="s">
        <v>71</v>
      </c>
      <c r="I1371">
        <v>1</v>
      </c>
      <c r="J1371" t="s">
        <v>234</v>
      </c>
      <c r="K1371" s="1" t="s">
        <v>172</v>
      </c>
      <c r="L1371" s="1" t="s">
        <v>162</v>
      </c>
      <c r="M1371">
        <v>33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ユニフォーム丸山一喜ICONIC</v>
      </c>
    </row>
    <row r="1372" spans="1:21" x14ac:dyDescent="0.25">
      <c r="A1372">
        <f>VLOOKUP(Attack[[#This Row],[No用]],SetNo[[No.用]:[vlookup 用]],2,FALSE)</f>
        <v>338</v>
      </c>
      <c r="B1372">
        <f>IF(ROW()=2,1,IF(A1371&lt;&gt;Attack[[#This Row],[No]],1,B1371+1))</f>
        <v>6</v>
      </c>
      <c r="C1372" s="1" t="s">
        <v>108</v>
      </c>
      <c r="D1372" s="1" t="s">
        <v>660</v>
      </c>
      <c r="E1372" s="1" t="s">
        <v>73</v>
      </c>
      <c r="F1372" s="1" t="s">
        <v>78</v>
      </c>
      <c r="G1372" s="1" t="s">
        <v>636</v>
      </c>
      <c r="H1372" s="1" t="s">
        <v>71</v>
      </c>
      <c r="I1372">
        <v>1</v>
      </c>
      <c r="J1372" t="s">
        <v>234</v>
      </c>
      <c r="K1372" s="1" t="s">
        <v>258</v>
      </c>
      <c r="L1372" s="1" t="s">
        <v>224</v>
      </c>
      <c r="M1372">
        <v>46</v>
      </c>
      <c r="N1372">
        <v>0</v>
      </c>
      <c r="O1372">
        <v>56</v>
      </c>
      <c r="P1372">
        <v>0</v>
      </c>
      <c r="U1372" t="str">
        <f>Attack[[#This Row],[服装]]&amp;Attack[[#This Row],[名前]]&amp;Attack[[#This Row],[レアリティ]]</f>
        <v>ユニフォーム丸山一喜ICONIC</v>
      </c>
    </row>
    <row r="1373" spans="1:21" x14ac:dyDescent="0.25">
      <c r="A1373">
        <f>VLOOKUP(Attack[[#This Row],[No用]],SetNo[[No.用]:[vlookup 用]],2,FALSE)</f>
        <v>339</v>
      </c>
      <c r="B1373">
        <f>IF(ROW()=2,1,IF(A1372&lt;&gt;Attack[[#This Row],[No]],1,B1372+1))</f>
        <v>1</v>
      </c>
      <c r="C1373" s="1" t="s">
        <v>108</v>
      </c>
      <c r="D1373" s="1" t="s">
        <v>663</v>
      </c>
      <c r="E1373" s="1" t="s">
        <v>90</v>
      </c>
      <c r="F1373" s="1" t="s">
        <v>78</v>
      </c>
      <c r="G1373" s="1" t="s">
        <v>636</v>
      </c>
      <c r="H1373" s="1" t="s">
        <v>71</v>
      </c>
      <c r="I1373">
        <v>1</v>
      </c>
      <c r="J1373" t="s">
        <v>234</v>
      </c>
      <c r="K1373" s="1" t="s">
        <v>168</v>
      </c>
      <c r="L1373" s="1" t="s">
        <v>173</v>
      </c>
      <c r="M1373">
        <v>28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ユニフォーム舞子侑志ICONIC</v>
      </c>
    </row>
    <row r="1374" spans="1:21" x14ac:dyDescent="0.25">
      <c r="A1374">
        <f>VLOOKUP(Attack[[#This Row],[No用]],SetNo[[No.用]:[vlookup 用]],2,FALSE)</f>
        <v>339</v>
      </c>
      <c r="B1374">
        <f>IF(ROW()=2,1,IF(A1373&lt;&gt;Attack[[#This Row],[No]],1,B1373+1))</f>
        <v>2</v>
      </c>
      <c r="C1374" s="1" t="s">
        <v>108</v>
      </c>
      <c r="D1374" s="1" t="s">
        <v>663</v>
      </c>
      <c r="E1374" s="1" t="s">
        <v>90</v>
      </c>
      <c r="F1374" s="1" t="s">
        <v>78</v>
      </c>
      <c r="G1374" s="1" t="s">
        <v>636</v>
      </c>
      <c r="H1374" s="1" t="s">
        <v>71</v>
      </c>
      <c r="I1374">
        <v>1</v>
      </c>
      <c r="J1374" t="s">
        <v>234</v>
      </c>
      <c r="K1374" s="1" t="s">
        <v>169</v>
      </c>
      <c r="L1374" s="1" t="s">
        <v>162</v>
      </c>
      <c r="M1374">
        <v>25</v>
      </c>
      <c r="N1374">
        <v>0</v>
      </c>
      <c r="O1374">
        <v>0</v>
      </c>
      <c r="P1374">
        <v>0</v>
      </c>
      <c r="U1374" t="str">
        <f>Attack[[#This Row],[服装]]&amp;Attack[[#This Row],[名前]]&amp;Attack[[#This Row],[レアリティ]]</f>
        <v>ユニフォーム舞子侑志ICONIC</v>
      </c>
    </row>
    <row r="1375" spans="1:21" x14ac:dyDescent="0.25">
      <c r="A1375">
        <f>VLOOKUP(Attack[[#This Row],[No用]],SetNo[[No.用]:[vlookup 用]],2,FALSE)</f>
        <v>339</v>
      </c>
      <c r="B1375">
        <f>IF(ROW()=2,1,IF(A1374&lt;&gt;Attack[[#This Row],[No]],1,B1374+1))</f>
        <v>3</v>
      </c>
      <c r="C1375" s="1" t="s">
        <v>108</v>
      </c>
      <c r="D1375" s="1" t="s">
        <v>663</v>
      </c>
      <c r="E1375" s="1" t="s">
        <v>90</v>
      </c>
      <c r="F1375" s="1" t="s">
        <v>78</v>
      </c>
      <c r="G1375" s="1" t="s">
        <v>636</v>
      </c>
      <c r="H1375" s="1" t="s">
        <v>71</v>
      </c>
      <c r="I1375">
        <v>1</v>
      </c>
      <c r="J1375" t="s">
        <v>234</v>
      </c>
      <c r="K1375" s="1" t="s">
        <v>170</v>
      </c>
      <c r="L1375" s="1" t="s">
        <v>162</v>
      </c>
      <c r="M1375">
        <v>29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ユニフォーム舞子侑志ICONIC</v>
      </c>
    </row>
    <row r="1376" spans="1:21" x14ac:dyDescent="0.25">
      <c r="A1376">
        <f>VLOOKUP(Attack[[#This Row],[No用]],SetNo[[No.用]:[vlookup 用]],2,FALSE)</f>
        <v>339</v>
      </c>
      <c r="B1376">
        <f>IF(ROW()=2,1,IF(A1375&lt;&gt;Attack[[#This Row],[No]],1,B1375+1))</f>
        <v>4</v>
      </c>
      <c r="C1376" s="1" t="s">
        <v>108</v>
      </c>
      <c r="D1376" s="1" t="s">
        <v>663</v>
      </c>
      <c r="E1376" s="1" t="s">
        <v>90</v>
      </c>
      <c r="F1376" s="1" t="s">
        <v>78</v>
      </c>
      <c r="G1376" s="1" t="s">
        <v>636</v>
      </c>
      <c r="H1376" s="1" t="s">
        <v>71</v>
      </c>
      <c r="I1376">
        <v>1</v>
      </c>
      <c r="J1376" t="s">
        <v>234</v>
      </c>
      <c r="K1376" s="1" t="s">
        <v>172</v>
      </c>
      <c r="L1376" s="1" t="s">
        <v>162</v>
      </c>
      <c r="M1376">
        <v>20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ユニフォーム舞子侑志ICONIC</v>
      </c>
    </row>
    <row r="1377" spans="1:21" x14ac:dyDescent="0.25">
      <c r="A1377">
        <f>VLOOKUP(Attack[[#This Row],[No用]],SetNo[[No.用]:[vlookup 用]],2,FALSE)</f>
        <v>339</v>
      </c>
      <c r="B1377">
        <f>IF(ROW()=2,1,IF(A1376&lt;&gt;Attack[[#This Row],[No]],1,B1376+1))</f>
        <v>5</v>
      </c>
      <c r="C1377" s="1" t="s">
        <v>108</v>
      </c>
      <c r="D1377" s="1" t="s">
        <v>663</v>
      </c>
      <c r="E1377" s="1" t="s">
        <v>90</v>
      </c>
      <c r="F1377" s="1" t="s">
        <v>78</v>
      </c>
      <c r="G1377" s="1" t="s">
        <v>636</v>
      </c>
      <c r="H1377" s="1" t="s">
        <v>71</v>
      </c>
      <c r="I1377">
        <v>1</v>
      </c>
      <c r="J1377" t="s">
        <v>234</v>
      </c>
      <c r="K1377" s="1" t="s">
        <v>183</v>
      </c>
      <c r="L1377" s="1" t="s">
        <v>224</v>
      </c>
      <c r="M1377">
        <v>38</v>
      </c>
      <c r="N1377">
        <v>0</v>
      </c>
      <c r="O1377">
        <v>48</v>
      </c>
      <c r="P1377">
        <v>0</v>
      </c>
      <c r="U1377" t="str">
        <f>Attack[[#This Row],[服装]]&amp;Attack[[#This Row],[名前]]&amp;Attack[[#This Row],[レアリティ]]</f>
        <v>ユニフォーム舞子侑志ICONIC</v>
      </c>
    </row>
    <row r="1378" spans="1:21" x14ac:dyDescent="0.25">
      <c r="A1378">
        <f>VLOOKUP(Attack[[#This Row],[No用]],SetNo[[No.用]:[vlookup 用]],2,FALSE)</f>
        <v>340</v>
      </c>
      <c r="B1378">
        <f>IF(ROW()=2,1,IF(A1377&lt;&gt;Attack[[#This Row],[No]],1,B1377+1))</f>
        <v>1</v>
      </c>
      <c r="C1378" s="1" t="s">
        <v>108</v>
      </c>
      <c r="D1378" s="1" t="s">
        <v>641</v>
      </c>
      <c r="E1378" s="1" t="s">
        <v>90</v>
      </c>
      <c r="F1378" s="1" t="s">
        <v>78</v>
      </c>
      <c r="G1378" s="1" t="s">
        <v>636</v>
      </c>
      <c r="H1378" s="1" t="s">
        <v>71</v>
      </c>
      <c r="I1378">
        <v>1</v>
      </c>
      <c r="J1378" t="s">
        <v>234</v>
      </c>
      <c r="K1378" s="1" t="s">
        <v>168</v>
      </c>
      <c r="L1378" s="1" t="s">
        <v>173</v>
      </c>
      <c r="M1378">
        <v>38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ユニフォーム寺泊基希ICONIC</v>
      </c>
    </row>
    <row r="1379" spans="1:21" x14ac:dyDescent="0.25">
      <c r="A1379">
        <f>VLOOKUP(Attack[[#This Row],[No用]],SetNo[[No.用]:[vlookup 用]],2,FALSE)</f>
        <v>340</v>
      </c>
      <c r="B1379">
        <f>IF(ROW()=2,1,IF(A1378&lt;&gt;Attack[[#This Row],[No]],1,B1378+1))</f>
        <v>2</v>
      </c>
      <c r="C1379" s="1" t="s">
        <v>108</v>
      </c>
      <c r="D1379" s="1" t="s">
        <v>641</v>
      </c>
      <c r="E1379" s="1" t="s">
        <v>90</v>
      </c>
      <c r="F1379" s="1" t="s">
        <v>78</v>
      </c>
      <c r="G1379" s="1" t="s">
        <v>636</v>
      </c>
      <c r="H1379" s="1" t="s">
        <v>71</v>
      </c>
      <c r="I1379">
        <v>1</v>
      </c>
      <c r="J1379" t="s">
        <v>234</v>
      </c>
      <c r="K1379" s="1" t="s">
        <v>169</v>
      </c>
      <c r="L1379" s="1" t="s">
        <v>173</v>
      </c>
      <c r="M1379">
        <v>38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ユニフォーム寺泊基希ICONIC</v>
      </c>
    </row>
    <row r="1380" spans="1:21" x14ac:dyDescent="0.25">
      <c r="A1380">
        <f>VLOOKUP(Attack[[#This Row],[No用]],SetNo[[No.用]:[vlookup 用]],2,FALSE)</f>
        <v>340</v>
      </c>
      <c r="B1380">
        <f>IF(ROW()=2,1,IF(A1379&lt;&gt;Attack[[#This Row],[No]],1,B1379+1))</f>
        <v>3</v>
      </c>
      <c r="C1380" s="1" t="s">
        <v>108</v>
      </c>
      <c r="D1380" s="1" t="s">
        <v>641</v>
      </c>
      <c r="E1380" s="1" t="s">
        <v>90</v>
      </c>
      <c r="F1380" s="1" t="s">
        <v>78</v>
      </c>
      <c r="G1380" s="1" t="s">
        <v>636</v>
      </c>
      <c r="H1380" s="1" t="s">
        <v>71</v>
      </c>
      <c r="I1380">
        <v>1</v>
      </c>
      <c r="J1380" t="s">
        <v>234</v>
      </c>
      <c r="K1380" s="1" t="s">
        <v>170</v>
      </c>
      <c r="L1380" s="1" t="s">
        <v>162</v>
      </c>
      <c r="M1380">
        <v>35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ユニフォーム寺泊基希ICONIC</v>
      </c>
    </row>
    <row r="1381" spans="1:21" x14ac:dyDescent="0.25">
      <c r="A1381">
        <f>VLOOKUP(Attack[[#This Row],[No用]],SetNo[[No.用]:[vlookup 用]],2,FALSE)</f>
        <v>340</v>
      </c>
      <c r="B1381">
        <f>IF(ROW()=2,1,IF(A1380&lt;&gt;Attack[[#This Row],[No]],1,B1380+1))</f>
        <v>4</v>
      </c>
      <c r="C1381" s="1" t="s">
        <v>108</v>
      </c>
      <c r="D1381" s="1" t="s">
        <v>641</v>
      </c>
      <c r="E1381" s="1" t="s">
        <v>90</v>
      </c>
      <c r="F1381" s="1" t="s">
        <v>78</v>
      </c>
      <c r="G1381" s="1" t="s">
        <v>636</v>
      </c>
      <c r="H1381" s="1" t="s">
        <v>71</v>
      </c>
      <c r="I1381">
        <v>1</v>
      </c>
      <c r="J1381" t="s">
        <v>234</v>
      </c>
      <c r="K1381" s="1" t="s">
        <v>171</v>
      </c>
      <c r="L1381" s="1" t="s">
        <v>173</v>
      </c>
      <c r="M1381">
        <v>41</v>
      </c>
      <c r="N1381">
        <v>0</v>
      </c>
      <c r="O1381">
        <v>0</v>
      </c>
      <c r="P1381">
        <v>0</v>
      </c>
      <c r="U1381" t="str">
        <f>Attack[[#This Row],[服装]]&amp;Attack[[#This Row],[名前]]&amp;Attack[[#This Row],[レアリティ]]</f>
        <v>ユニフォーム寺泊基希ICONIC</v>
      </c>
    </row>
    <row r="1382" spans="1:21" x14ac:dyDescent="0.25">
      <c r="A1382">
        <f>VLOOKUP(Attack[[#This Row],[No用]],SetNo[[No.用]:[vlookup 用]],2,FALSE)</f>
        <v>340</v>
      </c>
      <c r="B1382">
        <f>IF(ROW()=2,1,IF(A1381&lt;&gt;Attack[[#This Row],[No]],1,B1381+1))</f>
        <v>5</v>
      </c>
      <c r="C1382" s="1" t="s">
        <v>108</v>
      </c>
      <c r="D1382" s="1" t="s">
        <v>641</v>
      </c>
      <c r="E1382" s="1" t="s">
        <v>90</v>
      </c>
      <c r="F1382" s="1" t="s">
        <v>78</v>
      </c>
      <c r="G1382" s="1" t="s">
        <v>636</v>
      </c>
      <c r="H1382" s="1" t="s">
        <v>71</v>
      </c>
      <c r="I1382">
        <v>1</v>
      </c>
      <c r="J1382" t="s">
        <v>234</v>
      </c>
      <c r="K1382" s="1" t="s">
        <v>172</v>
      </c>
      <c r="L1382" s="1" t="s">
        <v>178</v>
      </c>
      <c r="M1382">
        <v>38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ユニフォーム寺泊基希ICONIC</v>
      </c>
    </row>
    <row r="1383" spans="1:21" x14ac:dyDescent="0.25">
      <c r="A1383">
        <f>VLOOKUP(Attack[[#This Row],[No用]],SetNo[[No.用]:[vlookup 用]],2,FALSE)</f>
        <v>340</v>
      </c>
      <c r="B1383">
        <f>IF(ROW()=2,1,IF(A1382&lt;&gt;Attack[[#This Row],[No]],1,B1382+1))</f>
        <v>6</v>
      </c>
      <c r="C1383" s="1" t="s">
        <v>108</v>
      </c>
      <c r="D1383" s="1" t="s">
        <v>641</v>
      </c>
      <c r="E1383" s="1" t="s">
        <v>90</v>
      </c>
      <c r="F1383" s="1" t="s">
        <v>78</v>
      </c>
      <c r="G1383" s="1" t="s">
        <v>636</v>
      </c>
      <c r="H1383" s="1" t="s">
        <v>71</v>
      </c>
      <c r="I1383">
        <v>1</v>
      </c>
      <c r="J1383" t="s">
        <v>234</v>
      </c>
      <c r="K1383" s="1" t="s">
        <v>183</v>
      </c>
      <c r="L1383" s="1" t="s">
        <v>224</v>
      </c>
      <c r="M1383">
        <v>46</v>
      </c>
      <c r="N1383">
        <v>0</v>
      </c>
      <c r="O1383">
        <v>56</v>
      </c>
      <c r="P1383">
        <v>0</v>
      </c>
      <c r="U1383" t="str">
        <f>Attack[[#This Row],[服装]]&amp;Attack[[#This Row],[名前]]&amp;Attack[[#This Row],[レアリティ]]</f>
        <v>ユニフォーム寺泊基希ICONIC</v>
      </c>
    </row>
    <row r="1384" spans="1:21" x14ac:dyDescent="0.25">
      <c r="A1384">
        <f>VLOOKUP(Attack[[#This Row],[No用]],SetNo[[No.用]:[vlookup 用]],2,FALSE)</f>
        <v>340</v>
      </c>
      <c r="B1384">
        <f>IF(ROW()=2,1,IF(A1383&lt;&gt;Attack[[#This Row],[No]],1,B1383+1))</f>
        <v>7</v>
      </c>
      <c r="C1384" s="1" t="s">
        <v>108</v>
      </c>
      <c r="D1384" s="1" t="s">
        <v>641</v>
      </c>
      <c r="E1384" s="1" t="s">
        <v>90</v>
      </c>
      <c r="F1384" s="1" t="s">
        <v>78</v>
      </c>
      <c r="G1384" s="1" t="s">
        <v>636</v>
      </c>
      <c r="H1384" s="1" t="s">
        <v>71</v>
      </c>
      <c r="I1384">
        <v>1</v>
      </c>
      <c r="J1384" t="s">
        <v>234</v>
      </c>
      <c r="K1384" s="1" t="s">
        <v>169</v>
      </c>
      <c r="L1384" s="1" t="s">
        <v>224</v>
      </c>
      <c r="M1384">
        <v>46</v>
      </c>
      <c r="N1384">
        <v>0</v>
      </c>
      <c r="O1384">
        <v>56</v>
      </c>
      <c r="P1384">
        <v>0</v>
      </c>
      <c r="U1384" t="str">
        <f>Attack[[#This Row],[服装]]&amp;Attack[[#This Row],[名前]]&amp;Attack[[#This Row],[レアリティ]]</f>
        <v>ユニフォーム寺泊基希ICONIC</v>
      </c>
    </row>
    <row r="1385" spans="1:21" x14ac:dyDescent="0.25">
      <c r="A1385">
        <f>VLOOKUP(Attack[[#This Row],[No用]],SetNo[[No.用]:[vlookup 用]],2,FALSE)</f>
        <v>341</v>
      </c>
      <c r="B1385">
        <f>IF(ROW()=2,1,IF(A1384&lt;&gt;Attack[[#This Row],[No]],1,B1384+1))</f>
        <v>1</v>
      </c>
      <c r="C1385" t="s">
        <v>108</v>
      </c>
      <c r="D1385" t="s">
        <v>264</v>
      </c>
      <c r="E1385" t="s">
        <v>77</v>
      </c>
      <c r="F1385" t="s">
        <v>78</v>
      </c>
      <c r="G1385" t="s">
        <v>134</v>
      </c>
      <c r="H1385" t="s">
        <v>71</v>
      </c>
      <c r="I1385">
        <v>1</v>
      </c>
      <c r="J1385" t="s">
        <v>234</v>
      </c>
      <c r="K1385" s="1" t="s">
        <v>168</v>
      </c>
      <c r="L1385" s="1" t="s">
        <v>173</v>
      </c>
      <c r="M1385">
        <v>39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ユニフォーム星海光来ICONIC</v>
      </c>
    </row>
    <row r="1386" spans="1:21" x14ac:dyDescent="0.25">
      <c r="A1386">
        <f>VLOOKUP(Attack[[#This Row],[No用]],SetNo[[No.用]:[vlookup 用]],2,FALSE)</f>
        <v>341</v>
      </c>
      <c r="B1386">
        <f>IF(ROW()=2,1,IF(A1385&lt;&gt;Attack[[#This Row],[No]],1,B1385+1))</f>
        <v>2</v>
      </c>
      <c r="C1386" t="s">
        <v>108</v>
      </c>
      <c r="D1386" t="s">
        <v>264</v>
      </c>
      <c r="E1386" t="s">
        <v>77</v>
      </c>
      <c r="F1386" t="s">
        <v>78</v>
      </c>
      <c r="G1386" t="s">
        <v>134</v>
      </c>
      <c r="H1386" t="s">
        <v>71</v>
      </c>
      <c r="I1386">
        <v>1</v>
      </c>
      <c r="J1386" t="s">
        <v>234</v>
      </c>
      <c r="K1386" s="1" t="s">
        <v>169</v>
      </c>
      <c r="L1386" s="1" t="s">
        <v>162</v>
      </c>
      <c r="M1386">
        <v>33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ユニフォーム星海光来ICONIC</v>
      </c>
    </row>
    <row r="1387" spans="1:21" x14ac:dyDescent="0.25">
      <c r="A1387">
        <f>VLOOKUP(Attack[[#This Row],[No用]],SetNo[[No.用]:[vlookup 用]],2,FALSE)</f>
        <v>341</v>
      </c>
      <c r="B1387">
        <f>IF(ROW()=2,1,IF(A1386&lt;&gt;Attack[[#This Row],[No]],1,B1386+1))</f>
        <v>3</v>
      </c>
      <c r="C1387" t="s">
        <v>108</v>
      </c>
      <c r="D1387" t="s">
        <v>264</v>
      </c>
      <c r="E1387" t="s">
        <v>77</v>
      </c>
      <c r="F1387" t="s">
        <v>78</v>
      </c>
      <c r="G1387" t="s">
        <v>134</v>
      </c>
      <c r="H1387" t="s">
        <v>71</v>
      </c>
      <c r="I1387">
        <v>1</v>
      </c>
      <c r="J1387" t="s">
        <v>234</v>
      </c>
      <c r="K1387" s="1" t="s">
        <v>258</v>
      </c>
      <c r="L1387" s="1" t="s">
        <v>173</v>
      </c>
      <c r="M1387">
        <v>42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ユニフォーム星海光来ICONIC</v>
      </c>
    </row>
    <row r="1388" spans="1:21" x14ac:dyDescent="0.25">
      <c r="A1388">
        <f>VLOOKUP(Attack[[#This Row],[No用]],SetNo[[No.用]:[vlookup 用]],2,FALSE)</f>
        <v>341</v>
      </c>
      <c r="B1388">
        <f>IF(ROW()=2,1,IF(A1387&lt;&gt;Attack[[#This Row],[No]],1,B1387+1))</f>
        <v>4</v>
      </c>
      <c r="C1388" t="s">
        <v>108</v>
      </c>
      <c r="D1388" t="s">
        <v>264</v>
      </c>
      <c r="E1388" t="s">
        <v>77</v>
      </c>
      <c r="F1388" t="s">
        <v>78</v>
      </c>
      <c r="G1388" t="s">
        <v>134</v>
      </c>
      <c r="H1388" t="s">
        <v>71</v>
      </c>
      <c r="I1388">
        <v>1</v>
      </c>
      <c r="J1388" t="s">
        <v>234</v>
      </c>
      <c r="K1388" s="1" t="s">
        <v>171</v>
      </c>
      <c r="L1388" s="1" t="s">
        <v>162</v>
      </c>
      <c r="M1388">
        <v>36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ユニフォーム星海光来ICONIC</v>
      </c>
    </row>
    <row r="1389" spans="1:21" x14ac:dyDescent="0.25">
      <c r="A1389">
        <f>VLOOKUP(Attack[[#This Row],[No用]],SetNo[[No.用]:[vlookup 用]],2,FALSE)</f>
        <v>341</v>
      </c>
      <c r="B1389">
        <f>IF(ROW()=2,1,IF(A1388&lt;&gt;Attack[[#This Row],[No]],1,B1388+1))</f>
        <v>5</v>
      </c>
      <c r="C1389" t="s">
        <v>108</v>
      </c>
      <c r="D1389" t="s">
        <v>264</v>
      </c>
      <c r="E1389" t="s">
        <v>77</v>
      </c>
      <c r="F1389" t="s">
        <v>78</v>
      </c>
      <c r="G1389" t="s">
        <v>134</v>
      </c>
      <c r="H1389" t="s">
        <v>71</v>
      </c>
      <c r="I1389">
        <v>1</v>
      </c>
      <c r="J1389" t="s">
        <v>234</v>
      </c>
      <c r="K1389" s="1" t="s">
        <v>266</v>
      </c>
      <c r="L1389" s="1" t="s">
        <v>173</v>
      </c>
      <c r="M1389">
        <v>39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ユニフォーム星海光来ICONIC</v>
      </c>
    </row>
    <row r="1390" spans="1:21" x14ac:dyDescent="0.25">
      <c r="A1390">
        <f>VLOOKUP(Attack[[#This Row],[No用]],SetNo[[No.用]:[vlookup 用]],2,FALSE)</f>
        <v>341</v>
      </c>
      <c r="B1390">
        <f>IF(ROW()=2,1,IF(A1389&lt;&gt;Attack[[#This Row],[No]],1,B1389+1))</f>
        <v>6</v>
      </c>
      <c r="C1390" t="s">
        <v>108</v>
      </c>
      <c r="D1390" t="s">
        <v>264</v>
      </c>
      <c r="E1390" t="s">
        <v>77</v>
      </c>
      <c r="F1390" t="s">
        <v>78</v>
      </c>
      <c r="G1390" t="s">
        <v>134</v>
      </c>
      <c r="H1390" t="s">
        <v>71</v>
      </c>
      <c r="I1390">
        <v>1</v>
      </c>
      <c r="J1390" t="s">
        <v>234</v>
      </c>
      <c r="K1390" s="1" t="s">
        <v>172</v>
      </c>
      <c r="L1390" s="1" t="s">
        <v>162</v>
      </c>
      <c r="M1390">
        <v>33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ユニフォーム星海光来ICONIC</v>
      </c>
    </row>
    <row r="1391" spans="1:21" x14ac:dyDescent="0.25">
      <c r="A1391">
        <f>VLOOKUP(Attack[[#This Row],[No用]],SetNo[[No.用]:[vlookup 用]],2,FALSE)</f>
        <v>341</v>
      </c>
      <c r="B1391">
        <f>IF(ROW()=2,1,IF(A1390&lt;&gt;Attack[[#This Row],[No]],1,B1390+1))</f>
        <v>7</v>
      </c>
      <c r="C1391" t="s">
        <v>108</v>
      </c>
      <c r="D1391" t="s">
        <v>264</v>
      </c>
      <c r="E1391" t="s">
        <v>77</v>
      </c>
      <c r="F1391" t="s">
        <v>78</v>
      </c>
      <c r="G1391" t="s">
        <v>134</v>
      </c>
      <c r="H1391" t="s">
        <v>71</v>
      </c>
      <c r="I1391">
        <v>1</v>
      </c>
      <c r="J1391" t="s">
        <v>234</v>
      </c>
      <c r="K1391" s="1" t="s">
        <v>183</v>
      </c>
      <c r="L1391" s="1" t="s">
        <v>224</v>
      </c>
      <c r="M1391">
        <v>51</v>
      </c>
      <c r="N1391">
        <v>0</v>
      </c>
      <c r="O1391">
        <v>61</v>
      </c>
      <c r="P1391">
        <v>0</v>
      </c>
      <c r="U1391" t="str">
        <f>Attack[[#This Row],[服装]]&amp;Attack[[#This Row],[名前]]&amp;Attack[[#This Row],[レアリティ]]</f>
        <v>ユニフォーム星海光来ICONIC</v>
      </c>
    </row>
    <row r="1392" spans="1:21" x14ac:dyDescent="0.25">
      <c r="A1392">
        <f>VLOOKUP(Attack[[#This Row],[No用]],SetNo[[No.用]:[vlookup 用]],2,FALSE)</f>
        <v>342</v>
      </c>
      <c r="B1392">
        <f>IF(ROW()=2,1,IF(A1391&lt;&gt;Attack[[#This Row],[No]],1,B1391+1))</f>
        <v>1</v>
      </c>
      <c r="C1392" s="1" t="s">
        <v>581</v>
      </c>
      <c r="D1392" t="s">
        <v>264</v>
      </c>
      <c r="E1392" s="1" t="s">
        <v>73</v>
      </c>
      <c r="F1392" t="s">
        <v>78</v>
      </c>
      <c r="G1392" t="s">
        <v>134</v>
      </c>
      <c r="H1392" t="s">
        <v>71</v>
      </c>
      <c r="I1392">
        <v>1</v>
      </c>
      <c r="J1392" t="s">
        <v>234</v>
      </c>
      <c r="K1392" s="1" t="s">
        <v>168</v>
      </c>
      <c r="L1392" s="1" t="s">
        <v>173</v>
      </c>
      <c r="M1392">
        <v>39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文化祭星海光来ICONIC</v>
      </c>
    </row>
    <row r="1393" spans="1:21" x14ac:dyDescent="0.25">
      <c r="A1393">
        <f>VLOOKUP(Attack[[#This Row],[No用]],SetNo[[No.用]:[vlookup 用]],2,FALSE)</f>
        <v>342</v>
      </c>
      <c r="B1393">
        <f>IF(ROW()=2,1,IF(A1392&lt;&gt;Attack[[#This Row],[No]],1,B1392+1))</f>
        <v>2</v>
      </c>
      <c r="C1393" s="1" t="s">
        <v>581</v>
      </c>
      <c r="D1393" t="s">
        <v>264</v>
      </c>
      <c r="E1393" s="1" t="s">
        <v>73</v>
      </c>
      <c r="F1393" t="s">
        <v>78</v>
      </c>
      <c r="G1393" t="s">
        <v>134</v>
      </c>
      <c r="H1393" t="s">
        <v>71</v>
      </c>
      <c r="I1393">
        <v>1</v>
      </c>
      <c r="J1393" t="s">
        <v>234</v>
      </c>
      <c r="K1393" s="1" t="s">
        <v>169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文化祭星海光来ICONIC</v>
      </c>
    </row>
    <row r="1394" spans="1:21" x14ac:dyDescent="0.25">
      <c r="A1394">
        <f>VLOOKUP(Attack[[#This Row],[No用]],SetNo[[No.用]:[vlookup 用]],2,FALSE)</f>
        <v>342</v>
      </c>
      <c r="B1394">
        <f>IF(ROW()=2,1,IF(A1393&lt;&gt;Attack[[#This Row],[No]],1,B1393+1))</f>
        <v>3</v>
      </c>
      <c r="C1394" s="1" t="s">
        <v>581</v>
      </c>
      <c r="D1394" t="s">
        <v>264</v>
      </c>
      <c r="E1394" s="1" t="s">
        <v>73</v>
      </c>
      <c r="F1394" t="s">
        <v>78</v>
      </c>
      <c r="G1394" t="s">
        <v>134</v>
      </c>
      <c r="H1394" t="s">
        <v>71</v>
      </c>
      <c r="I1394">
        <v>1</v>
      </c>
      <c r="J1394" t="s">
        <v>234</v>
      </c>
      <c r="K1394" s="1" t="s">
        <v>258</v>
      </c>
      <c r="L1394" s="1" t="s">
        <v>173</v>
      </c>
      <c r="M1394">
        <v>42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文化祭星海光来ICONIC</v>
      </c>
    </row>
    <row r="1395" spans="1:21" x14ac:dyDescent="0.25">
      <c r="A1395">
        <f>VLOOKUP(Attack[[#This Row],[No用]],SetNo[[No.用]:[vlookup 用]],2,FALSE)</f>
        <v>342</v>
      </c>
      <c r="B1395">
        <f>IF(ROW()=2,1,IF(A1394&lt;&gt;Attack[[#This Row],[No]],1,B1394+1))</f>
        <v>4</v>
      </c>
      <c r="C1395" s="1" t="s">
        <v>581</v>
      </c>
      <c r="D1395" t="s">
        <v>264</v>
      </c>
      <c r="E1395" s="1" t="s">
        <v>73</v>
      </c>
      <c r="F1395" t="s">
        <v>78</v>
      </c>
      <c r="G1395" t="s">
        <v>134</v>
      </c>
      <c r="H1395" t="s">
        <v>71</v>
      </c>
      <c r="I1395">
        <v>1</v>
      </c>
      <c r="J1395" t="s">
        <v>234</v>
      </c>
      <c r="K1395" s="1" t="s">
        <v>171</v>
      </c>
      <c r="L1395" s="1" t="s">
        <v>162</v>
      </c>
      <c r="M1395">
        <v>36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文化祭星海光来ICONIC</v>
      </c>
    </row>
    <row r="1396" spans="1:21" x14ac:dyDescent="0.25">
      <c r="A1396">
        <f>VLOOKUP(Attack[[#This Row],[No用]],SetNo[[No.用]:[vlookup 用]],2,FALSE)</f>
        <v>342</v>
      </c>
      <c r="B1396">
        <f>IF(ROW()=2,1,IF(A1395&lt;&gt;Attack[[#This Row],[No]],1,B1395+1))</f>
        <v>5</v>
      </c>
      <c r="C1396" s="1" t="s">
        <v>581</v>
      </c>
      <c r="D1396" t="s">
        <v>264</v>
      </c>
      <c r="E1396" s="1" t="s">
        <v>73</v>
      </c>
      <c r="F1396" t="s">
        <v>78</v>
      </c>
      <c r="G1396" t="s">
        <v>134</v>
      </c>
      <c r="H1396" t="s">
        <v>71</v>
      </c>
      <c r="I1396">
        <v>1</v>
      </c>
      <c r="J1396" t="s">
        <v>234</v>
      </c>
      <c r="K1396" s="1" t="s">
        <v>265</v>
      </c>
      <c r="L1396" s="1" t="s">
        <v>173</v>
      </c>
      <c r="M1396">
        <v>39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文化祭星海光来ICONIC</v>
      </c>
    </row>
    <row r="1397" spans="1:21" x14ac:dyDescent="0.25">
      <c r="A1397">
        <f>VLOOKUP(Attack[[#This Row],[No用]],SetNo[[No.用]:[vlookup 用]],2,FALSE)</f>
        <v>342</v>
      </c>
      <c r="B1397">
        <f>IF(ROW()=2,1,IF(A1396&lt;&gt;Attack[[#This Row],[No]],1,B1396+1))</f>
        <v>6</v>
      </c>
      <c r="C1397" s="1" t="s">
        <v>581</v>
      </c>
      <c r="D1397" t="s">
        <v>264</v>
      </c>
      <c r="E1397" s="1" t="s">
        <v>73</v>
      </c>
      <c r="F1397" t="s">
        <v>78</v>
      </c>
      <c r="G1397" t="s">
        <v>134</v>
      </c>
      <c r="H1397" t="s">
        <v>71</v>
      </c>
      <c r="I1397">
        <v>1</v>
      </c>
      <c r="J1397" t="s">
        <v>234</v>
      </c>
      <c r="K1397" s="1" t="s">
        <v>172</v>
      </c>
      <c r="L1397" s="1" t="s">
        <v>162</v>
      </c>
      <c r="M1397">
        <v>33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文化祭星海光来ICONIC</v>
      </c>
    </row>
    <row r="1398" spans="1:21" x14ac:dyDescent="0.25">
      <c r="A1398">
        <f>VLOOKUP(Attack[[#This Row],[No用]],SetNo[[No.用]:[vlookup 用]],2,FALSE)</f>
        <v>342</v>
      </c>
      <c r="B1398">
        <f>IF(ROW()=2,1,IF(A1397&lt;&gt;Attack[[#This Row],[No]],1,B1397+1))</f>
        <v>7</v>
      </c>
      <c r="C1398" s="1" t="s">
        <v>581</v>
      </c>
      <c r="D1398" t="s">
        <v>264</v>
      </c>
      <c r="E1398" s="1" t="s">
        <v>73</v>
      </c>
      <c r="F1398" t="s">
        <v>78</v>
      </c>
      <c r="G1398" t="s">
        <v>134</v>
      </c>
      <c r="H1398" t="s">
        <v>71</v>
      </c>
      <c r="I1398">
        <v>1</v>
      </c>
      <c r="J1398" t="s">
        <v>234</v>
      </c>
      <c r="K1398" s="1" t="s">
        <v>183</v>
      </c>
      <c r="L1398" s="1" t="s">
        <v>224</v>
      </c>
      <c r="M1398">
        <v>51</v>
      </c>
      <c r="N1398">
        <v>0</v>
      </c>
      <c r="O1398">
        <v>61</v>
      </c>
      <c r="P1398">
        <v>0</v>
      </c>
      <c r="U1398" t="str">
        <f>Attack[[#This Row],[服装]]&amp;Attack[[#This Row],[名前]]&amp;Attack[[#This Row],[レアリティ]]</f>
        <v>文化祭星海光来ICONIC</v>
      </c>
    </row>
    <row r="1399" spans="1:21" x14ac:dyDescent="0.25">
      <c r="A1399">
        <f>VLOOKUP(Attack[[#This Row],[No用]],SetNo[[No.用]:[vlookup 用]],2,FALSE)</f>
        <v>343</v>
      </c>
      <c r="B1399">
        <f>IF(ROW()=2,1,IF(A1398&lt;&gt;Attack[[#This Row],[No]],1,B1398+1))</f>
        <v>1</v>
      </c>
      <c r="C1399" s="1" t="s">
        <v>630</v>
      </c>
      <c r="D1399" s="1" t="s">
        <v>264</v>
      </c>
      <c r="E1399" s="1" t="s">
        <v>90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168</v>
      </c>
      <c r="L1399" s="1" t="s">
        <v>173</v>
      </c>
      <c r="M1399">
        <v>39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サバゲ星海光来ICONIC</v>
      </c>
    </row>
    <row r="1400" spans="1:21" x14ac:dyDescent="0.25">
      <c r="A1400">
        <f>VLOOKUP(Attack[[#This Row],[No用]],SetNo[[No.用]:[vlookup 用]],2,FALSE)</f>
        <v>343</v>
      </c>
      <c r="B1400">
        <f>IF(ROW()=2,1,IF(A1399&lt;&gt;Attack[[#This Row],[No]],1,B1399+1))</f>
        <v>2</v>
      </c>
      <c r="C1400" s="1" t="s">
        <v>630</v>
      </c>
      <c r="D1400" s="1" t="s">
        <v>264</v>
      </c>
      <c r="E1400" s="1" t="s">
        <v>90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169</v>
      </c>
      <c r="L1400" s="1" t="s">
        <v>162</v>
      </c>
      <c r="M1400">
        <v>33</v>
      </c>
      <c r="N1400">
        <v>0</v>
      </c>
      <c r="O1400">
        <v>0</v>
      </c>
      <c r="P1400">
        <v>0</v>
      </c>
      <c r="U1400" t="str">
        <f>Attack[[#This Row],[服装]]&amp;Attack[[#This Row],[名前]]&amp;Attack[[#This Row],[レアリティ]]</f>
        <v>サバゲ星海光来ICONIC</v>
      </c>
    </row>
    <row r="1401" spans="1:21" x14ac:dyDescent="0.25">
      <c r="A1401">
        <f>VLOOKUP(Attack[[#This Row],[No用]],SetNo[[No.用]:[vlookup 用]],2,FALSE)</f>
        <v>343</v>
      </c>
      <c r="B1401">
        <f>IF(ROW()=2,1,IF(A1400&lt;&gt;Attack[[#This Row],[No]],1,B1400+1))</f>
        <v>3</v>
      </c>
      <c r="C1401" s="1" t="s">
        <v>630</v>
      </c>
      <c r="D1401" s="1" t="s">
        <v>264</v>
      </c>
      <c r="E1401" s="1" t="s">
        <v>90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258</v>
      </c>
      <c r="L1401" s="1" t="s">
        <v>178</v>
      </c>
      <c r="M1401">
        <v>36</v>
      </c>
      <c r="N1401">
        <v>0</v>
      </c>
      <c r="O1401">
        <v>0</v>
      </c>
      <c r="P1401">
        <v>0</v>
      </c>
      <c r="U1401" t="str">
        <f>Attack[[#This Row],[服装]]&amp;Attack[[#This Row],[名前]]&amp;Attack[[#This Row],[レアリティ]]</f>
        <v>サバゲ星海光来ICONIC</v>
      </c>
    </row>
    <row r="1402" spans="1:21" x14ac:dyDescent="0.25">
      <c r="A1402">
        <f>VLOOKUP(Attack[[#This Row],[No用]],SetNo[[No.用]:[vlookup 用]],2,FALSE)</f>
        <v>343</v>
      </c>
      <c r="B1402">
        <f>IF(ROW()=2,1,IF(A1401&lt;&gt;Attack[[#This Row],[No]],1,B1401+1))</f>
        <v>4</v>
      </c>
      <c r="C1402" s="1" t="s">
        <v>630</v>
      </c>
      <c r="D1402" s="1" t="s">
        <v>264</v>
      </c>
      <c r="E1402" s="1" t="s">
        <v>90</v>
      </c>
      <c r="F1402" s="1" t="s">
        <v>78</v>
      </c>
      <c r="G1402" s="1" t="s">
        <v>134</v>
      </c>
      <c r="H1402" s="1" t="s">
        <v>71</v>
      </c>
      <c r="I1402">
        <v>1</v>
      </c>
      <c r="J1402" t="s">
        <v>234</v>
      </c>
      <c r="K1402" s="1" t="s">
        <v>171</v>
      </c>
      <c r="L1402" s="1" t="s">
        <v>162</v>
      </c>
      <c r="M1402">
        <v>36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サバゲ星海光来ICONIC</v>
      </c>
    </row>
    <row r="1403" spans="1:21" x14ac:dyDescent="0.25">
      <c r="A1403">
        <f>VLOOKUP(Attack[[#This Row],[No用]],SetNo[[No.用]:[vlookup 用]],2,FALSE)</f>
        <v>343</v>
      </c>
      <c r="B1403">
        <f>IF(ROW()=2,1,IF(A1402&lt;&gt;Attack[[#This Row],[No]],1,B1402+1))</f>
        <v>5</v>
      </c>
      <c r="C1403" s="1" t="s">
        <v>630</v>
      </c>
      <c r="D1403" s="1" t="s">
        <v>264</v>
      </c>
      <c r="E1403" s="1" t="s">
        <v>90</v>
      </c>
      <c r="F1403" s="1" t="s">
        <v>78</v>
      </c>
      <c r="G1403" s="1" t="s">
        <v>134</v>
      </c>
      <c r="H1403" s="1" t="s">
        <v>71</v>
      </c>
      <c r="I1403">
        <v>1</v>
      </c>
      <c r="J1403" t="s">
        <v>234</v>
      </c>
      <c r="K1403" s="1" t="s">
        <v>265</v>
      </c>
      <c r="L1403" s="1" t="s">
        <v>178</v>
      </c>
      <c r="M1403">
        <v>36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サバゲ星海光来ICONIC</v>
      </c>
    </row>
    <row r="1404" spans="1:21" x14ac:dyDescent="0.25">
      <c r="A1404">
        <f>VLOOKUP(Attack[[#This Row],[No用]],SetNo[[No.用]:[vlookup 用]],2,FALSE)</f>
        <v>343</v>
      </c>
      <c r="B1404">
        <f>IF(ROW()=2,1,IF(A1403&lt;&gt;Attack[[#This Row],[No]],1,B1403+1))</f>
        <v>6</v>
      </c>
      <c r="C1404" s="1" t="s">
        <v>630</v>
      </c>
      <c r="D1404" s="1" t="s">
        <v>264</v>
      </c>
      <c r="E1404" s="1" t="s">
        <v>90</v>
      </c>
      <c r="F1404" s="1" t="s">
        <v>78</v>
      </c>
      <c r="G1404" s="1" t="s">
        <v>134</v>
      </c>
      <c r="H1404" s="1" t="s">
        <v>71</v>
      </c>
      <c r="I1404">
        <v>1</v>
      </c>
      <c r="J1404" t="s">
        <v>234</v>
      </c>
      <c r="K1404" s="1" t="s">
        <v>172</v>
      </c>
      <c r="L1404" s="1" t="s">
        <v>162</v>
      </c>
      <c r="M1404">
        <v>33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サバゲ星海光来ICONIC</v>
      </c>
    </row>
    <row r="1405" spans="1:21" x14ac:dyDescent="0.25">
      <c r="A1405">
        <f>VLOOKUP(Attack[[#This Row],[No用]],SetNo[[No.用]:[vlookup 用]],2,FALSE)</f>
        <v>344</v>
      </c>
      <c r="B1405">
        <f>IF(ROW()=2,1,IF(A1404&lt;&gt;Attack[[#This Row],[No]],1,B1404+1))</f>
        <v>1</v>
      </c>
      <c r="C1405" s="1" t="s">
        <v>707</v>
      </c>
      <c r="D1405" s="1" t="s">
        <v>264</v>
      </c>
      <c r="E1405" s="1" t="s">
        <v>77</v>
      </c>
      <c r="F1405" s="1" t="s">
        <v>78</v>
      </c>
      <c r="G1405" s="1" t="s">
        <v>134</v>
      </c>
      <c r="H1405" s="1" t="s">
        <v>71</v>
      </c>
      <c r="I1405">
        <v>1</v>
      </c>
      <c r="J1405" t="s">
        <v>234</v>
      </c>
      <c r="K1405" s="1" t="s">
        <v>168</v>
      </c>
      <c r="L1405" s="1" t="s">
        <v>173</v>
      </c>
      <c r="M1405">
        <v>39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花火星海光来ICONIC</v>
      </c>
    </row>
    <row r="1406" spans="1:21" x14ac:dyDescent="0.25">
      <c r="A1406">
        <f>VLOOKUP(Attack[[#This Row],[No用]],SetNo[[No.用]:[vlookup 用]],2,FALSE)</f>
        <v>344</v>
      </c>
      <c r="B1406">
        <f>IF(ROW()=2,1,IF(A1405&lt;&gt;Attack[[#This Row],[No]],1,B1405+1))</f>
        <v>2</v>
      </c>
      <c r="C1406" s="1" t="s">
        <v>707</v>
      </c>
      <c r="D1406" s="1" t="s">
        <v>264</v>
      </c>
      <c r="E1406" s="1" t="s">
        <v>77</v>
      </c>
      <c r="F1406" s="1" t="s">
        <v>78</v>
      </c>
      <c r="G1406" s="1" t="s">
        <v>134</v>
      </c>
      <c r="H1406" s="1" t="s">
        <v>71</v>
      </c>
      <c r="I1406">
        <v>1</v>
      </c>
      <c r="J1406" t="s">
        <v>234</v>
      </c>
      <c r="K1406" s="1" t="s">
        <v>169</v>
      </c>
      <c r="L1406" s="1" t="s">
        <v>162</v>
      </c>
      <c r="M1406">
        <v>33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花火星海光来ICONIC</v>
      </c>
    </row>
    <row r="1407" spans="1:21" x14ac:dyDescent="0.25">
      <c r="A1407">
        <f>VLOOKUP(Attack[[#This Row],[No用]],SetNo[[No.用]:[vlookup 用]],2,FALSE)</f>
        <v>344</v>
      </c>
      <c r="B1407">
        <f>IF(ROW()=2,1,IF(A1406&lt;&gt;Attack[[#This Row],[No]],1,B1406+1))</f>
        <v>3</v>
      </c>
      <c r="C1407" s="1" t="s">
        <v>707</v>
      </c>
      <c r="D1407" s="1" t="s">
        <v>264</v>
      </c>
      <c r="E1407" s="1" t="s">
        <v>77</v>
      </c>
      <c r="F1407" s="1" t="s">
        <v>78</v>
      </c>
      <c r="G1407" s="1" t="s">
        <v>134</v>
      </c>
      <c r="H1407" s="1" t="s">
        <v>71</v>
      </c>
      <c r="I1407">
        <v>1</v>
      </c>
      <c r="J1407" t="s">
        <v>234</v>
      </c>
      <c r="K1407" s="1" t="s">
        <v>258</v>
      </c>
      <c r="L1407" s="1" t="s">
        <v>173</v>
      </c>
      <c r="M1407">
        <v>42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花火星海光来ICONIC</v>
      </c>
    </row>
    <row r="1408" spans="1:21" x14ac:dyDescent="0.25">
      <c r="A1408">
        <f>VLOOKUP(Attack[[#This Row],[No用]],SetNo[[No.用]:[vlookup 用]],2,FALSE)</f>
        <v>344</v>
      </c>
      <c r="B1408">
        <f>IF(ROW()=2,1,IF(A1407&lt;&gt;Attack[[#This Row],[No]],1,B1407+1))</f>
        <v>4</v>
      </c>
      <c r="C1408" s="1" t="s">
        <v>707</v>
      </c>
      <c r="D1408" s="1" t="s">
        <v>264</v>
      </c>
      <c r="E1408" s="1" t="s">
        <v>77</v>
      </c>
      <c r="F1408" s="1" t="s">
        <v>78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171</v>
      </c>
      <c r="L1408" s="1" t="s">
        <v>162</v>
      </c>
      <c r="M1408">
        <v>36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花火星海光来ICONIC</v>
      </c>
    </row>
    <row r="1409" spans="1:21" x14ac:dyDescent="0.25">
      <c r="A1409">
        <f>VLOOKUP(Attack[[#This Row],[No用]],SetNo[[No.用]:[vlookup 用]],2,FALSE)</f>
        <v>344</v>
      </c>
      <c r="B1409">
        <f>IF(ROW()=2,1,IF(A1408&lt;&gt;Attack[[#This Row],[No]],1,B1408+1))</f>
        <v>5</v>
      </c>
      <c r="C1409" s="1" t="s">
        <v>707</v>
      </c>
      <c r="D1409" s="1" t="s">
        <v>264</v>
      </c>
      <c r="E1409" s="1" t="s">
        <v>77</v>
      </c>
      <c r="F1409" s="1" t="s">
        <v>78</v>
      </c>
      <c r="G1409" s="1" t="s">
        <v>134</v>
      </c>
      <c r="H1409" s="1" t="s">
        <v>71</v>
      </c>
      <c r="I1409">
        <v>1</v>
      </c>
      <c r="J1409" t="s">
        <v>234</v>
      </c>
      <c r="K1409" s="1" t="s">
        <v>266</v>
      </c>
      <c r="L1409" s="1" t="s">
        <v>173</v>
      </c>
      <c r="M1409">
        <v>39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花火星海光来ICONIC</v>
      </c>
    </row>
    <row r="1410" spans="1:21" x14ac:dyDescent="0.25">
      <c r="A1410">
        <f>VLOOKUP(Attack[[#This Row],[No用]],SetNo[[No.用]:[vlookup 用]],2,FALSE)</f>
        <v>344</v>
      </c>
      <c r="B1410">
        <f>IF(ROW()=2,1,IF(A1409&lt;&gt;Attack[[#This Row],[No]],1,B1409+1))</f>
        <v>6</v>
      </c>
      <c r="C1410" s="1" t="s">
        <v>707</v>
      </c>
      <c r="D1410" s="1" t="s">
        <v>264</v>
      </c>
      <c r="E1410" s="1" t="s">
        <v>77</v>
      </c>
      <c r="F1410" s="1" t="s">
        <v>78</v>
      </c>
      <c r="G1410" s="1" t="s">
        <v>134</v>
      </c>
      <c r="H1410" s="1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33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花火星海光来ICONIC</v>
      </c>
    </row>
    <row r="1411" spans="1:21" x14ac:dyDescent="0.25">
      <c r="A1411">
        <f>VLOOKUP(Attack[[#This Row],[No用]],SetNo[[No.用]:[vlookup 用]],2,FALSE)</f>
        <v>345</v>
      </c>
      <c r="B1411">
        <f>IF(ROW()=2,1,IF(A1410&lt;&gt;Attack[[#This Row],[No]],1,B1410+1))</f>
        <v>1</v>
      </c>
      <c r="C1411" s="1" t="s">
        <v>825</v>
      </c>
      <c r="D1411" s="1" t="s">
        <v>264</v>
      </c>
      <c r="E1411" s="1" t="s">
        <v>73</v>
      </c>
      <c r="F1411" s="1" t="s">
        <v>78</v>
      </c>
      <c r="G1411" s="1" t="s">
        <v>134</v>
      </c>
      <c r="H1411" s="1" t="s">
        <v>71</v>
      </c>
      <c r="I1411">
        <v>1</v>
      </c>
      <c r="J1411" t="s">
        <v>234</v>
      </c>
      <c r="K1411" s="1" t="s">
        <v>168</v>
      </c>
      <c r="L1411" s="1" t="s">
        <v>173</v>
      </c>
      <c r="M1411">
        <v>40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新年2星海光来ICONIC</v>
      </c>
    </row>
    <row r="1412" spans="1:21" x14ac:dyDescent="0.25">
      <c r="A1412">
        <f>VLOOKUP(Attack[[#This Row],[No用]],SetNo[[No.用]:[vlookup 用]],2,FALSE)</f>
        <v>345</v>
      </c>
      <c r="B1412">
        <f>IF(ROW()=2,1,IF(A1411&lt;&gt;Attack[[#This Row],[No]],1,B1411+1))</f>
        <v>2</v>
      </c>
      <c r="C1412" s="1" t="s">
        <v>825</v>
      </c>
      <c r="D1412" s="1" t="s">
        <v>264</v>
      </c>
      <c r="E1412" s="1" t="s">
        <v>73</v>
      </c>
      <c r="F1412" s="1" t="s">
        <v>78</v>
      </c>
      <c r="G1412" s="1" t="s">
        <v>134</v>
      </c>
      <c r="H1412" s="1" t="s">
        <v>71</v>
      </c>
      <c r="I1412">
        <v>1</v>
      </c>
      <c r="J1412" t="s">
        <v>234</v>
      </c>
      <c r="K1412" s="1" t="s">
        <v>169</v>
      </c>
      <c r="L1412" s="1" t="s">
        <v>173</v>
      </c>
      <c r="M1412">
        <v>40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新年2星海光来ICONIC</v>
      </c>
    </row>
    <row r="1413" spans="1:21" x14ac:dyDescent="0.25">
      <c r="A1413">
        <f>VLOOKUP(Attack[[#This Row],[No用]],SetNo[[No.用]:[vlookup 用]],2,FALSE)</f>
        <v>345</v>
      </c>
      <c r="B1413">
        <f>IF(ROW()=2,1,IF(A1412&lt;&gt;Attack[[#This Row],[No]],1,B1412+1))</f>
        <v>3</v>
      </c>
      <c r="C1413" s="1" t="s">
        <v>825</v>
      </c>
      <c r="D1413" s="1" t="s">
        <v>264</v>
      </c>
      <c r="E1413" s="1" t="s">
        <v>73</v>
      </c>
      <c r="F1413" s="1" t="s">
        <v>78</v>
      </c>
      <c r="G1413" s="1" t="s">
        <v>134</v>
      </c>
      <c r="H1413" s="1" t="s">
        <v>71</v>
      </c>
      <c r="I1413">
        <v>1</v>
      </c>
      <c r="J1413" t="s">
        <v>234</v>
      </c>
      <c r="K1413" s="1" t="s">
        <v>258</v>
      </c>
      <c r="L1413" s="1" t="s">
        <v>173</v>
      </c>
      <c r="M1413">
        <v>43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新年2星海光来ICONIC</v>
      </c>
    </row>
    <row r="1414" spans="1:21" x14ac:dyDescent="0.25">
      <c r="A1414">
        <f>VLOOKUP(Attack[[#This Row],[No用]],SetNo[[No.用]:[vlookup 用]],2,FALSE)</f>
        <v>345</v>
      </c>
      <c r="B1414">
        <f>IF(ROW()=2,1,IF(A1413&lt;&gt;Attack[[#This Row],[No]],1,B1413+1))</f>
        <v>4</v>
      </c>
      <c r="C1414" s="1" t="s">
        <v>825</v>
      </c>
      <c r="D1414" s="1" t="s">
        <v>264</v>
      </c>
      <c r="E1414" s="1" t="s">
        <v>73</v>
      </c>
      <c r="F1414" s="1" t="s">
        <v>78</v>
      </c>
      <c r="G1414" s="1" t="s">
        <v>134</v>
      </c>
      <c r="H1414" s="1" t="s">
        <v>71</v>
      </c>
      <c r="I1414">
        <v>1</v>
      </c>
      <c r="J1414" t="s">
        <v>234</v>
      </c>
      <c r="K1414" s="1" t="s">
        <v>171</v>
      </c>
      <c r="L1414" s="1" t="s">
        <v>162</v>
      </c>
      <c r="M1414">
        <v>36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新年2星海光来ICONIC</v>
      </c>
    </row>
    <row r="1415" spans="1:21" x14ac:dyDescent="0.25">
      <c r="A1415">
        <f>VLOOKUP(Attack[[#This Row],[No用]],SetNo[[No.用]:[vlookup 用]],2,FALSE)</f>
        <v>345</v>
      </c>
      <c r="B1415">
        <f>IF(ROW()=2,1,IF(A1414&lt;&gt;Attack[[#This Row],[No]],1,B1414+1))</f>
        <v>5</v>
      </c>
      <c r="C1415" s="1" t="s">
        <v>825</v>
      </c>
      <c r="D1415" s="1" t="s">
        <v>264</v>
      </c>
      <c r="E1415" s="1" t="s">
        <v>73</v>
      </c>
      <c r="F1415" s="1" t="s">
        <v>78</v>
      </c>
      <c r="G1415" s="1" t="s">
        <v>134</v>
      </c>
      <c r="H1415" s="1" t="s">
        <v>71</v>
      </c>
      <c r="I1415">
        <v>1</v>
      </c>
      <c r="J1415" t="s">
        <v>234</v>
      </c>
      <c r="K1415" s="1" t="s">
        <v>266</v>
      </c>
      <c r="L1415" s="1" t="s">
        <v>173</v>
      </c>
      <c r="M1415">
        <v>40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新年2星海光来ICONIC</v>
      </c>
    </row>
    <row r="1416" spans="1:21" x14ac:dyDescent="0.25">
      <c r="A1416">
        <f>VLOOKUP(Attack[[#This Row],[No用]],SetNo[[No.用]:[vlookup 用]],2,FALSE)</f>
        <v>345</v>
      </c>
      <c r="B1416">
        <f>IF(ROW()=2,1,IF(A1415&lt;&gt;Attack[[#This Row],[No]],1,B1415+1))</f>
        <v>6</v>
      </c>
      <c r="C1416" s="1" t="s">
        <v>825</v>
      </c>
      <c r="D1416" s="1" t="s">
        <v>264</v>
      </c>
      <c r="E1416" s="1" t="s">
        <v>73</v>
      </c>
      <c r="F1416" s="1" t="s">
        <v>78</v>
      </c>
      <c r="G1416" s="1" t="s">
        <v>134</v>
      </c>
      <c r="H1416" s="1" t="s">
        <v>71</v>
      </c>
      <c r="I1416">
        <v>1</v>
      </c>
      <c r="J1416" t="s">
        <v>234</v>
      </c>
      <c r="K1416" s="1" t="s">
        <v>172</v>
      </c>
      <c r="L1416" s="1" t="s">
        <v>162</v>
      </c>
      <c r="M1416">
        <v>33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新年2星海光来ICONIC</v>
      </c>
    </row>
    <row r="1417" spans="1:21" x14ac:dyDescent="0.25">
      <c r="A1417">
        <f>VLOOKUP(Attack[[#This Row],[No用]],SetNo[[No.用]:[vlookup 用]],2,FALSE)</f>
        <v>345</v>
      </c>
      <c r="B1417">
        <f>IF(ROW()=2,1,IF(A1416&lt;&gt;Attack[[#This Row],[No]],1,B1416+1))</f>
        <v>7</v>
      </c>
      <c r="C1417" s="1" t="s">
        <v>825</v>
      </c>
      <c r="D1417" s="1" t="s">
        <v>264</v>
      </c>
      <c r="E1417" s="1" t="s">
        <v>73</v>
      </c>
      <c r="F1417" s="1" t="s">
        <v>78</v>
      </c>
      <c r="G1417" s="1" t="s">
        <v>134</v>
      </c>
      <c r="H1417" s="1" t="s">
        <v>71</v>
      </c>
      <c r="I1417">
        <v>1</v>
      </c>
      <c r="J1417" t="s">
        <v>234</v>
      </c>
      <c r="K1417" s="1" t="s">
        <v>183</v>
      </c>
      <c r="L1417" s="1" t="s">
        <v>224</v>
      </c>
      <c r="M1417">
        <v>51</v>
      </c>
      <c r="N1417">
        <v>0</v>
      </c>
      <c r="O1417">
        <v>61</v>
      </c>
      <c r="P1417">
        <v>0</v>
      </c>
      <c r="U1417" t="str">
        <f>Attack[[#This Row],[服装]]&amp;Attack[[#This Row],[名前]]&amp;Attack[[#This Row],[レアリティ]]</f>
        <v>新年2星海光来ICONIC</v>
      </c>
    </row>
    <row r="1418" spans="1:21" x14ac:dyDescent="0.25">
      <c r="A1418">
        <f>VLOOKUP(Attack[[#This Row],[No用]],SetNo[[No.用]:[vlookup 用]],2,FALSE)</f>
        <v>345</v>
      </c>
      <c r="B1418">
        <f>IF(ROW()=2,1,IF(A1417&lt;&gt;Attack[[#This Row],[No]],1,B1417+1))</f>
        <v>8</v>
      </c>
      <c r="C1418" s="1" t="s">
        <v>825</v>
      </c>
      <c r="D1418" s="1" t="s">
        <v>264</v>
      </c>
      <c r="E1418" s="1" t="s">
        <v>73</v>
      </c>
      <c r="F1418" s="1" t="s">
        <v>78</v>
      </c>
      <c r="G1418" s="1" t="s">
        <v>134</v>
      </c>
      <c r="H1418" s="1" t="s">
        <v>71</v>
      </c>
      <c r="I1418">
        <v>1</v>
      </c>
      <c r="J1418" t="s">
        <v>234</v>
      </c>
      <c r="K1418" s="1" t="s">
        <v>265</v>
      </c>
      <c r="L1418" s="1" t="s">
        <v>224</v>
      </c>
      <c r="M1418">
        <v>51</v>
      </c>
      <c r="N1418">
        <v>0</v>
      </c>
      <c r="O1418">
        <v>61</v>
      </c>
      <c r="P1418">
        <v>0</v>
      </c>
      <c r="U1418" t="str">
        <f>Attack[[#This Row],[服装]]&amp;Attack[[#This Row],[名前]]&amp;Attack[[#This Row],[レアリティ]]</f>
        <v>新年2星海光来ICONIC</v>
      </c>
    </row>
    <row r="1419" spans="1:21" x14ac:dyDescent="0.25">
      <c r="A1419">
        <f>VLOOKUP(Attack[[#This Row],[No用]],SetNo[[No.用]:[vlookup 用]],2,FALSE)</f>
        <v>346</v>
      </c>
      <c r="B1419">
        <f>IF(ROW()=2,1,IF(A1418&lt;&gt;Attack[[#This Row],[No]],1,B1418+1))</f>
        <v>1</v>
      </c>
      <c r="C1419" t="s">
        <v>108</v>
      </c>
      <c r="D1419" t="s">
        <v>133</v>
      </c>
      <c r="E1419" t="s">
        <v>77</v>
      </c>
      <c r="F1419" t="s">
        <v>82</v>
      </c>
      <c r="G1419" t="s">
        <v>134</v>
      </c>
      <c r="H1419" t="s">
        <v>71</v>
      </c>
      <c r="I1419">
        <v>1</v>
      </c>
      <c r="J1419" t="s">
        <v>234</v>
      </c>
      <c r="K1419" s="1" t="s">
        <v>168</v>
      </c>
      <c r="L1419" s="1" t="s">
        <v>162</v>
      </c>
      <c r="M1419">
        <v>27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ユニフォーム昼神幸郎ICONIC</v>
      </c>
    </row>
    <row r="1420" spans="1:21" x14ac:dyDescent="0.25">
      <c r="A1420">
        <f>VLOOKUP(Attack[[#This Row],[No用]],SetNo[[No.用]:[vlookup 用]],2,FALSE)</f>
        <v>346</v>
      </c>
      <c r="B1420">
        <f>IF(ROW()=2,1,IF(A1419&lt;&gt;Attack[[#This Row],[No]],1,B1419+1))</f>
        <v>2</v>
      </c>
      <c r="C1420" t="s">
        <v>108</v>
      </c>
      <c r="D1420" t="s">
        <v>133</v>
      </c>
      <c r="E1420" t="s">
        <v>77</v>
      </c>
      <c r="F1420" t="s">
        <v>82</v>
      </c>
      <c r="G1420" t="s">
        <v>134</v>
      </c>
      <c r="H1420" t="s">
        <v>71</v>
      </c>
      <c r="I1420">
        <v>1</v>
      </c>
      <c r="J1420" t="s">
        <v>234</v>
      </c>
      <c r="K1420" s="1" t="s">
        <v>169</v>
      </c>
      <c r="L1420" s="1" t="s">
        <v>162</v>
      </c>
      <c r="M1420">
        <v>27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ユニフォーム昼神幸郎ICONIC</v>
      </c>
    </row>
    <row r="1421" spans="1:21" x14ac:dyDescent="0.25">
      <c r="A1421">
        <f>VLOOKUP(Attack[[#This Row],[No用]],SetNo[[No.用]:[vlookup 用]],2,FALSE)</f>
        <v>346</v>
      </c>
      <c r="B1421">
        <f>IF(ROW()=2,1,IF(A1420&lt;&gt;Attack[[#This Row],[No]],1,B1420+1))</f>
        <v>3</v>
      </c>
      <c r="C1421" t="s">
        <v>108</v>
      </c>
      <c r="D1421" t="s">
        <v>133</v>
      </c>
      <c r="E1421" t="s">
        <v>77</v>
      </c>
      <c r="F1421" t="s">
        <v>82</v>
      </c>
      <c r="G1421" t="s">
        <v>134</v>
      </c>
      <c r="H1421" t="s">
        <v>71</v>
      </c>
      <c r="I1421">
        <v>1</v>
      </c>
      <c r="J1421" t="s">
        <v>234</v>
      </c>
      <c r="K1421" s="1" t="s">
        <v>172</v>
      </c>
      <c r="L1421" s="1" t="s">
        <v>162</v>
      </c>
      <c r="M1421">
        <v>25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ユニフォーム昼神幸郎ICONIC</v>
      </c>
    </row>
    <row r="1422" spans="1:21" x14ac:dyDescent="0.25">
      <c r="A1422">
        <f>VLOOKUP(Attack[[#This Row],[No用]],SetNo[[No.用]:[vlookup 用]],2,FALSE)</f>
        <v>347</v>
      </c>
      <c r="B1422">
        <f>IF(ROW()=2,1,IF(A1421&lt;&gt;Attack[[#This Row],[No]],1,B1421+1))</f>
        <v>1</v>
      </c>
      <c r="C1422" s="1" t="s">
        <v>587</v>
      </c>
      <c r="D1422" t="s">
        <v>133</v>
      </c>
      <c r="E1422" s="1" t="s">
        <v>73</v>
      </c>
      <c r="F1422" t="s">
        <v>82</v>
      </c>
      <c r="G1422" t="s">
        <v>134</v>
      </c>
      <c r="H1422" t="s">
        <v>71</v>
      </c>
      <c r="I1422">
        <v>1</v>
      </c>
      <c r="J1422" t="s">
        <v>234</v>
      </c>
      <c r="K1422" s="1" t="s">
        <v>168</v>
      </c>
      <c r="L1422" s="1" t="s">
        <v>178</v>
      </c>
      <c r="M1422">
        <v>30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Xmas昼神幸郎ICONIC</v>
      </c>
    </row>
    <row r="1423" spans="1:21" x14ac:dyDescent="0.25">
      <c r="A1423">
        <f>VLOOKUP(Attack[[#This Row],[No用]],SetNo[[No.用]:[vlookup 用]],2,FALSE)</f>
        <v>347</v>
      </c>
      <c r="B1423">
        <f>IF(ROW()=2,1,IF(A1422&lt;&gt;Attack[[#This Row],[No]],1,B1422+1))</f>
        <v>2</v>
      </c>
      <c r="C1423" s="1" t="s">
        <v>587</v>
      </c>
      <c r="D1423" t="s">
        <v>133</v>
      </c>
      <c r="E1423" s="1" t="s">
        <v>73</v>
      </c>
      <c r="F1423" t="s">
        <v>82</v>
      </c>
      <c r="G1423" t="s">
        <v>134</v>
      </c>
      <c r="H1423" t="s">
        <v>71</v>
      </c>
      <c r="I1423">
        <v>1</v>
      </c>
      <c r="J1423" t="s">
        <v>234</v>
      </c>
      <c r="K1423" s="1" t="s">
        <v>169</v>
      </c>
      <c r="L1423" s="1" t="s">
        <v>178</v>
      </c>
      <c r="M1423">
        <v>30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Xmas昼神幸郎ICONIC</v>
      </c>
    </row>
    <row r="1424" spans="1:21" x14ac:dyDescent="0.25">
      <c r="A1424">
        <f>VLOOKUP(Attack[[#This Row],[No用]],SetNo[[No.用]:[vlookup 用]],2,FALSE)</f>
        <v>347</v>
      </c>
      <c r="B1424">
        <f>IF(ROW()=2,1,IF(A1423&lt;&gt;Attack[[#This Row],[No]],1,B1423+1))</f>
        <v>3</v>
      </c>
      <c r="C1424" s="1" t="s">
        <v>587</v>
      </c>
      <c r="D1424" t="s">
        <v>133</v>
      </c>
      <c r="E1424" s="1" t="s">
        <v>73</v>
      </c>
      <c r="F1424" t="s">
        <v>82</v>
      </c>
      <c r="G1424" t="s">
        <v>134</v>
      </c>
      <c r="H1424" t="s">
        <v>71</v>
      </c>
      <c r="I1424">
        <v>1</v>
      </c>
      <c r="J1424" t="s">
        <v>234</v>
      </c>
      <c r="K1424" s="1" t="s">
        <v>172</v>
      </c>
      <c r="L1424" s="1" t="s">
        <v>162</v>
      </c>
      <c r="M1424">
        <v>25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Xmas昼神幸郎ICONIC</v>
      </c>
    </row>
    <row r="1425" spans="1:21" x14ac:dyDescent="0.25">
      <c r="A1425">
        <f>VLOOKUP(Attack[[#This Row],[No用]],SetNo[[No.用]:[vlookup 用]],2,FALSE)</f>
        <v>348</v>
      </c>
      <c r="B1425">
        <f>IF(ROW()=2,1,IF(A1424&lt;&gt;Attack[[#This Row],[No]],1,B1424+1))</f>
        <v>1</v>
      </c>
      <c r="C1425" s="1" t="s">
        <v>956</v>
      </c>
      <c r="D1425" s="1" t="s">
        <v>133</v>
      </c>
      <c r="E1425" s="1" t="s">
        <v>90</v>
      </c>
      <c r="F1425" s="1" t="s">
        <v>82</v>
      </c>
      <c r="G1425" s="1" t="s">
        <v>134</v>
      </c>
      <c r="H1425" s="1" t="s">
        <v>71</v>
      </c>
      <c r="I1425">
        <v>1</v>
      </c>
      <c r="J1425" t="s">
        <v>234</v>
      </c>
      <c r="K1425" s="1" t="s">
        <v>168</v>
      </c>
      <c r="L1425" s="1" t="s">
        <v>162</v>
      </c>
      <c r="M1425">
        <v>27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職業体験2昼神幸郎ICONIC</v>
      </c>
    </row>
    <row r="1426" spans="1:21" x14ac:dyDescent="0.25">
      <c r="A1426">
        <f>VLOOKUP(Attack[[#This Row],[No用]],SetNo[[No.用]:[vlookup 用]],2,FALSE)</f>
        <v>348</v>
      </c>
      <c r="B1426">
        <f>IF(ROW()=2,1,IF(A1425&lt;&gt;Attack[[#This Row],[No]],1,B1425+1))</f>
        <v>2</v>
      </c>
      <c r="C1426" s="1" t="s">
        <v>956</v>
      </c>
      <c r="D1426" s="1" t="s">
        <v>133</v>
      </c>
      <c r="E1426" s="1" t="s">
        <v>90</v>
      </c>
      <c r="F1426" s="1" t="s">
        <v>82</v>
      </c>
      <c r="G1426" s="1" t="s">
        <v>134</v>
      </c>
      <c r="H1426" s="1" t="s">
        <v>71</v>
      </c>
      <c r="I1426">
        <v>1</v>
      </c>
      <c r="J1426" t="s">
        <v>234</v>
      </c>
      <c r="K1426" s="1" t="s">
        <v>169</v>
      </c>
      <c r="L1426" s="1" t="s">
        <v>162</v>
      </c>
      <c r="M1426">
        <v>27</v>
      </c>
      <c r="N1426">
        <v>0</v>
      </c>
      <c r="O1426">
        <v>0</v>
      </c>
      <c r="P1426">
        <v>0</v>
      </c>
      <c r="U1426" t="str">
        <f>Attack[[#This Row],[服装]]&amp;Attack[[#This Row],[名前]]&amp;Attack[[#This Row],[レアリティ]]</f>
        <v>職業体験2昼神幸郎ICONIC</v>
      </c>
    </row>
    <row r="1427" spans="1:21" x14ac:dyDescent="0.25">
      <c r="A1427">
        <f>VLOOKUP(Attack[[#This Row],[No用]],SetNo[[No.用]:[vlookup 用]],2,FALSE)</f>
        <v>348</v>
      </c>
      <c r="B1427">
        <f>IF(ROW()=2,1,IF(A1426&lt;&gt;Attack[[#This Row],[No]],1,B1426+1))</f>
        <v>3</v>
      </c>
      <c r="C1427" s="1" t="s">
        <v>956</v>
      </c>
      <c r="D1427" s="1" t="s">
        <v>133</v>
      </c>
      <c r="E1427" s="1" t="s">
        <v>90</v>
      </c>
      <c r="F1427" s="1" t="s">
        <v>82</v>
      </c>
      <c r="G1427" s="1" t="s">
        <v>134</v>
      </c>
      <c r="H1427" s="1" t="s">
        <v>71</v>
      </c>
      <c r="I1427">
        <v>1</v>
      </c>
      <c r="J1427" t="s">
        <v>234</v>
      </c>
      <c r="K1427" s="1" t="s">
        <v>172</v>
      </c>
      <c r="L1427" s="1" t="s">
        <v>162</v>
      </c>
      <c r="M1427">
        <v>25</v>
      </c>
      <c r="N1427">
        <v>0</v>
      </c>
      <c r="O1427">
        <v>0</v>
      </c>
      <c r="P1427">
        <v>0</v>
      </c>
      <c r="U1427" t="str">
        <f>Attack[[#This Row],[服装]]&amp;Attack[[#This Row],[名前]]&amp;Attack[[#This Row],[レアリティ]]</f>
        <v>職業体験2昼神幸郎ICONIC</v>
      </c>
    </row>
    <row r="1428" spans="1:21" x14ac:dyDescent="0.25">
      <c r="A1428">
        <f>VLOOKUP(Attack[[#This Row],[No用]],SetNo[[No.用]:[vlookup 用]],2,FALSE)</f>
        <v>349</v>
      </c>
      <c r="B1428">
        <f>IF(ROW()=2,1,IF(A1427&lt;&gt;Attack[[#This Row],[No]],1,B1427+1))</f>
        <v>1</v>
      </c>
      <c r="C1428" t="s">
        <v>108</v>
      </c>
      <c r="D1428" t="s">
        <v>131</v>
      </c>
      <c r="E1428" t="s">
        <v>77</v>
      </c>
      <c r="F1428" t="s">
        <v>78</v>
      </c>
      <c r="G1428" t="s">
        <v>135</v>
      </c>
      <c r="H1428" t="s">
        <v>71</v>
      </c>
      <c r="I1428">
        <v>1</v>
      </c>
      <c r="J1428" t="s">
        <v>234</v>
      </c>
      <c r="K1428" s="1" t="s">
        <v>168</v>
      </c>
      <c r="L1428" s="1" t="s">
        <v>162</v>
      </c>
      <c r="M1428">
        <v>36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ユニフォーム佐久早聖臣ICONIC</v>
      </c>
    </row>
    <row r="1429" spans="1:21" x14ac:dyDescent="0.25">
      <c r="A1429">
        <f>VLOOKUP(Attack[[#This Row],[No用]],SetNo[[No.用]:[vlookup 用]],2,FALSE)</f>
        <v>349</v>
      </c>
      <c r="B1429">
        <f>IF(ROW()=2,1,IF(A1428&lt;&gt;Attack[[#This Row],[No]],1,B1428+1))</f>
        <v>2</v>
      </c>
      <c r="C1429" t="s">
        <v>108</v>
      </c>
      <c r="D1429" t="s">
        <v>131</v>
      </c>
      <c r="E1429" t="s">
        <v>77</v>
      </c>
      <c r="F1429" t="s">
        <v>78</v>
      </c>
      <c r="G1429" t="s">
        <v>135</v>
      </c>
      <c r="H1429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ユニフォーム佐久早聖臣ICONIC</v>
      </c>
    </row>
    <row r="1430" spans="1:21" x14ac:dyDescent="0.25">
      <c r="A1430">
        <f>VLOOKUP(Attack[[#This Row],[No用]],SetNo[[No.用]:[vlookup 用]],2,FALSE)</f>
        <v>349</v>
      </c>
      <c r="B1430">
        <f>IF(ROW()=2,1,IF(A1429&lt;&gt;Attack[[#This Row],[No]],1,B1429+1))</f>
        <v>3</v>
      </c>
      <c r="C1430" t="s">
        <v>108</v>
      </c>
      <c r="D1430" t="s">
        <v>131</v>
      </c>
      <c r="E1430" t="s">
        <v>77</v>
      </c>
      <c r="F1430" t="s">
        <v>78</v>
      </c>
      <c r="G1430" t="s">
        <v>135</v>
      </c>
      <c r="H1430" t="s">
        <v>71</v>
      </c>
      <c r="I1430">
        <v>1</v>
      </c>
      <c r="J1430" t="s">
        <v>234</v>
      </c>
      <c r="K1430" s="1" t="s">
        <v>170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ユニフォーム佐久早聖臣ICONIC</v>
      </c>
    </row>
    <row r="1431" spans="1:21" x14ac:dyDescent="0.25">
      <c r="A1431">
        <f>VLOOKUP(Attack[[#This Row],[No用]],SetNo[[No.用]:[vlookup 用]],2,FALSE)</f>
        <v>349</v>
      </c>
      <c r="B1431">
        <f>IF(ROW()=2,1,IF(A1430&lt;&gt;Attack[[#This Row],[No]],1,B1430+1))</f>
        <v>4</v>
      </c>
      <c r="C1431" t="s">
        <v>108</v>
      </c>
      <c r="D1431" t="s">
        <v>131</v>
      </c>
      <c r="E1431" t="s">
        <v>77</v>
      </c>
      <c r="F1431" t="s">
        <v>78</v>
      </c>
      <c r="G1431" t="s">
        <v>135</v>
      </c>
      <c r="H1431" t="s">
        <v>71</v>
      </c>
      <c r="I1431">
        <v>1</v>
      </c>
      <c r="J1431" t="s">
        <v>234</v>
      </c>
      <c r="K1431" s="1" t="s">
        <v>258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ユニフォーム佐久早聖臣ICONIC</v>
      </c>
    </row>
    <row r="1432" spans="1:21" x14ac:dyDescent="0.25">
      <c r="A1432">
        <f>VLOOKUP(Attack[[#This Row],[No用]],SetNo[[No.用]:[vlookup 用]],2,FALSE)</f>
        <v>349</v>
      </c>
      <c r="B1432">
        <f>IF(ROW()=2,1,IF(A1431&lt;&gt;Attack[[#This Row],[No]],1,B1431+1))</f>
        <v>5</v>
      </c>
      <c r="C1432" t="s">
        <v>108</v>
      </c>
      <c r="D1432" t="s">
        <v>131</v>
      </c>
      <c r="E1432" t="s">
        <v>77</v>
      </c>
      <c r="F1432" t="s">
        <v>78</v>
      </c>
      <c r="G1432" t="s">
        <v>135</v>
      </c>
      <c r="H1432" t="s">
        <v>71</v>
      </c>
      <c r="I1432">
        <v>1</v>
      </c>
      <c r="J1432" t="s">
        <v>234</v>
      </c>
      <c r="K1432" s="1" t="s">
        <v>171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ユニフォーム佐久早聖臣ICONIC</v>
      </c>
    </row>
    <row r="1433" spans="1:21" x14ac:dyDescent="0.25">
      <c r="A1433">
        <f>VLOOKUP(Attack[[#This Row],[No用]],SetNo[[No.用]:[vlookup 用]],2,FALSE)</f>
        <v>349</v>
      </c>
      <c r="B1433">
        <f>IF(ROW()=2,1,IF(A1432&lt;&gt;Attack[[#This Row],[No]],1,B1432+1))</f>
        <v>6</v>
      </c>
      <c r="C1433" t="s">
        <v>108</v>
      </c>
      <c r="D1433" t="s">
        <v>131</v>
      </c>
      <c r="E1433" t="s">
        <v>77</v>
      </c>
      <c r="F1433" t="s">
        <v>78</v>
      </c>
      <c r="G1433" t="s">
        <v>135</v>
      </c>
      <c r="H1433" t="s">
        <v>71</v>
      </c>
      <c r="I1433">
        <v>1</v>
      </c>
      <c r="J1433" t="s">
        <v>234</v>
      </c>
      <c r="K1433" s="1" t="s">
        <v>265</v>
      </c>
      <c r="L1433" s="1" t="s">
        <v>173</v>
      </c>
      <c r="M1433">
        <v>42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ユニフォーム佐久早聖臣ICONIC</v>
      </c>
    </row>
    <row r="1434" spans="1:21" x14ac:dyDescent="0.25">
      <c r="A1434">
        <f>VLOOKUP(Attack[[#This Row],[No用]],SetNo[[No.用]:[vlookup 用]],2,FALSE)</f>
        <v>349</v>
      </c>
      <c r="B1434">
        <f>IF(ROW()=2,1,IF(A1433&lt;&gt;Attack[[#This Row],[No]],1,B1433+1))</f>
        <v>7</v>
      </c>
      <c r="C1434" t="s">
        <v>108</v>
      </c>
      <c r="D1434" t="s">
        <v>131</v>
      </c>
      <c r="E1434" t="s">
        <v>77</v>
      </c>
      <c r="F1434" t="s">
        <v>78</v>
      </c>
      <c r="G1434" t="s">
        <v>135</v>
      </c>
      <c r="H1434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ユニフォーム佐久早聖臣ICONIC</v>
      </c>
    </row>
    <row r="1435" spans="1:21" x14ac:dyDescent="0.25">
      <c r="A1435">
        <f>VLOOKUP(Attack[[#This Row],[No用]],SetNo[[No.用]:[vlookup 用]],2,FALSE)</f>
        <v>349</v>
      </c>
      <c r="B1435">
        <f>IF(ROW()=2,1,IF(A1434&lt;&gt;Attack[[#This Row],[No]],1,B1434+1))</f>
        <v>8</v>
      </c>
      <c r="C1435" t="s">
        <v>108</v>
      </c>
      <c r="D1435" t="s">
        <v>131</v>
      </c>
      <c r="E1435" t="s">
        <v>77</v>
      </c>
      <c r="F1435" t="s">
        <v>78</v>
      </c>
      <c r="G1435" t="s">
        <v>135</v>
      </c>
      <c r="H1435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51</v>
      </c>
      <c r="N1435">
        <v>0</v>
      </c>
      <c r="O1435">
        <v>61</v>
      </c>
      <c r="P1435">
        <v>0</v>
      </c>
      <c r="U1435" t="str">
        <f>Attack[[#This Row],[服装]]&amp;Attack[[#This Row],[名前]]&amp;Attack[[#This Row],[レアリティ]]</f>
        <v>ユニフォーム佐久早聖臣ICONIC</v>
      </c>
    </row>
    <row r="1436" spans="1:21" x14ac:dyDescent="0.25">
      <c r="A1436">
        <f>VLOOKUP(Attack[[#This Row],[No用]],SetNo[[No.用]:[vlookup 用]],2,FALSE)</f>
        <v>350</v>
      </c>
      <c r="B1436">
        <f>IF(ROW()=2,1,IF(A1435&lt;&gt;Attack[[#This Row],[No]],1,B1435+1))</f>
        <v>1</v>
      </c>
      <c r="C1436" s="1" t="s">
        <v>630</v>
      </c>
      <c r="D1436" s="1" t="s">
        <v>131</v>
      </c>
      <c r="E1436" s="1" t="s">
        <v>73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234</v>
      </c>
      <c r="K1436" s="1" t="s">
        <v>168</v>
      </c>
      <c r="L1436" s="1" t="s">
        <v>178</v>
      </c>
      <c r="M1436">
        <v>37</v>
      </c>
      <c r="N1436">
        <v>0</v>
      </c>
      <c r="O1436">
        <v>0</v>
      </c>
      <c r="P1436">
        <v>0</v>
      </c>
      <c r="U1436" t="str">
        <f>Attack[[#This Row],[服装]]&amp;Attack[[#This Row],[名前]]&amp;Attack[[#This Row],[レアリティ]]</f>
        <v>サバゲ佐久早聖臣ICONIC</v>
      </c>
    </row>
    <row r="1437" spans="1:21" x14ac:dyDescent="0.25">
      <c r="A1437">
        <f>VLOOKUP(Attack[[#This Row],[No用]],SetNo[[No.用]:[vlookup 用]],2,FALSE)</f>
        <v>350</v>
      </c>
      <c r="B1437">
        <f>IF(ROW()=2,1,IF(A1436&lt;&gt;Attack[[#This Row],[No]],1,B1436+1))</f>
        <v>2</v>
      </c>
      <c r="C1437" s="1" t="s">
        <v>630</v>
      </c>
      <c r="D1437" s="1" t="s">
        <v>131</v>
      </c>
      <c r="E1437" s="1" t="s">
        <v>73</v>
      </c>
      <c r="F1437" s="1" t="s">
        <v>78</v>
      </c>
      <c r="G1437" s="1" t="s">
        <v>135</v>
      </c>
      <c r="H1437" s="1" t="s">
        <v>71</v>
      </c>
      <c r="I1437">
        <v>1</v>
      </c>
      <c r="J1437" t="s">
        <v>234</v>
      </c>
      <c r="K1437" s="1" t="s">
        <v>169</v>
      </c>
      <c r="L1437" s="1" t="s">
        <v>178</v>
      </c>
      <c r="M1437">
        <v>37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サバゲ佐久早聖臣ICONIC</v>
      </c>
    </row>
    <row r="1438" spans="1:21" x14ac:dyDescent="0.25">
      <c r="A1438">
        <f>VLOOKUP(Attack[[#This Row],[No用]],SetNo[[No.用]:[vlookup 用]],2,FALSE)</f>
        <v>350</v>
      </c>
      <c r="B1438">
        <f>IF(ROW()=2,1,IF(A1437&lt;&gt;Attack[[#This Row],[No]],1,B1437+1))</f>
        <v>3</v>
      </c>
      <c r="C1438" s="1" t="s">
        <v>630</v>
      </c>
      <c r="D1438" s="1" t="s">
        <v>131</v>
      </c>
      <c r="E1438" s="1" t="s">
        <v>73</v>
      </c>
      <c r="F1438" s="1" t="s">
        <v>78</v>
      </c>
      <c r="G1438" s="1" t="s">
        <v>135</v>
      </c>
      <c r="H1438" s="1" t="s">
        <v>71</v>
      </c>
      <c r="I1438">
        <v>1</v>
      </c>
      <c r="J1438" t="s">
        <v>234</v>
      </c>
      <c r="K1438" s="1" t="s">
        <v>170</v>
      </c>
      <c r="L1438" s="1" t="s">
        <v>173</v>
      </c>
      <c r="M1438">
        <v>39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サバゲ佐久早聖臣ICONIC</v>
      </c>
    </row>
    <row r="1439" spans="1:21" x14ac:dyDescent="0.25">
      <c r="A1439">
        <f>VLOOKUP(Attack[[#This Row],[No用]],SetNo[[No.用]:[vlookup 用]],2,FALSE)</f>
        <v>350</v>
      </c>
      <c r="B1439">
        <f>IF(ROW()=2,1,IF(A1438&lt;&gt;Attack[[#This Row],[No]],1,B1438+1))</f>
        <v>4</v>
      </c>
      <c r="C1439" s="1" t="s">
        <v>630</v>
      </c>
      <c r="D1439" s="1" t="s">
        <v>131</v>
      </c>
      <c r="E1439" s="1" t="s">
        <v>73</v>
      </c>
      <c r="F1439" s="1" t="s">
        <v>78</v>
      </c>
      <c r="G1439" s="1" t="s">
        <v>135</v>
      </c>
      <c r="H1439" s="1" t="s">
        <v>71</v>
      </c>
      <c r="I1439">
        <v>1</v>
      </c>
      <c r="J1439" t="s">
        <v>234</v>
      </c>
      <c r="K1439" s="1" t="s">
        <v>258</v>
      </c>
      <c r="L1439" s="1" t="s">
        <v>173</v>
      </c>
      <c r="M1439">
        <v>39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サバゲ佐久早聖臣ICONIC</v>
      </c>
    </row>
    <row r="1440" spans="1:21" x14ac:dyDescent="0.25">
      <c r="A1440">
        <f>VLOOKUP(Attack[[#This Row],[No用]],SetNo[[No.用]:[vlookup 用]],2,FALSE)</f>
        <v>350</v>
      </c>
      <c r="B1440">
        <f>IF(ROW()=2,1,IF(A1439&lt;&gt;Attack[[#This Row],[No]],1,B1439+1))</f>
        <v>5</v>
      </c>
      <c r="C1440" s="1" t="s">
        <v>630</v>
      </c>
      <c r="D1440" s="1" t="s">
        <v>131</v>
      </c>
      <c r="E1440" s="1" t="s">
        <v>73</v>
      </c>
      <c r="F1440" s="1" t="s">
        <v>78</v>
      </c>
      <c r="G1440" s="1" t="s">
        <v>135</v>
      </c>
      <c r="H1440" s="1" t="s">
        <v>71</v>
      </c>
      <c r="I1440">
        <v>1</v>
      </c>
      <c r="J1440" t="s">
        <v>234</v>
      </c>
      <c r="K1440" s="1" t="s">
        <v>171</v>
      </c>
      <c r="L1440" s="1" t="s">
        <v>173</v>
      </c>
      <c r="M1440">
        <v>39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サバゲ佐久早聖臣ICONIC</v>
      </c>
    </row>
    <row r="1441" spans="1:21" x14ac:dyDescent="0.25">
      <c r="A1441">
        <f>VLOOKUP(Attack[[#This Row],[No用]],SetNo[[No.用]:[vlookup 用]],2,FALSE)</f>
        <v>350</v>
      </c>
      <c r="B1441">
        <f>IF(ROW()=2,1,IF(A1440&lt;&gt;Attack[[#This Row],[No]],1,B1440+1))</f>
        <v>6</v>
      </c>
      <c r="C1441" s="1" t="s">
        <v>630</v>
      </c>
      <c r="D1441" s="1" t="s">
        <v>131</v>
      </c>
      <c r="E1441" s="1" t="s">
        <v>73</v>
      </c>
      <c r="F1441" s="1" t="s">
        <v>78</v>
      </c>
      <c r="G1441" s="1" t="s">
        <v>135</v>
      </c>
      <c r="H1441" s="1" t="s">
        <v>71</v>
      </c>
      <c r="I1441">
        <v>1</v>
      </c>
      <c r="J1441" t="s">
        <v>234</v>
      </c>
      <c r="K1441" s="1" t="s">
        <v>265</v>
      </c>
      <c r="L1441" s="1" t="s">
        <v>173</v>
      </c>
      <c r="M1441">
        <v>42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サバゲ佐久早聖臣ICONIC</v>
      </c>
    </row>
    <row r="1442" spans="1:21" x14ac:dyDescent="0.25">
      <c r="A1442">
        <f>VLOOKUP(Attack[[#This Row],[No用]],SetNo[[No.用]:[vlookup 用]],2,FALSE)</f>
        <v>350</v>
      </c>
      <c r="B1442">
        <f>IF(ROW()=2,1,IF(A1441&lt;&gt;Attack[[#This Row],[No]],1,B1441+1))</f>
        <v>7</v>
      </c>
      <c r="C1442" s="1" t="s">
        <v>630</v>
      </c>
      <c r="D1442" s="1" t="s">
        <v>131</v>
      </c>
      <c r="E1442" s="1" t="s">
        <v>73</v>
      </c>
      <c r="F1442" s="1" t="s">
        <v>78</v>
      </c>
      <c r="G1442" s="1" t="s">
        <v>135</v>
      </c>
      <c r="H1442" s="1" t="s">
        <v>71</v>
      </c>
      <c r="I1442">
        <v>1</v>
      </c>
      <c r="J1442" t="s">
        <v>234</v>
      </c>
      <c r="K1442" s="1" t="s">
        <v>172</v>
      </c>
      <c r="L1442" s="1" t="s">
        <v>162</v>
      </c>
      <c r="M1442">
        <v>33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サバゲ佐久早聖臣ICONIC</v>
      </c>
    </row>
    <row r="1443" spans="1:21" x14ac:dyDescent="0.25">
      <c r="A1443">
        <f>VLOOKUP(Attack[[#This Row],[No用]],SetNo[[No.用]:[vlookup 用]],2,FALSE)</f>
        <v>350</v>
      </c>
      <c r="B1443">
        <f>IF(ROW()=2,1,IF(A1442&lt;&gt;Attack[[#This Row],[No]],1,B1442+1))</f>
        <v>8</v>
      </c>
      <c r="C1443" s="1" t="s">
        <v>630</v>
      </c>
      <c r="D1443" s="1" t="s">
        <v>131</v>
      </c>
      <c r="E1443" s="1" t="s">
        <v>73</v>
      </c>
      <c r="F1443" s="1" t="s">
        <v>78</v>
      </c>
      <c r="G1443" s="1" t="s">
        <v>135</v>
      </c>
      <c r="H1443" s="1" t="s">
        <v>71</v>
      </c>
      <c r="I1443">
        <v>1</v>
      </c>
      <c r="J1443" t="s">
        <v>234</v>
      </c>
      <c r="K1443" s="1" t="s">
        <v>265</v>
      </c>
      <c r="L1443" s="1" t="s">
        <v>224</v>
      </c>
      <c r="M1443">
        <v>51</v>
      </c>
      <c r="N1443">
        <v>0</v>
      </c>
      <c r="O1443">
        <v>61</v>
      </c>
      <c r="P1443">
        <v>0</v>
      </c>
      <c r="U1443" t="str">
        <f>Attack[[#This Row],[服装]]&amp;Attack[[#This Row],[名前]]&amp;Attack[[#This Row],[レアリティ]]</f>
        <v>サバゲ佐久早聖臣ICONIC</v>
      </c>
    </row>
    <row r="1444" spans="1:21" x14ac:dyDescent="0.25">
      <c r="A1444">
        <f>VLOOKUP(Attack[[#This Row],[No用]],SetNo[[No.用]:[vlookup 用]],2,FALSE)</f>
        <v>350</v>
      </c>
      <c r="B1444">
        <f>IF(ROW()=2,1,IF(A1443&lt;&gt;Attack[[#This Row],[No]],1,B1443+1))</f>
        <v>9</v>
      </c>
      <c r="C1444" s="1" t="s">
        <v>630</v>
      </c>
      <c r="D1444" s="1" t="s">
        <v>131</v>
      </c>
      <c r="E1444" s="1" t="s">
        <v>73</v>
      </c>
      <c r="F1444" s="1" t="s">
        <v>78</v>
      </c>
      <c r="G1444" s="1" t="s">
        <v>135</v>
      </c>
      <c r="H1444" s="1" t="s">
        <v>71</v>
      </c>
      <c r="I1444">
        <v>1</v>
      </c>
      <c r="J1444" t="s">
        <v>234</v>
      </c>
      <c r="K1444" s="1" t="s">
        <v>171</v>
      </c>
      <c r="L1444" s="1" t="s">
        <v>224</v>
      </c>
      <c r="M1444">
        <v>51</v>
      </c>
      <c r="N1444">
        <v>0</v>
      </c>
      <c r="O1444">
        <v>61</v>
      </c>
      <c r="P1444">
        <v>0</v>
      </c>
      <c r="U1444" t="str">
        <f>Attack[[#This Row],[服装]]&amp;Attack[[#This Row],[名前]]&amp;Attack[[#This Row],[レアリティ]]</f>
        <v>サバゲ佐久早聖臣ICONIC</v>
      </c>
    </row>
    <row r="1445" spans="1:21" x14ac:dyDescent="0.25">
      <c r="A1445">
        <f>VLOOKUP(Attack[[#This Row],[No用]],SetNo[[No.用]:[vlookup 用]],2,FALSE)</f>
        <v>351</v>
      </c>
      <c r="B1445">
        <f>IF(ROW()=2,1,IF(A1444&lt;&gt;Attack[[#This Row],[No]],1,B1444+1))</f>
        <v>1</v>
      </c>
      <c r="C1445" s="1" t="s">
        <v>825</v>
      </c>
      <c r="D1445" s="1" t="s">
        <v>131</v>
      </c>
      <c r="E1445" s="1" t="s">
        <v>90</v>
      </c>
      <c r="F1445" s="1" t="s">
        <v>78</v>
      </c>
      <c r="G1445" s="1" t="s">
        <v>135</v>
      </c>
      <c r="H1445" s="1" t="s">
        <v>71</v>
      </c>
      <c r="I1445">
        <v>1</v>
      </c>
      <c r="J1445" t="s">
        <v>234</v>
      </c>
      <c r="K1445" s="1" t="s">
        <v>168</v>
      </c>
      <c r="L1445" s="1" t="s">
        <v>162</v>
      </c>
      <c r="M1445">
        <v>36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新年2佐久早聖臣ICONIC</v>
      </c>
    </row>
    <row r="1446" spans="1:21" x14ac:dyDescent="0.25">
      <c r="A1446">
        <f>VLOOKUP(Attack[[#This Row],[No用]],SetNo[[No.用]:[vlookup 用]],2,FALSE)</f>
        <v>351</v>
      </c>
      <c r="B1446">
        <f>IF(ROW()=2,1,IF(A1445&lt;&gt;Attack[[#This Row],[No]],1,B1445+1))</f>
        <v>2</v>
      </c>
      <c r="C1446" s="1" t="s">
        <v>825</v>
      </c>
      <c r="D1446" s="1" t="s">
        <v>131</v>
      </c>
      <c r="E1446" s="1" t="s">
        <v>90</v>
      </c>
      <c r="F1446" s="1" t="s">
        <v>78</v>
      </c>
      <c r="G1446" s="1" t="s">
        <v>135</v>
      </c>
      <c r="H1446" s="1" t="s">
        <v>71</v>
      </c>
      <c r="I1446">
        <v>1</v>
      </c>
      <c r="J1446" t="s">
        <v>234</v>
      </c>
      <c r="K1446" s="1" t="s">
        <v>169</v>
      </c>
      <c r="L1446" s="1" t="s">
        <v>162</v>
      </c>
      <c r="M1446">
        <v>33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新年2佐久早聖臣ICONIC</v>
      </c>
    </row>
    <row r="1447" spans="1:21" x14ac:dyDescent="0.25">
      <c r="A1447">
        <f>VLOOKUP(Attack[[#This Row],[No用]],SetNo[[No.用]:[vlookup 用]],2,FALSE)</f>
        <v>351</v>
      </c>
      <c r="B1447">
        <f>IF(ROW()=2,1,IF(A1446&lt;&gt;Attack[[#This Row],[No]],1,B1446+1))</f>
        <v>3</v>
      </c>
      <c r="C1447" s="1" t="s">
        <v>825</v>
      </c>
      <c r="D1447" s="1" t="s">
        <v>131</v>
      </c>
      <c r="E1447" s="1" t="s">
        <v>90</v>
      </c>
      <c r="F1447" s="1" t="s">
        <v>78</v>
      </c>
      <c r="G1447" s="1" t="s">
        <v>135</v>
      </c>
      <c r="H1447" s="1" t="s">
        <v>71</v>
      </c>
      <c r="I1447">
        <v>1</v>
      </c>
      <c r="J1447" t="s">
        <v>234</v>
      </c>
      <c r="K1447" s="1" t="s">
        <v>170</v>
      </c>
      <c r="L1447" s="1" t="s">
        <v>173</v>
      </c>
      <c r="M1447">
        <v>39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新年2佐久早聖臣ICONIC</v>
      </c>
    </row>
    <row r="1448" spans="1:21" x14ac:dyDescent="0.25">
      <c r="A1448">
        <f>VLOOKUP(Attack[[#This Row],[No用]],SetNo[[No.用]:[vlookup 用]],2,FALSE)</f>
        <v>351</v>
      </c>
      <c r="B1448">
        <f>IF(ROW()=2,1,IF(A1447&lt;&gt;Attack[[#This Row],[No]],1,B1447+1))</f>
        <v>4</v>
      </c>
      <c r="C1448" s="1" t="s">
        <v>825</v>
      </c>
      <c r="D1448" s="1" t="s">
        <v>131</v>
      </c>
      <c r="E1448" s="1" t="s">
        <v>90</v>
      </c>
      <c r="F1448" s="1" t="s">
        <v>78</v>
      </c>
      <c r="G1448" s="1" t="s">
        <v>135</v>
      </c>
      <c r="H1448" s="1" t="s">
        <v>71</v>
      </c>
      <c r="I1448">
        <v>1</v>
      </c>
      <c r="J1448" t="s">
        <v>234</v>
      </c>
      <c r="K1448" s="1" t="s">
        <v>258</v>
      </c>
      <c r="L1448" s="1" t="s">
        <v>173</v>
      </c>
      <c r="M1448">
        <v>39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新年2佐久早聖臣ICONIC</v>
      </c>
    </row>
    <row r="1449" spans="1:21" x14ac:dyDescent="0.25">
      <c r="A1449">
        <f>VLOOKUP(Attack[[#This Row],[No用]],SetNo[[No.用]:[vlookup 用]],2,FALSE)</f>
        <v>351</v>
      </c>
      <c r="B1449">
        <f>IF(ROW()=2,1,IF(A1448&lt;&gt;Attack[[#This Row],[No]],1,B1448+1))</f>
        <v>5</v>
      </c>
      <c r="C1449" s="1" t="s">
        <v>825</v>
      </c>
      <c r="D1449" s="1" t="s">
        <v>131</v>
      </c>
      <c r="E1449" s="1" t="s">
        <v>90</v>
      </c>
      <c r="F1449" s="1" t="s">
        <v>78</v>
      </c>
      <c r="G1449" s="1" t="s">
        <v>135</v>
      </c>
      <c r="H1449" s="1" t="s">
        <v>71</v>
      </c>
      <c r="I1449">
        <v>1</v>
      </c>
      <c r="J1449" t="s">
        <v>234</v>
      </c>
      <c r="K1449" s="1" t="s">
        <v>171</v>
      </c>
      <c r="L1449" s="1" t="s">
        <v>173</v>
      </c>
      <c r="M1449">
        <v>39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新年2佐久早聖臣ICONIC</v>
      </c>
    </row>
    <row r="1450" spans="1:21" x14ac:dyDescent="0.25">
      <c r="A1450">
        <f>VLOOKUP(Attack[[#This Row],[No用]],SetNo[[No.用]:[vlookup 用]],2,FALSE)</f>
        <v>351</v>
      </c>
      <c r="B1450">
        <f>IF(ROW()=2,1,IF(A1449&lt;&gt;Attack[[#This Row],[No]],1,B1449+1))</f>
        <v>6</v>
      </c>
      <c r="C1450" s="1" t="s">
        <v>825</v>
      </c>
      <c r="D1450" s="1" t="s">
        <v>131</v>
      </c>
      <c r="E1450" s="1" t="s">
        <v>90</v>
      </c>
      <c r="F1450" s="1" t="s">
        <v>78</v>
      </c>
      <c r="G1450" s="1" t="s">
        <v>135</v>
      </c>
      <c r="H1450" s="1" t="s">
        <v>71</v>
      </c>
      <c r="I1450">
        <v>1</v>
      </c>
      <c r="J1450" t="s">
        <v>234</v>
      </c>
      <c r="K1450" s="1" t="s">
        <v>265</v>
      </c>
      <c r="L1450" s="1" t="s">
        <v>173</v>
      </c>
      <c r="M1450">
        <v>42</v>
      </c>
      <c r="N1450">
        <v>0</v>
      </c>
      <c r="O1450">
        <v>0</v>
      </c>
      <c r="P1450">
        <v>0</v>
      </c>
      <c r="U1450" t="str">
        <f>Attack[[#This Row],[服装]]&amp;Attack[[#This Row],[名前]]&amp;Attack[[#This Row],[レアリティ]]</f>
        <v>新年2佐久早聖臣ICONIC</v>
      </c>
    </row>
    <row r="1451" spans="1:21" x14ac:dyDescent="0.25">
      <c r="A1451">
        <f>VLOOKUP(Attack[[#This Row],[No用]],SetNo[[No.用]:[vlookup 用]],2,FALSE)</f>
        <v>351</v>
      </c>
      <c r="B1451">
        <f>IF(ROW()=2,1,IF(A1450&lt;&gt;Attack[[#This Row],[No]],1,B1450+1))</f>
        <v>7</v>
      </c>
      <c r="C1451" s="1" t="s">
        <v>825</v>
      </c>
      <c r="D1451" s="1" t="s">
        <v>131</v>
      </c>
      <c r="E1451" s="1" t="s">
        <v>90</v>
      </c>
      <c r="F1451" s="1" t="s">
        <v>78</v>
      </c>
      <c r="G1451" s="1" t="s">
        <v>135</v>
      </c>
      <c r="H1451" s="1" t="s">
        <v>71</v>
      </c>
      <c r="I1451">
        <v>1</v>
      </c>
      <c r="J1451" t="s">
        <v>234</v>
      </c>
      <c r="K1451" s="1" t="s">
        <v>172</v>
      </c>
      <c r="L1451" s="1" t="s">
        <v>162</v>
      </c>
      <c r="M1451">
        <v>33</v>
      </c>
      <c r="N1451">
        <v>0</v>
      </c>
      <c r="O1451">
        <v>0</v>
      </c>
      <c r="P1451">
        <v>0</v>
      </c>
      <c r="U1451" t="str">
        <f>Attack[[#This Row],[服装]]&amp;Attack[[#This Row],[名前]]&amp;Attack[[#This Row],[レアリティ]]</f>
        <v>新年2佐久早聖臣ICONIC</v>
      </c>
    </row>
    <row r="1452" spans="1:21" x14ac:dyDescent="0.25">
      <c r="A1452">
        <f>VLOOKUP(Attack[[#This Row],[No用]],SetNo[[No.用]:[vlookup 用]],2,FALSE)</f>
        <v>351</v>
      </c>
      <c r="B1452">
        <f>IF(ROW()=2,1,IF(A1451&lt;&gt;Attack[[#This Row],[No]],1,B1451+1))</f>
        <v>8</v>
      </c>
      <c r="C1452" s="1" t="s">
        <v>825</v>
      </c>
      <c r="D1452" s="1" t="s">
        <v>131</v>
      </c>
      <c r="E1452" s="1" t="s">
        <v>90</v>
      </c>
      <c r="F1452" s="1" t="s">
        <v>78</v>
      </c>
      <c r="G1452" s="1" t="s">
        <v>135</v>
      </c>
      <c r="H1452" s="1" t="s">
        <v>71</v>
      </c>
      <c r="I1452">
        <v>1</v>
      </c>
      <c r="J1452" t="s">
        <v>234</v>
      </c>
      <c r="K1452" s="1" t="s">
        <v>183</v>
      </c>
      <c r="L1452" s="1" t="s">
        <v>224</v>
      </c>
      <c r="M1452">
        <v>51</v>
      </c>
      <c r="N1452">
        <v>0</v>
      </c>
      <c r="O1452">
        <v>61</v>
      </c>
      <c r="P1452">
        <v>0</v>
      </c>
      <c r="U1452" t="str">
        <f>Attack[[#This Row],[服装]]&amp;Attack[[#This Row],[名前]]&amp;Attack[[#This Row],[レアリティ]]</f>
        <v>新年2佐久早聖臣ICONIC</v>
      </c>
    </row>
    <row r="1453" spans="1:21" x14ac:dyDescent="0.25">
      <c r="A1453">
        <f>VLOOKUP(Attack[[#This Row],[No用]],SetNo[[No.用]:[vlookup 用]],2,FALSE)</f>
        <v>351</v>
      </c>
      <c r="B1453">
        <f>IF(ROW()=2,1,IF(A1452&lt;&gt;Attack[[#This Row],[No]],1,B1452+1))</f>
        <v>9</v>
      </c>
      <c r="C1453" s="1" t="s">
        <v>825</v>
      </c>
      <c r="D1453" s="1" t="s">
        <v>131</v>
      </c>
      <c r="E1453" s="1" t="s">
        <v>90</v>
      </c>
      <c r="F1453" s="1" t="s">
        <v>78</v>
      </c>
      <c r="G1453" s="1" t="s">
        <v>135</v>
      </c>
      <c r="H1453" s="1" t="s">
        <v>71</v>
      </c>
      <c r="I1453">
        <v>1</v>
      </c>
      <c r="J1453" t="s">
        <v>234</v>
      </c>
      <c r="K1453" s="1" t="s">
        <v>265</v>
      </c>
      <c r="L1453" s="1" t="s">
        <v>224</v>
      </c>
      <c r="M1453">
        <v>51</v>
      </c>
      <c r="N1453">
        <v>0</v>
      </c>
      <c r="O1453">
        <v>61</v>
      </c>
      <c r="P1453">
        <v>0</v>
      </c>
      <c r="U1453" t="str">
        <f>Attack[[#This Row],[服装]]&amp;Attack[[#This Row],[名前]]&amp;Attack[[#This Row],[レアリティ]]</f>
        <v>新年2佐久早聖臣ICONIC</v>
      </c>
    </row>
    <row r="1454" spans="1:21" x14ac:dyDescent="0.25">
      <c r="A1454">
        <f>VLOOKUP(Attack[[#This Row],[No用]],SetNo[[No.用]:[vlookup 用]],2,FALSE)</f>
        <v>352</v>
      </c>
      <c r="B1454">
        <f>IF(ROW()=2,1,IF(A1453&lt;&gt;Attack[[#This Row],[No]],1,B1453+1))</f>
        <v>1</v>
      </c>
      <c r="C1454" t="s">
        <v>108</v>
      </c>
      <c r="D1454" t="s">
        <v>132</v>
      </c>
      <c r="E1454" t="s">
        <v>77</v>
      </c>
      <c r="F1454" t="s">
        <v>80</v>
      </c>
      <c r="G1454" t="s">
        <v>135</v>
      </c>
      <c r="H1454" t="s">
        <v>71</v>
      </c>
      <c r="I1454">
        <v>0</v>
      </c>
      <c r="J1454" t="s">
        <v>234</v>
      </c>
      <c r="M1454">
        <v>0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ユニフォーム小森元也ICONIC</v>
      </c>
    </row>
    <row r="1455" spans="1:21" x14ac:dyDescent="0.25">
      <c r="A1455">
        <f>VLOOKUP(Attack[[#This Row],[No用]],SetNo[[No.用]:[vlookup 用]],2,FALSE)</f>
        <v>353</v>
      </c>
      <c r="B1455">
        <f>IF(ROW()=2,1,IF(A1454&lt;&gt;Attack[[#This Row],[No]],1,B1454+1))</f>
        <v>1</v>
      </c>
      <c r="C1455" s="1" t="s">
        <v>683</v>
      </c>
      <c r="D1455" s="1" t="s">
        <v>132</v>
      </c>
      <c r="E1455" s="1" t="s">
        <v>73</v>
      </c>
      <c r="F1455" s="1" t="s">
        <v>80</v>
      </c>
      <c r="G1455" s="1" t="s">
        <v>135</v>
      </c>
      <c r="H1455" s="1" t="s">
        <v>71</v>
      </c>
      <c r="I1455">
        <v>0</v>
      </c>
      <c r="J1455" t="s">
        <v>234</v>
      </c>
      <c r="M1455">
        <v>0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キャンプ小森元也ICONIC</v>
      </c>
    </row>
    <row r="1456" spans="1:21" x14ac:dyDescent="0.25">
      <c r="A1456">
        <f>VLOOKUP(Attack[[#This Row],[No用]],SetNo[[No.用]:[vlookup 用]],2,FALSE)</f>
        <v>354</v>
      </c>
      <c r="B1456">
        <f>IF(ROW()=2,1,IF(A1455&lt;&gt;Attack[[#This Row],[No]],1,B1455+1))</f>
        <v>1</v>
      </c>
      <c r="C1456" s="1" t="s">
        <v>1070</v>
      </c>
      <c r="D1456" s="1" t="s">
        <v>132</v>
      </c>
      <c r="E1456" s="1" t="s">
        <v>90</v>
      </c>
      <c r="F1456" s="1" t="s">
        <v>80</v>
      </c>
      <c r="G1456" s="1" t="s">
        <v>135</v>
      </c>
      <c r="H1456" s="1" t="s">
        <v>71</v>
      </c>
      <c r="I1456">
        <v>0</v>
      </c>
      <c r="J1456" t="s">
        <v>234</v>
      </c>
      <c r="M1456">
        <v>0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ハロウィン小森元也ICONIC</v>
      </c>
    </row>
    <row r="1457" spans="1:21" x14ac:dyDescent="0.25">
      <c r="A1457">
        <f>VLOOKUP(Attack[[#This Row],[No用]],SetNo[[No.用]:[vlookup 用]],2,FALSE)</f>
        <v>355</v>
      </c>
      <c r="B1457">
        <f>IF(ROW()=2,1,IF(A1455&lt;&gt;Attack[[#This Row],[No]],1,B1455+1))</f>
        <v>1</v>
      </c>
      <c r="C1457" t="s">
        <v>108</v>
      </c>
      <c r="D1457" s="1" t="s">
        <v>541</v>
      </c>
      <c r="E1457" s="1" t="s">
        <v>90</v>
      </c>
      <c r="F1457" s="1" t="s">
        <v>78</v>
      </c>
      <c r="G1457" s="1" t="s">
        <v>543</v>
      </c>
      <c r="H1457" t="s">
        <v>71</v>
      </c>
      <c r="I1457">
        <v>1</v>
      </c>
      <c r="J1457" t="s">
        <v>234</v>
      </c>
      <c r="K1457" s="1" t="s">
        <v>168</v>
      </c>
      <c r="L1457" s="1" t="s">
        <v>173</v>
      </c>
      <c r="M1457">
        <v>34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ユニフォーム大将優ICONIC</v>
      </c>
    </row>
    <row r="1458" spans="1:21" x14ac:dyDescent="0.25">
      <c r="A1458">
        <f>VLOOKUP(Attack[[#This Row],[No用]],SetNo[[No.用]:[vlookup 用]],2,FALSE)</f>
        <v>355</v>
      </c>
      <c r="B1458">
        <f>IF(ROW()=2,1,IF(A1457&lt;&gt;Attack[[#This Row],[No]],1,B1457+1))</f>
        <v>2</v>
      </c>
      <c r="C1458" t="s">
        <v>108</v>
      </c>
      <c r="D1458" s="1" t="s">
        <v>541</v>
      </c>
      <c r="E1458" s="1" t="s">
        <v>90</v>
      </c>
      <c r="F1458" s="1" t="s">
        <v>78</v>
      </c>
      <c r="G1458" s="1" t="s">
        <v>543</v>
      </c>
      <c r="H1458" t="s">
        <v>71</v>
      </c>
      <c r="I1458">
        <v>1</v>
      </c>
      <c r="J1458" t="s">
        <v>378</v>
      </c>
      <c r="K1458" s="1" t="s">
        <v>169</v>
      </c>
      <c r="L1458" s="1" t="s">
        <v>173</v>
      </c>
      <c r="M1458">
        <v>34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ユニフォーム大将優ICONIC</v>
      </c>
    </row>
    <row r="1459" spans="1:21" x14ac:dyDescent="0.25">
      <c r="A1459">
        <f>VLOOKUP(Attack[[#This Row],[No用]],SetNo[[No.用]:[vlookup 用]],2,FALSE)</f>
        <v>355</v>
      </c>
      <c r="B1459">
        <f>IF(ROW()=2,1,IF(A1458&lt;&gt;Attack[[#This Row],[No]],1,B1458+1))</f>
        <v>3</v>
      </c>
      <c r="C1459" t="s">
        <v>108</v>
      </c>
      <c r="D1459" s="1" t="s">
        <v>541</v>
      </c>
      <c r="E1459" s="1" t="s">
        <v>90</v>
      </c>
      <c r="F1459" s="1" t="s">
        <v>78</v>
      </c>
      <c r="G1459" s="1" t="s">
        <v>543</v>
      </c>
      <c r="H1459" t="s">
        <v>71</v>
      </c>
      <c r="I1459">
        <v>1</v>
      </c>
      <c r="J1459" t="s">
        <v>234</v>
      </c>
      <c r="K1459" s="1" t="s">
        <v>258</v>
      </c>
      <c r="L1459" s="1" t="s">
        <v>173</v>
      </c>
      <c r="M1459">
        <v>37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ユニフォーム大将優ICONIC</v>
      </c>
    </row>
    <row r="1460" spans="1:21" x14ac:dyDescent="0.25">
      <c r="A1460">
        <f>VLOOKUP(Attack[[#This Row],[No用]],SetNo[[No.用]:[vlookup 用]],2,FALSE)</f>
        <v>355</v>
      </c>
      <c r="B1460">
        <f>IF(ROW()=2,1,IF(A1459&lt;&gt;Attack[[#This Row],[No]],1,B1459+1))</f>
        <v>4</v>
      </c>
      <c r="C1460" t="s">
        <v>108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t="s">
        <v>71</v>
      </c>
      <c r="I1460">
        <v>1</v>
      </c>
      <c r="J1460" t="s">
        <v>234</v>
      </c>
      <c r="K1460" s="1" t="s">
        <v>172</v>
      </c>
      <c r="L1460" s="1" t="s">
        <v>162</v>
      </c>
      <c r="M1460">
        <v>31</v>
      </c>
      <c r="N1460">
        <v>0</v>
      </c>
      <c r="O1460">
        <v>0</v>
      </c>
      <c r="P1460">
        <v>0</v>
      </c>
      <c r="U1460" t="str">
        <f>Attack[[#This Row],[服装]]&amp;Attack[[#This Row],[名前]]&amp;Attack[[#This Row],[レアリティ]]</f>
        <v>ユニフォーム大将優ICONIC</v>
      </c>
    </row>
    <row r="1461" spans="1:21" x14ac:dyDescent="0.25">
      <c r="A1461">
        <f>VLOOKUP(Attack[[#This Row],[No用]],SetNo[[No.用]:[vlookup 用]],2,FALSE)</f>
        <v>355</v>
      </c>
      <c r="B1461">
        <f>IF(ROW()=2,1,IF(A1460&lt;&gt;Attack[[#This Row],[No]],1,B1460+1))</f>
        <v>5</v>
      </c>
      <c r="C1461" t="s">
        <v>108</v>
      </c>
      <c r="D1461" s="1" t="s">
        <v>541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378</v>
      </c>
      <c r="K1461" s="1" t="s">
        <v>183</v>
      </c>
      <c r="L1461" s="1" t="s">
        <v>224</v>
      </c>
      <c r="M1461">
        <v>49</v>
      </c>
      <c r="N1461">
        <v>0</v>
      </c>
      <c r="O1461">
        <v>59</v>
      </c>
      <c r="P1461">
        <v>0</v>
      </c>
      <c r="U1461" t="str">
        <f>Attack[[#This Row],[服装]]&amp;Attack[[#This Row],[名前]]&amp;Attack[[#This Row],[レアリティ]]</f>
        <v>ユニフォーム大将優ICONIC</v>
      </c>
    </row>
    <row r="1462" spans="1:21" x14ac:dyDescent="0.25">
      <c r="A1462">
        <f>VLOOKUP(Attack[[#This Row],[No用]],SetNo[[No.用]:[vlookup 用]],2,FALSE)</f>
        <v>356</v>
      </c>
      <c r="B1462">
        <f>IF(ROW()=2,1,IF(A1461&lt;&gt;Attack[[#This Row],[No]],1,B1461+1))</f>
        <v>1</v>
      </c>
      <c r="C1462" s="1" t="s">
        <v>591</v>
      </c>
      <c r="D1462" s="1" t="s">
        <v>541</v>
      </c>
      <c r="E1462" s="1" t="s">
        <v>77</v>
      </c>
      <c r="F1462" s="1" t="s">
        <v>78</v>
      </c>
      <c r="G1462" s="1" t="s">
        <v>543</v>
      </c>
      <c r="H1462" s="1" t="s">
        <v>544</v>
      </c>
      <c r="I1462">
        <v>1</v>
      </c>
      <c r="J1462" t="s">
        <v>234</v>
      </c>
      <c r="K1462" s="1" t="s">
        <v>168</v>
      </c>
      <c r="L1462" s="1" t="s">
        <v>173</v>
      </c>
      <c r="M1462">
        <v>34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新年大将優ICONIC</v>
      </c>
    </row>
    <row r="1463" spans="1:21" x14ac:dyDescent="0.25">
      <c r="A1463">
        <f>VLOOKUP(Attack[[#This Row],[No用]],SetNo[[No.用]:[vlookup 用]],2,FALSE)</f>
        <v>356</v>
      </c>
      <c r="B1463">
        <f>IF(ROW()=2,1,IF(A1462&lt;&gt;Attack[[#This Row],[No]],1,B1462+1))</f>
        <v>2</v>
      </c>
      <c r="C1463" s="1" t="s">
        <v>591</v>
      </c>
      <c r="D1463" s="1" t="s">
        <v>541</v>
      </c>
      <c r="E1463" s="1" t="s">
        <v>77</v>
      </c>
      <c r="F1463" s="1" t="s">
        <v>78</v>
      </c>
      <c r="G1463" s="1" t="s">
        <v>543</v>
      </c>
      <c r="H1463" s="1" t="s">
        <v>544</v>
      </c>
      <c r="I1463">
        <v>1</v>
      </c>
      <c r="J1463" t="s">
        <v>234</v>
      </c>
      <c r="K1463" s="1" t="s">
        <v>169</v>
      </c>
      <c r="L1463" s="1" t="s">
        <v>173</v>
      </c>
      <c r="M1463">
        <v>34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新年大将優ICONIC</v>
      </c>
    </row>
    <row r="1464" spans="1:21" x14ac:dyDescent="0.25">
      <c r="A1464">
        <f>VLOOKUP(Attack[[#This Row],[No用]],SetNo[[No.用]:[vlookup 用]],2,FALSE)</f>
        <v>356</v>
      </c>
      <c r="B1464">
        <f>IF(ROW()=2,1,IF(A1463&lt;&gt;Attack[[#This Row],[No]],1,B1463+1))</f>
        <v>3</v>
      </c>
      <c r="C1464" s="1" t="s">
        <v>591</v>
      </c>
      <c r="D1464" s="1" t="s">
        <v>541</v>
      </c>
      <c r="E1464" s="1" t="s">
        <v>77</v>
      </c>
      <c r="F1464" s="1" t="s">
        <v>78</v>
      </c>
      <c r="G1464" s="1" t="s">
        <v>543</v>
      </c>
      <c r="H1464" s="1" t="s">
        <v>544</v>
      </c>
      <c r="I1464">
        <v>1</v>
      </c>
      <c r="J1464" t="s">
        <v>378</v>
      </c>
      <c r="K1464" s="1" t="s">
        <v>258</v>
      </c>
      <c r="L1464" s="1" t="s">
        <v>173</v>
      </c>
      <c r="M1464">
        <v>37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新年大将優ICONIC</v>
      </c>
    </row>
    <row r="1465" spans="1:21" x14ac:dyDescent="0.25">
      <c r="A1465">
        <f>VLOOKUP(Attack[[#This Row],[No用]],SetNo[[No.用]:[vlookup 用]],2,FALSE)</f>
        <v>356</v>
      </c>
      <c r="B1465">
        <f>IF(ROW()=2,1,IF(A1464&lt;&gt;Attack[[#This Row],[No]],1,B1464+1))</f>
        <v>4</v>
      </c>
      <c r="C1465" s="1" t="s">
        <v>591</v>
      </c>
      <c r="D1465" s="1" t="s">
        <v>541</v>
      </c>
      <c r="E1465" s="1" t="s">
        <v>77</v>
      </c>
      <c r="F1465" s="1" t="s">
        <v>78</v>
      </c>
      <c r="G1465" s="1" t="s">
        <v>543</v>
      </c>
      <c r="H1465" s="1" t="s">
        <v>544</v>
      </c>
      <c r="I1465">
        <v>1</v>
      </c>
      <c r="J1465" t="s">
        <v>234</v>
      </c>
      <c r="K1465" s="1" t="s">
        <v>171</v>
      </c>
      <c r="L1465" s="1" t="s">
        <v>178</v>
      </c>
      <c r="M1465">
        <v>31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新年大将優ICONIC</v>
      </c>
    </row>
    <row r="1466" spans="1:21" x14ac:dyDescent="0.25">
      <c r="A1466">
        <f>VLOOKUP(Attack[[#This Row],[No用]],SetNo[[No.用]:[vlookup 用]],2,FALSE)</f>
        <v>356</v>
      </c>
      <c r="B1466">
        <f>IF(ROW()=2,1,IF(A1465&lt;&gt;Attack[[#This Row],[No]],1,B1465+1))</f>
        <v>5</v>
      </c>
      <c r="C1466" s="1" t="s">
        <v>591</v>
      </c>
      <c r="D1466" s="1" t="s">
        <v>541</v>
      </c>
      <c r="E1466" s="1" t="s">
        <v>77</v>
      </c>
      <c r="F1466" s="1" t="s">
        <v>78</v>
      </c>
      <c r="G1466" s="1" t="s">
        <v>543</v>
      </c>
      <c r="H1466" s="1" t="s">
        <v>544</v>
      </c>
      <c r="I1466">
        <v>1</v>
      </c>
      <c r="J1466" t="s">
        <v>234</v>
      </c>
      <c r="K1466" s="1" t="s">
        <v>172</v>
      </c>
      <c r="L1466" s="1" t="s">
        <v>162</v>
      </c>
      <c r="M1466">
        <v>31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新年大将優ICONIC</v>
      </c>
    </row>
    <row r="1467" spans="1:21" x14ac:dyDescent="0.25">
      <c r="A1467">
        <f>VLOOKUP(Attack[[#This Row],[No用]],SetNo[[No.用]:[vlookup 用]],2,FALSE)</f>
        <v>356</v>
      </c>
      <c r="B1467">
        <f>IF(ROW()=2,1,IF(A1466&lt;&gt;Attack[[#This Row],[No]],1,B1466+1))</f>
        <v>6</v>
      </c>
      <c r="C1467" s="1" t="s">
        <v>591</v>
      </c>
      <c r="D1467" s="1" t="s">
        <v>541</v>
      </c>
      <c r="E1467" s="1" t="s">
        <v>77</v>
      </c>
      <c r="F1467" s="1" t="s">
        <v>78</v>
      </c>
      <c r="G1467" s="1" t="s">
        <v>543</v>
      </c>
      <c r="H1467" s="1" t="s">
        <v>544</v>
      </c>
      <c r="I1467">
        <v>1</v>
      </c>
      <c r="J1467" t="s">
        <v>378</v>
      </c>
      <c r="K1467" s="1" t="s">
        <v>171</v>
      </c>
      <c r="L1467" s="1" t="s">
        <v>224</v>
      </c>
      <c r="M1467">
        <v>49</v>
      </c>
      <c r="N1467">
        <v>0</v>
      </c>
      <c r="O1467">
        <v>59</v>
      </c>
      <c r="P1467">
        <v>0</v>
      </c>
      <c r="U1467" t="str">
        <f>Attack[[#This Row],[服装]]&amp;Attack[[#This Row],[名前]]&amp;Attack[[#This Row],[レアリティ]]</f>
        <v>新年大将優ICONIC</v>
      </c>
    </row>
    <row r="1468" spans="1:21" x14ac:dyDescent="0.25">
      <c r="A1468">
        <f>VLOOKUP(Attack[[#This Row],[No用]],SetNo[[No.用]:[vlookup 用]],2,FALSE)</f>
        <v>356</v>
      </c>
      <c r="B1468">
        <f>IF(ROW()=2,1,IF(A1467&lt;&gt;Attack[[#This Row],[No]],1,B1467+1))</f>
        <v>7</v>
      </c>
      <c r="C1468" s="1" t="s">
        <v>591</v>
      </c>
      <c r="D1468" s="1" t="s">
        <v>541</v>
      </c>
      <c r="E1468" s="1" t="s">
        <v>77</v>
      </c>
      <c r="F1468" s="1" t="s">
        <v>78</v>
      </c>
      <c r="G1468" s="1" t="s">
        <v>543</v>
      </c>
      <c r="H1468" s="1" t="s">
        <v>544</v>
      </c>
      <c r="I1468">
        <v>1</v>
      </c>
      <c r="J1468" t="s">
        <v>234</v>
      </c>
      <c r="K1468" s="1" t="s">
        <v>258</v>
      </c>
      <c r="L1468" s="1" t="s">
        <v>224</v>
      </c>
      <c r="M1468">
        <v>49</v>
      </c>
      <c r="N1468">
        <v>0</v>
      </c>
      <c r="O1468">
        <v>59</v>
      </c>
      <c r="P1468">
        <v>0</v>
      </c>
      <c r="U1468" t="str">
        <f>Attack[[#This Row],[服装]]&amp;Attack[[#This Row],[名前]]&amp;Attack[[#This Row],[レアリティ]]</f>
        <v>新年大将優ICONIC</v>
      </c>
    </row>
    <row r="1469" spans="1:21" x14ac:dyDescent="0.25">
      <c r="A1469">
        <f>VLOOKUP(Attack[[#This Row],[No用]],SetNo[[No.用]:[vlookup 用]],2,FALSE)</f>
        <v>357</v>
      </c>
      <c r="B1469">
        <f>IF(ROW()=2,1,IF(A1468&lt;&gt;Attack[[#This Row],[No]],1,B1468+1))</f>
        <v>1</v>
      </c>
      <c r="C1469" s="1" t="s">
        <v>736</v>
      </c>
      <c r="D1469" s="1" t="s">
        <v>541</v>
      </c>
      <c r="E1469" s="1" t="s">
        <v>73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234</v>
      </c>
      <c r="K1469" s="1" t="s">
        <v>168</v>
      </c>
      <c r="L1469" s="1" t="s">
        <v>178</v>
      </c>
      <c r="M1469">
        <v>31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カンフー大将優ICONIC</v>
      </c>
    </row>
    <row r="1470" spans="1:21" x14ac:dyDescent="0.25">
      <c r="A1470">
        <f>VLOOKUP(Attack[[#This Row],[No用]],SetNo[[No.用]:[vlookup 用]],2,FALSE)</f>
        <v>357</v>
      </c>
      <c r="B1470">
        <f>IF(ROW()=2,1,IF(A1469&lt;&gt;Attack[[#This Row],[No]],1,B1469+1))</f>
        <v>2</v>
      </c>
      <c r="C1470" s="1" t="s">
        <v>736</v>
      </c>
      <c r="D1470" s="1" t="s">
        <v>541</v>
      </c>
      <c r="E1470" s="1" t="s">
        <v>73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234</v>
      </c>
      <c r="K1470" s="1" t="s">
        <v>169</v>
      </c>
      <c r="L1470" s="1" t="s">
        <v>178</v>
      </c>
      <c r="M1470">
        <v>31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カンフー大将優ICONIC</v>
      </c>
    </row>
    <row r="1471" spans="1:21" x14ac:dyDescent="0.25">
      <c r="A1471">
        <f>VLOOKUP(Attack[[#This Row],[No用]],SetNo[[No.用]:[vlookup 用]],2,FALSE)</f>
        <v>357</v>
      </c>
      <c r="B1471">
        <f>IF(ROW()=2,1,IF(A1470&lt;&gt;Attack[[#This Row],[No]],1,B1470+1))</f>
        <v>3</v>
      </c>
      <c r="C1471" s="1" t="s">
        <v>736</v>
      </c>
      <c r="D1471" s="1" t="s">
        <v>541</v>
      </c>
      <c r="E1471" s="1" t="s">
        <v>73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378</v>
      </c>
      <c r="K1471" s="1" t="s">
        <v>258</v>
      </c>
      <c r="L1471" s="1" t="s">
        <v>178</v>
      </c>
      <c r="M1471">
        <v>34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カンフー大将優ICONIC</v>
      </c>
    </row>
    <row r="1472" spans="1:21" x14ac:dyDescent="0.25">
      <c r="A1472">
        <f>VLOOKUP(Attack[[#This Row],[No用]],SetNo[[No.用]:[vlookup 用]],2,FALSE)</f>
        <v>357</v>
      </c>
      <c r="B1472">
        <f>IF(ROW()=2,1,IF(A1471&lt;&gt;Attack[[#This Row],[No]],1,B1471+1))</f>
        <v>4</v>
      </c>
      <c r="C1472" s="1" t="s">
        <v>736</v>
      </c>
      <c r="D1472" s="1" t="s">
        <v>541</v>
      </c>
      <c r="E1472" s="1" t="s">
        <v>73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234</v>
      </c>
      <c r="K1472" s="1" t="s">
        <v>172</v>
      </c>
      <c r="L1472" s="1" t="s">
        <v>162</v>
      </c>
      <c r="M1472">
        <v>31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カンフー大将優ICONIC</v>
      </c>
    </row>
    <row r="1473" spans="1:21" x14ac:dyDescent="0.25">
      <c r="A1473">
        <f>VLOOKUP(Attack[[#This Row],[No用]],SetNo[[No.用]:[vlookup 用]],2,FALSE)</f>
        <v>358</v>
      </c>
      <c r="B1473">
        <f>IF(ROW()=2,1,IF(A1472&lt;&gt;Attack[[#This Row],[No]],1,B1472+1))</f>
        <v>1</v>
      </c>
      <c r="C1473" s="1" t="s">
        <v>923</v>
      </c>
      <c r="D1473" s="1" t="s">
        <v>541</v>
      </c>
      <c r="E1473" s="1" t="s">
        <v>90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378</v>
      </c>
      <c r="K1473" s="1" t="s">
        <v>168</v>
      </c>
      <c r="L1473" s="1" t="s">
        <v>173</v>
      </c>
      <c r="M1473">
        <v>34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妖大将優ICONIC</v>
      </c>
    </row>
    <row r="1474" spans="1:21" x14ac:dyDescent="0.25">
      <c r="A1474">
        <f>VLOOKUP(Attack[[#This Row],[No用]],SetNo[[No.用]:[vlookup 用]],2,FALSE)</f>
        <v>358</v>
      </c>
      <c r="B1474">
        <f>IF(ROW()=2,1,IF(A1473&lt;&gt;Attack[[#This Row],[No]],1,B1473+1))</f>
        <v>2</v>
      </c>
      <c r="C1474" s="1" t="s">
        <v>923</v>
      </c>
      <c r="D1474" s="1" t="s">
        <v>541</v>
      </c>
      <c r="E1474" s="1" t="s">
        <v>90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169</v>
      </c>
      <c r="L1474" s="1" t="s">
        <v>173</v>
      </c>
      <c r="M1474">
        <v>34</v>
      </c>
      <c r="N1474">
        <v>0</v>
      </c>
      <c r="O1474">
        <v>0</v>
      </c>
      <c r="P1474">
        <v>0</v>
      </c>
      <c r="U1474" t="str">
        <f>Attack[[#This Row],[服装]]&amp;Attack[[#This Row],[名前]]&amp;Attack[[#This Row],[レアリティ]]</f>
        <v>妖大将優ICONIC</v>
      </c>
    </row>
    <row r="1475" spans="1:21" x14ac:dyDescent="0.25">
      <c r="A1475">
        <f>VLOOKUP(Attack[[#This Row],[No用]],SetNo[[No.用]:[vlookup 用]],2,FALSE)</f>
        <v>358</v>
      </c>
      <c r="B1475">
        <f>IF(ROW()=2,1,IF(A1474&lt;&gt;Attack[[#This Row],[No]],1,B1474+1))</f>
        <v>3</v>
      </c>
      <c r="C1475" s="1" t="s">
        <v>923</v>
      </c>
      <c r="D1475" s="1" t="s">
        <v>541</v>
      </c>
      <c r="E1475" s="1" t="s">
        <v>90</v>
      </c>
      <c r="F1475" s="1" t="s">
        <v>78</v>
      </c>
      <c r="G1475" s="1" t="s">
        <v>543</v>
      </c>
      <c r="H1475" s="1" t="s">
        <v>544</v>
      </c>
      <c r="I1475">
        <v>1</v>
      </c>
      <c r="J1475" t="s">
        <v>378</v>
      </c>
      <c r="K1475" s="1" t="s">
        <v>258</v>
      </c>
      <c r="L1475" s="1" t="s">
        <v>173</v>
      </c>
      <c r="M1475">
        <v>37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妖大将優ICONIC</v>
      </c>
    </row>
    <row r="1476" spans="1:21" x14ac:dyDescent="0.25">
      <c r="A1476">
        <f>VLOOKUP(Attack[[#This Row],[No用]],SetNo[[No.用]:[vlookup 用]],2,FALSE)</f>
        <v>358</v>
      </c>
      <c r="B1476">
        <f>IF(ROW()=2,1,IF(A1475&lt;&gt;Attack[[#This Row],[No]],1,B1475+1))</f>
        <v>4</v>
      </c>
      <c r="C1476" s="1" t="s">
        <v>923</v>
      </c>
      <c r="D1476" s="1" t="s">
        <v>541</v>
      </c>
      <c r="E1476" s="1" t="s">
        <v>90</v>
      </c>
      <c r="F1476" s="1" t="s">
        <v>78</v>
      </c>
      <c r="G1476" s="1" t="s">
        <v>543</v>
      </c>
      <c r="H1476" s="1" t="s">
        <v>544</v>
      </c>
      <c r="I1476">
        <v>1</v>
      </c>
      <c r="J1476" t="s">
        <v>234</v>
      </c>
      <c r="K1476" s="1" t="s">
        <v>172</v>
      </c>
      <c r="L1476" s="1" t="s">
        <v>162</v>
      </c>
      <c r="M1476">
        <v>31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妖大将優ICONIC</v>
      </c>
    </row>
    <row r="1477" spans="1:21" x14ac:dyDescent="0.25">
      <c r="A1477">
        <f>VLOOKUP(Attack[[#This Row],[No用]],SetNo[[No.用]:[vlookup 用]],2,FALSE)</f>
        <v>358</v>
      </c>
      <c r="B1477">
        <f>IF(ROW()=2,1,IF(A1476&lt;&gt;Attack[[#This Row],[No]],1,B1476+1))</f>
        <v>5</v>
      </c>
      <c r="C1477" s="1" t="s">
        <v>923</v>
      </c>
      <c r="D1477" s="1" t="s">
        <v>541</v>
      </c>
      <c r="E1477" s="1" t="s">
        <v>90</v>
      </c>
      <c r="F1477" s="1" t="s">
        <v>78</v>
      </c>
      <c r="G1477" s="1" t="s">
        <v>543</v>
      </c>
      <c r="H1477" s="1" t="s">
        <v>544</v>
      </c>
      <c r="I1477">
        <v>1</v>
      </c>
      <c r="J1477" t="s">
        <v>378</v>
      </c>
      <c r="K1477" s="1" t="s">
        <v>183</v>
      </c>
      <c r="L1477" s="1" t="s">
        <v>224</v>
      </c>
      <c r="M1477">
        <v>49</v>
      </c>
      <c r="N1477">
        <v>0</v>
      </c>
      <c r="O1477">
        <v>59</v>
      </c>
      <c r="P1477">
        <v>0</v>
      </c>
      <c r="U1477" t="str">
        <f>Attack[[#This Row],[服装]]&amp;Attack[[#This Row],[名前]]&amp;Attack[[#This Row],[レアリティ]]</f>
        <v>妖大将優ICONIC</v>
      </c>
    </row>
    <row r="1478" spans="1:21" x14ac:dyDescent="0.25">
      <c r="A1478">
        <f>VLOOKUP(Attack[[#This Row],[No用]],SetNo[[No.用]:[vlookup 用]],2,FALSE)</f>
        <v>359</v>
      </c>
      <c r="B1478">
        <f>IF(ROW()=2,1,IF(A1477&lt;&gt;Attack[[#This Row],[No]],1,B1477+1))</f>
        <v>1</v>
      </c>
      <c r="C1478" t="s">
        <v>108</v>
      </c>
      <c r="D1478" s="1" t="s">
        <v>546</v>
      </c>
      <c r="E1478" s="1" t="s">
        <v>90</v>
      </c>
      <c r="F1478" s="1" t="s">
        <v>78</v>
      </c>
      <c r="G1478" s="1" t="s">
        <v>543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173</v>
      </c>
      <c r="M1478">
        <v>36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ユニフォーム沼井和馬ICONIC</v>
      </c>
    </row>
    <row r="1479" spans="1:21" x14ac:dyDescent="0.25">
      <c r="A1479">
        <f>VLOOKUP(Attack[[#This Row],[No用]],SetNo[[No.用]:[vlookup 用]],2,FALSE)</f>
        <v>359</v>
      </c>
      <c r="B1479">
        <f>IF(ROW()=2,1,IF(A1478&lt;&gt;Attack[[#This Row],[No]],1,B1478+1))</f>
        <v>2</v>
      </c>
      <c r="C1479" t="s">
        <v>108</v>
      </c>
      <c r="D1479" s="1" t="s">
        <v>546</v>
      </c>
      <c r="E1479" s="1" t="s">
        <v>90</v>
      </c>
      <c r="F1479" s="1" t="s">
        <v>78</v>
      </c>
      <c r="G1479" s="1" t="s">
        <v>543</v>
      </c>
      <c r="H1479" t="s">
        <v>71</v>
      </c>
      <c r="I1479">
        <v>1</v>
      </c>
      <c r="J1479" t="s">
        <v>234</v>
      </c>
      <c r="K1479" s="1" t="s">
        <v>169</v>
      </c>
      <c r="L1479" s="1" t="s">
        <v>178</v>
      </c>
      <c r="M1479">
        <v>36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ユニフォーム沼井和馬ICONIC</v>
      </c>
    </row>
    <row r="1480" spans="1:21" x14ac:dyDescent="0.25">
      <c r="A1480">
        <f>VLOOKUP(Attack[[#This Row],[No用]],SetNo[[No.用]:[vlookup 用]],2,FALSE)</f>
        <v>360</v>
      </c>
      <c r="B1480">
        <f>IF(ROW()=2,1,IF(A1479&lt;&gt;Attack[[#This Row],[No]],1,B1479+1))</f>
        <v>1</v>
      </c>
      <c r="C1480" t="s">
        <v>108</v>
      </c>
      <c r="D1480" s="1" t="s">
        <v>557</v>
      </c>
      <c r="E1480" s="1" t="s">
        <v>90</v>
      </c>
      <c r="F1480" s="1" t="s">
        <v>78</v>
      </c>
      <c r="G1480" s="1" t="s">
        <v>543</v>
      </c>
      <c r="H1480" t="s">
        <v>71</v>
      </c>
      <c r="I1480">
        <v>1</v>
      </c>
      <c r="J1480" t="s">
        <v>378</v>
      </c>
      <c r="K1480" s="1" t="s">
        <v>168</v>
      </c>
      <c r="L1480" s="1" t="s">
        <v>178</v>
      </c>
      <c r="M1480">
        <v>35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ユニフォーム潜尚保ICONIC</v>
      </c>
    </row>
    <row r="1481" spans="1:21" x14ac:dyDescent="0.25">
      <c r="A1481">
        <f>VLOOKUP(Attack[[#This Row],[No用]],SetNo[[No.用]:[vlookup 用]],2,FALSE)</f>
        <v>360</v>
      </c>
      <c r="B1481">
        <f>IF(ROW()=2,1,IF(A1480&lt;&gt;Attack[[#This Row],[No]],1,B1480+1))</f>
        <v>2</v>
      </c>
      <c r="C1481" t="s">
        <v>108</v>
      </c>
      <c r="D1481" s="1" t="s">
        <v>557</v>
      </c>
      <c r="E1481" s="1" t="s">
        <v>90</v>
      </c>
      <c r="F1481" s="1" t="s">
        <v>78</v>
      </c>
      <c r="G1481" s="1" t="s">
        <v>543</v>
      </c>
      <c r="H1481" t="s">
        <v>71</v>
      </c>
      <c r="I1481">
        <v>1</v>
      </c>
      <c r="J1481" t="s">
        <v>234</v>
      </c>
      <c r="K1481" s="1" t="s">
        <v>169</v>
      </c>
      <c r="L1481" s="1" t="s">
        <v>178</v>
      </c>
      <c r="M1481">
        <v>33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ユニフォーム潜尚保ICONIC</v>
      </c>
    </row>
    <row r="1482" spans="1:21" x14ac:dyDescent="0.25">
      <c r="A1482">
        <f>VLOOKUP(Attack[[#This Row],[No用]],SetNo[[No.用]:[vlookup 用]],2,FALSE)</f>
        <v>360</v>
      </c>
      <c r="B1482">
        <f>IF(ROW()=2,1,IF(A1481&lt;&gt;Attack[[#This Row],[No]],1,B1481+1))</f>
        <v>3</v>
      </c>
      <c r="C1482" t="s">
        <v>108</v>
      </c>
      <c r="D1482" s="1" t="s">
        <v>557</v>
      </c>
      <c r="E1482" s="1" t="s">
        <v>90</v>
      </c>
      <c r="F1482" s="1" t="s">
        <v>78</v>
      </c>
      <c r="G1482" s="1" t="s">
        <v>543</v>
      </c>
      <c r="H1482" t="s">
        <v>71</v>
      </c>
      <c r="I1482">
        <v>1</v>
      </c>
      <c r="J1482" t="s">
        <v>234</v>
      </c>
      <c r="K1482" s="1" t="s">
        <v>170</v>
      </c>
      <c r="L1482" s="1" t="s">
        <v>173</v>
      </c>
      <c r="M1482">
        <v>38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ユニフォーム潜尚保ICONIC</v>
      </c>
    </row>
    <row r="1483" spans="1:21" x14ac:dyDescent="0.25">
      <c r="A1483">
        <f>VLOOKUP(Attack[[#This Row],[No用]],SetNo[[No.用]:[vlookup 用]],2,FALSE)</f>
        <v>360</v>
      </c>
      <c r="B1483">
        <f>IF(ROW()=2,1,IF(A1482&lt;&gt;Attack[[#This Row],[No]],1,B1482+1))</f>
        <v>4</v>
      </c>
      <c r="C1483" t="s">
        <v>108</v>
      </c>
      <c r="D1483" s="1" t="s">
        <v>557</v>
      </c>
      <c r="E1483" s="1" t="s">
        <v>90</v>
      </c>
      <c r="F1483" s="1" t="s">
        <v>78</v>
      </c>
      <c r="G1483" s="1" t="s">
        <v>543</v>
      </c>
      <c r="H1483" t="s">
        <v>71</v>
      </c>
      <c r="I1483">
        <v>1</v>
      </c>
      <c r="J1483" t="s">
        <v>378</v>
      </c>
      <c r="K1483" s="1" t="s">
        <v>258</v>
      </c>
      <c r="L1483" s="1" t="s">
        <v>173</v>
      </c>
      <c r="M1483">
        <v>38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ユニフォーム潜尚保ICONIC</v>
      </c>
    </row>
    <row r="1484" spans="1:21" x14ac:dyDescent="0.25">
      <c r="A1484">
        <f>VLOOKUP(Attack[[#This Row],[No用]],SetNo[[No.用]:[vlookup 用]],2,FALSE)</f>
        <v>360</v>
      </c>
      <c r="B1484">
        <f>IF(ROW()=2,1,IF(A1483&lt;&gt;Attack[[#This Row],[No]],1,B1483+1))</f>
        <v>5</v>
      </c>
      <c r="C1484" t="s">
        <v>108</v>
      </c>
      <c r="D1484" s="1" t="s">
        <v>557</v>
      </c>
      <c r="E1484" s="1" t="s">
        <v>90</v>
      </c>
      <c r="F1484" s="1" t="s">
        <v>78</v>
      </c>
      <c r="G1484" s="1" t="s">
        <v>543</v>
      </c>
      <c r="H1484" t="s">
        <v>71</v>
      </c>
      <c r="I1484">
        <v>1</v>
      </c>
      <c r="J1484" t="s">
        <v>234</v>
      </c>
      <c r="K1484" s="1" t="s">
        <v>172</v>
      </c>
      <c r="L1484" s="1" t="s">
        <v>162</v>
      </c>
      <c r="M1484">
        <v>29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ユニフォーム潜尚保ICONIC</v>
      </c>
    </row>
    <row r="1485" spans="1:21" x14ac:dyDescent="0.25">
      <c r="A1485">
        <f>VLOOKUP(Attack[[#This Row],[No用]],SetNo[[No.用]:[vlookup 用]],2,FALSE)</f>
        <v>360</v>
      </c>
      <c r="B1485">
        <f>IF(ROW()=2,1,IF(A1484&lt;&gt;Attack[[#This Row],[No]],1,B1484+1))</f>
        <v>6</v>
      </c>
      <c r="C1485" t="s">
        <v>108</v>
      </c>
      <c r="D1485" s="1" t="s">
        <v>557</v>
      </c>
      <c r="E1485" s="1" t="s">
        <v>90</v>
      </c>
      <c r="F1485" s="1" t="s">
        <v>78</v>
      </c>
      <c r="G1485" s="1" t="s">
        <v>543</v>
      </c>
      <c r="H1485" t="s">
        <v>71</v>
      </c>
      <c r="I1485">
        <v>1</v>
      </c>
      <c r="J1485" t="s">
        <v>234</v>
      </c>
      <c r="K1485" s="1" t="s">
        <v>183</v>
      </c>
      <c r="L1485" s="1" t="s">
        <v>224</v>
      </c>
      <c r="M1485">
        <v>43</v>
      </c>
      <c r="N1485">
        <v>0</v>
      </c>
      <c r="O1485">
        <v>53</v>
      </c>
      <c r="P1485">
        <v>0</v>
      </c>
      <c r="U1485" t="str">
        <f>Attack[[#This Row],[服装]]&amp;Attack[[#This Row],[名前]]&amp;Attack[[#This Row],[レアリティ]]</f>
        <v>ユニフォーム潜尚保ICONIC</v>
      </c>
    </row>
    <row r="1486" spans="1:21" x14ac:dyDescent="0.25">
      <c r="A1486">
        <f>VLOOKUP(Attack[[#This Row],[No用]],SetNo[[No.用]:[vlookup 用]],2,FALSE)</f>
        <v>361</v>
      </c>
      <c r="B1486">
        <f>IF(ROW()=2,1,IF(A1485&lt;&gt;Attack[[#This Row],[No]],1,B1485+1))</f>
        <v>1</v>
      </c>
      <c r="C1486" s="1" t="s">
        <v>672</v>
      </c>
      <c r="D1486" s="1" t="s">
        <v>557</v>
      </c>
      <c r="E1486" s="1" t="s">
        <v>77</v>
      </c>
      <c r="F1486" s="1" t="s">
        <v>78</v>
      </c>
      <c r="G1486" s="1" t="s">
        <v>543</v>
      </c>
      <c r="H1486" s="1" t="s">
        <v>544</v>
      </c>
      <c r="I1486">
        <v>1</v>
      </c>
      <c r="J1486" t="s">
        <v>378</v>
      </c>
      <c r="K1486" s="1" t="s">
        <v>168</v>
      </c>
      <c r="L1486" s="1" t="s">
        <v>178</v>
      </c>
      <c r="M1486">
        <v>35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バーガー潜尚保ICONIC</v>
      </c>
    </row>
    <row r="1487" spans="1:21" x14ac:dyDescent="0.25">
      <c r="A1487">
        <f>VLOOKUP(Attack[[#This Row],[No用]],SetNo[[No.用]:[vlookup 用]],2,FALSE)</f>
        <v>361</v>
      </c>
      <c r="B1487">
        <f>IF(ROW()=2,1,IF(A1486&lt;&gt;Attack[[#This Row],[No]],1,B1486+1))</f>
        <v>2</v>
      </c>
      <c r="C1487" s="1" t="s">
        <v>672</v>
      </c>
      <c r="D1487" s="1" t="s">
        <v>557</v>
      </c>
      <c r="E1487" s="1" t="s">
        <v>77</v>
      </c>
      <c r="F1487" s="1" t="s">
        <v>78</v>
      </c>
      <c r="G1487" s="1" t="s">
        <v>543</v>
      </c>
      <c r="H1487" s="1" t="s">
        <v>544</v>
      </c>
      <c r="I1487">
        <v>1</v>
      </c>
      <c r="J1487" t="s">
        <v>234</v>
      </c>
      <c r="K1487" s="1" t="s">
        <v>169</v>
      </c>
      <c r="L1487" s="1" t="s">
        <v>173</v>
      </c>
      <c r="M1487">
        <v>36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バーガー潜尚保ICONIC</v>
      </c>
    </row>
    <row r="1488" spans="1:21" x14ac:dyDescent="0.25">
      <c r="A1488">
        <f>VLOOKUP(Attack[[#This Row],[No用]],SetNo[[No.用]:[vlookup 用]],2,FALSE)</f>
        <v>361</v>
      </c>
      <c r="B1488">
        <f>IF(ROW()=2,1,IF(A1487&lt;&gt;Attack[[#This Row],[No]],1,B1487+1))</f>
        <v>3</v>
      </c>
      <c r="C1488" s="1" t="s">
        <v>672</v>
      </c>
      <c r="D1488" s="1" t="s">
        <v>557</v>
      </c>
      <c r="E1488" s="1" t="s">
        <v>77</v>
      </c>
      <c r="F1488" s="1" t="s">
        <v>78</v>
      </c>
      <c r="G1488" s="1" t="s">
        <v>543</v>
      </c>
      <c r="H1488" s="1" t="s">
        <v>544</v>
      </c>
      <c r="I1488">
        <v>1</v>
      </c>
      <c r="J1488" t="s">
        <v>234</v>
      </c>
      <c r="K1488" s="1" t="s">
        <v>170</v>
      </c>
      <c r="L1488" s="1" t="s">
        <v>173</v>
      </c>
      <c r="M1488">
        <v>38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バーガー潜尚保ICONIC</v>
      </c>
    </row>
    <row r="1489" spans="1:21" x14ac:dyDescent="0.25">
      <c r="A1489">
        <f>VLOOKUP(Attack[[#This Row],[No用]],SetNo[[No.用]:[vlookup 用]],2,FALSE)</f>
        <v>361</v>
      </c>
      <c r="B1489">
        <f>IF(ROW()=2,1,IF(A1488&lt;&gt;Attack[[#This Row],[No]],1,B1488+1))</f>
        <v>4</v>
      </c>
      <c r="C1489" s="1" t="s">
        <v>672</v>
      </c>
      <c r="D1489" s="1" t="s">
        <v>557</v>
      </c>
      <c r="E1489" s="1" t="s">
        <v>77</v>
      </c>
      <c r="F1489" s="1" t="s">
        <v>78</v>
      </c>
      <c r="G1489" s="1" t="s">
        <v>543</v>
      </c>
      <c r="H1489" s="1" t="s">
        <v>544</v>
      </c>
      <c r="I1489">
        <v>1</v>
      </c>
      <c r="J1489" t="s">
        <v>378</v>
      </c>
      <c r="K1489" s="1" t="s">
        <v>258</v>
      </c>
      <c r="L1489" s="1" t="s">
        <v>173</v>
      </c>
      <c r="M1489">
        <v>38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バーガー潜尚保ICONIC</v>
      </c>
    </row>
    <row r="1490" spans="1:21" x14ac:dyDescent="0.25">
      <c r="A1490">
        <f>VLOOKUP(Attack[[#This Row],[No用]],SetNo[[No.用]:[vlookup 用]],2,FALSE)</f>
        <v>361</v>
      </c>
      <c r="B1490">
        <f>IF(ROW()=2,1,IF(A1489&lt;&gt;Attack[[#This Row],[No]],1,B1489+1))</f>
        <v>5</v>
      </c>
      <c r="C1490" s="1" t="s">
        <v>672</v>
      </c>
      <c r="D1490" s="1" t="s">
        <v>557</v>
      </c>
      <c r="E1490" s="1" t="s">
        <v>77</v>
      </c>
      <c r="F1490" s="1" t="s">
        <v>78</v>
      </c>
      <c r="G1490" s="1" t="s">
        <v>543</v>
      </c>
      <c r="H1490" s="1" t="s">
        <v>544</v>
      </c>
      <c r="I1490">
        <v>1</v>
      </c>
      <c r="J1490" t="s">
        <v>234</v>
      </c>
      <c r="K1490" s="1" t="s">
        <v>172</v>
      </c>
      <c r="L1490" s="1" t="s">
        <v>162</v>
      </c>
      <c r="M1490">
        <v>29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バーガー潜尚保ICONIC</v>
      </c>
    </row>
    <row r="1491" spans="1:21" x14ac:dyDescent="0.25">
      <c r="A1491">
        <f>VLOOKUP(Attack[[#This Row],[No用]],SetNo[[No.用]:[vlookup 用]],2,FALSE)</f>
        <v>361</v>
      </c>
      <c r="B1491">
        <f>IF(ROW()=2,1,IF(A1490&lt;&gt;Attack[[#This Row],[No]],1,B1490+1))</f>
        <v>6</v>
      </c>
      <c r="C1491" s="1" t="s">
        <v>672</v>
      </c>
      <c r="D1491" s="1" t="s">
        <v>557</v>
      </c>
      <c r="E1491" s="1" t="s">
        <v>77</v>
      </c>
      <c r="F1491" s="1" t="s">
        <v>78</v>
      </c>
      <c r="G1491" s="1" t="s">
        <v>543</v>
      </c>
      <c r="H1491" s="1" t="s">
        <v>544</v>
      </c>
      <c r="I1491">
        <v>1</v>
      </c>
      <c r="J1491" t="s">
        <v>234</v>
      </c>
      <c r="K1491" s="1" t="s">
        <v>258</v>
      </c>
      <c r="L1491" s="1" t="s">
        <v>224</v>
      </c>
      <c r="M1491">
        <v>43</v>
      </c>
      <c r="N1491">
        <v>0</v>
      </c>
      <c r="O1491">
        <v>53</v>
      </c>
      <c r="P1491">
        <v>0</v>
      </c>
      <c r="U1491" t="str">
        <f>Attack[[#This Row],[服装]]&amp;Attack[[#This Row],[名前]]&amp;Attack[[#This Row],[レアリティ]]</f>
        <v>バーガー潜尚保ICONIC</v>
      </c>
    </row>
    <row r="1492" spans="1:21" x14ac:dyDescent="0.25">
      <c r="A1492">
        <f>VLOOKUP(Attack[[#This Row],[No用]],SetNo[[No.用]:[vlookup 用]],2,FALSE)</f>
        <v>362</v>
      </c>
      <c r="B1492">
        <f>IF(ROW()=2,1,IF(A1491&lt;&gt;Attack[[#This Row],[No]],1,B1491+1))</f>
        <v>1</v>
      </c>
      <c r="C1492" t="s">
        <v>108</v>
      </c>
      <c r="D1492" s="1" t="s">
        <v>559</v>
      </c>
      <c r="E1492" s="1" t="s">
        <v>90</v>
      </c>
      <c r="F1492" s="1" t="s">
        <v>78</v>
      </c>
      <c r="G1492" s="1" t="s">
        <v>543</v>
      </c>
      <c r="H1492" t="s">
        <v>71</v>
      </c>
      <c r="I1492">
        <v>1</v>
      </c>
      <c r="J1492" t="s">
        <v>378</v>
      </c>
      <c r="K1492" s="1" t="s">
        <v>168</v>
      </c>
      <c r="L1492" s="1" t="s">
        <v>162</v>
      </c>
      <c r="M1492">
        <v>34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ユニフォーム高千穂恵也ICONIC</v>
      </c>
    </row>
    <row r="1493" spans="1:21" x14ac:dyDescent="0.25">
      <c r="A1493">
        <f>VLOOKUP(Attack[[#This Row],[No用]],SetNo[[No.用]:[vlookup 用]],2,FALSE)</f>
        <v>362</v>
      </c>
      <c r="B1493">
        <f>IF(ROW()=2,1,IF(A1492&lt;&gt;Attack[[#This Row],[No]],1,B1492+1))</f>
        <v>2</v>
      </c>
      <c r="C1493" t="s">
        <v>108</v>
      </c>
      <c r="D1493" s="1" t="s">
        <v>559</v>
      </c>
      <c r="E1493" s="1" t="s">
        <v>90</v>
      </c>
      <c r="F1493" s="1" t="s">
        <v>78</v>
      </c>
      <c r="G1493" s="1" t="s">
        <v>543</v>
      </c>
      <c r="H1493" t="s">
        <v>71</v>
      </c>
      <c r="I1493">
        <v>1</v>
      </c>
      <c r="J1493" t="s">
        <v>234</v>
      </c>
      <c r="K1493" s="1" t="s">
        <v>169</v>
      </c>
      <c r="L1493" s="1" t="s">
        <v>162</v>
      </c>
      <c r="M1493">
        <v>34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ユニフォーム高千穂恵也ICONIC</v>
      </c>
    </row>
    <row r="1494" spans="1:21" x14ac:dyDescent="0.25">
      <c r="A1494">
        <f>VLOOKUP(Attack[[#This Row],[No用]],SetNo[[No.用]:[vlookup 用]],2,FALSE)</f>
        <v>362</v>
      </c>
      <c r="B1494">
        <f>IF(ROW()=2,1,IF(A1493&lt;&gt;Attack[[#This Row],[No]],1,B1493+1))</f>
        <v>3</v>
      </c>
      <c r="C1494" t="s">
        <v>108</v>
      </c>
      <c r="D1494" s="1" t="s">
        <v>559</v>
      </c>
      <c r="E1494" s="1" t="s">
        <v>90</v>
      </c>
      <c r="F1494" s="1" t="s">
        <v>78</v>
      </c>
      <c r="G1494" s="1" t="s">
        <v>543</v>
      </c>
      <c r="H1494" t="s">
        <v>71</v>
      </c>
      <c r="I1494">
        <v>1</v>
      </c>
      <c r="J1494" t="s">
        <v>234</v>
      </c>
      <c r="K1494" s="1" t="s">
        <v>258</v>
      </c>
      <c r="L1494" s="1" t="s">
        <v>162</v>
      </c>
      <c r="M1494">
        <v>36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ユニフォーム高千穂恵也ICONIC</v>
      </c>
    </row>
    <row r="1495" spans="1:21" x14ac:dyDescent="0.25">
      <c r="A1495">
        <f>VLOOKUP(Attack[[#This Row],[No用]],SetNo[[No.用]:[vlookup 用]],2,FALSE)</f>
        <v>363</v>
      </c>
      <c r="B1495">
        <f>IF(ROW()=2,1,IF(A1494&lt;&gt;Attack[[#This Row],[No]],1,B1494+1))</f>
        <v>1</v>
      </c>
      <c r="C1495" t="s">
        <v>108</v>
      </c>
      <c r="D1495" s="1" t="s">
        <v>561</v>
      </c>
      <c r="E1495" s="1" t="s">
        <v>90</v>
      </c>
      <c r="F1495" s="1" t="s">
        <v>82</v>
      </c>
      <c r="G1495" s="1" t="s">
        <v>543</v>
      </c>
      <c r="H1495" t="s">
        <v>71</v>
      </c>
      <c r="I1495">
        <v>1</v>
      </c>
      <c r="J1495" t="s">
        <v>234</v>
      </c>
      <c r="K1495" s="1" t="s">
        <v>168</v>
      </c>
      <c r="L1495" s="1" t="s">
        <v>162</v>
      </c>
      <c r="M1495">
        <v>26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ユニフォーム広尾倖児ICONIC</v>
      </c>
    </row>
    <row r="1496" spans="1:21" x14ac:dyDescent="0.25">
      <c r="A1496">
        <f>VLOOKUP(Attack[[#This Row],[No用]],SetNo[[No.用]:[vlookup 用]],2,FALSE)</f>
        <v>363</v>
      </c>
      <c r="B1496">
        <f>IF(ROW()=2,1,IF(A1495&lt;&gt;Attack[[#This Row],[No]],1,B1495+1))</f>
        <v>2</v>
      </c>
      <c r="C1496" t="s">
        <v>108</v>
      </c>
      <c r="D1496" s="1" t="s">
        <v>561</v>
      </c>
      <c r="E1496" s="1" t="s">
        <v>90</v>
      </c>
      <c r="F1496" s="1" t="s">
        <v>82</v>
      </c>
      <c r="G1496" s="1" t="s">
        <v>543</v>
      </c>
      <c r="H1496" t="s">
        <v>71</v>
      </c>
      <c r="I1496">
        <v>1</v>
      </c>
      <c r="J1496" t="s">
        <v>378</v>
      </c>
      <c r="K1496" s="1" t="s">
        <v>169</v>
      </c>
      <c r="L1496" s="1" t="s">
        <v>162</v>
      </c>
      <c r="M1496">
        <v>24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ユニフォーム広尾倖児ICONIC</v>
      </c>
    </row>
    <row r="1497" spans="1:21" x14ac:dyDescent="0.25">
      <c r="A1497">
        <f>VLOOKUP(Attack[[#This Row],[No用]],SetNo[[No.用]:[vlookup 用]],2,FALSE)</f>
        <v>363</v>
      </c>
      <c r="B1497">
        <f>IF(ROW()=2,1,IF(A1496&lt;&gt;Attack[[#This Row],[No]],1,B1496+1))</f>
        <v>3</v>
      </c>
      <c r="C1497" t="s">
        <v>108</v>
      </c>
      <c r="D1497" s="1" t="s">
        <v>561</v>
      </c>
      <c r="E1497" s="1" t="s">
        <v>90</v>
      </c>
      <c r="F1497" s="1" t="s">
        <v>82</v>
      </c>
      <c r="G1497" s="1" t="s">
        <v>543</v>
      </c>
      <c r="H1497" t="s">
        <v>71</v>
      </c>
      <c r="I1497">
        <v>1</v>
      </c>
      <c r="J1497" t="s">
        <v>234</v>
      </c>
      <c r="K1497" s="1" t="s">
        <v>172</v>
      </c>
      <c r="L1497" s="1" t="s">
        <v>162</v>
      </c>
      <c r="M1497">
        <v>24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ユニフォーム広尾倖児ICONIC</v>
      </c>
    </row>
    <row r="1498" spans="1:21" x14ac:dyDescent="0.25">
      <c r="A1498">
        <f>VLOOKUP(Attack[[#This Row],[No用]],SetNo[[No.用]:[vlookup 用]],2,FALSE)</f>
        <v>364</v>
      </c>
      <c r="B1498">
        <f>IF(ROW()=2,1,IF(A1497&lt;&gt;Attack[[#This Row],[No]],1,B1497+1))</f>
        <v>1</v>
      </c>
      <c r="C1498" s="1" t="s">
        <v>736</v>
      </c>
      <c r="D1498" s="1" t="s">
        <v>561</v>
      </c>
      <c r="E1498" s="1" t="s">
        <v>77</v>
      </c>
      <c r="F1498" s="1" t="s">
        <v>82</v>
      </c>
      <c r="G1498" s="1" t="s">
        <v>543</v>
      </c>
      <c r="H1498" s="1" t="s">
        <v>544</v>
      </c>
      <c r="I1498">
        <v>1</v>
      </c>
      <c r="J1498" t="s">
        <v>234</v>
      </c>
      <c r="K1498" s="1" t="s">
        <v>168</v>
      </c>
      <c r="L1498" s="1" t="s">
        <v>162</v>
      </c>
      <c r="M1498">
        <v>26</v>
      </c>
      <c r="N1498">
        <v>0</v>
      </c>
      <c r="O1498">
        <v>0</v>
      </c>
      <c r="P1498">
        <v>0</v>
      </c>
      <c r="U1498" t="str">
        <f>Attack[[#This Row],[服装]]&amp;Attack[[#This Row],[名前]]&amp;Attack[[#This Row],[レアリティ]]</f>
        <v>カンフー広尾倖児ICONIC</v>
      </c>
    </row>
    <row r="1499" spans="1:21" x14ac:dyDescent="0.25">
      <c r="A1499">
        <f>VLOOKUP(Attack[[#This Row],[No用]],SetNo[[No.用]:[vlookup 用]],2,FALSE)</f>
        <v>364</v>
      </c>
      <c r="B1499">
        <f>IF(ROW()=2,1,IF(A1498&lt;&gt;Attack[[#This Row],[No]],1,B1498+1))</f>
        <v>2</v>
      </c>
      <c r="C1499" s="1" t="s">
        <v>736</v>
      </c>
      <c r="D1499" s="1" t="s">
        <v>561</v>
      </c>
      <c r="E1499" s="1" t="s">
        <v>77</v>
      </c>
      <c r="F1499" s="1" t="s">
        <v>82</v>
      </c>
      <c r="G1499" s="1" t="s">
        <v>543</v>
      </c>
      <c r="H1499" s="1" t="s">
        <v>544</v>
      </c>
      <c r="I1499">
        <v>1</v>
      </c>
      <c r="J1499" t="s">
        <v>378</v>
      </c>
      <c r="K1499" s="1" t="s">
        <v>169</v>
      </c>
      <c r="L1499" s="1" t="s">
        <v>162</v>
      </c>
      <c r="M1499">
        <v>24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カンフー広尾倖児ICONIC</v>
      </c>
    </row>
    <row r="1500" spans="1:21" x14ac:dyDescent="0.25">
      <c r="A1500">
        <f>VLOOKUP(Attack[[#This Row],[No用]],SetNo[[No.用]:[vlookup 用]],2,FALSE)</f>
        <v>364</v>
      </c>
      <c r="B1500">
        <f>IF(ROW()=2,1,IF(A1499&lt;&gt;Attack[[#This Row],[No]],1,B1499+1))</f>
        <v>3</v>
      </c>
      <c r="C1500" s="1" t="s">
        <v>736</v>
      </c>
      <c r="D1500" s="1" t="s">
        <v>561</v>
      </c>
      <c r="E1500" s="1" t="s">
        <v>77</v>
      </c>
      <c r="F1500" s="1" t="s">
        <v>82</v>
      </c>
      <c r="G1500" s="1" t="s">
        <v>543</v>
      </c>
      <c r="H1500" s="1" t="s">
        <v>544</v>
      </c>
      <c r="I1500">
        <v>1</v>
      </c>
      <c r="J1500" t="s">
        <v>234</v>
      </c>
      <c r="K1500" s="1" t="s">
        <v>172</v>
      </c>
      <c r="L1500" s="1" t="s">
        <v>162</v>
      </c>
      <c r="M1500">
        <v>24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カンフー広尾倖児ICONIC</v>
      </c>
    </row>
    <row r="1501" spans="1:21" x14ac:dyDescent="0.25">
      <c r="A1501">
        <f>VLOOKUP(Attack[[#This Row],[No用]],SetNo[[No.用]:[vlookup 用]],2,FALSE)</f>
        <v>365</v>
      </c>
      <c r="B1501">
        <f>IF(ROW()=2,1,IF(A1500&lt;&gt;Attack[[#This Row],[No]],1,B1500+1))</f>
        <v>1</v>
      </c>
      <c r="C1501" t="s">
        <v>108</v>
      </c>
      <c r="D1501" s="1" t="s">
        <v>563</v>
      </c>
      <c r="E1501" s="1" t="s">
        <v>90</v>
      </c>
      <c r="F1501" s="1" t="s">
        <v>74</v>
      </c>
      <c r="G1501" s="1" t="s">
        <v>543</v>
      </c>
      <c r="H1501" t="s">
        <v>71</v>
      </c>
      <c r="I1501">
        <v>1</v>
      </c>
      <c r="J1501" t="s">
        <v>234</v>
      </c>
      <c r="K1501" s="1" t="s">
        <v>168</v>
      </c>
      <c r="L1501" s="1" t="s">
        <v>162</v>
      </c>
      <c r="M1501">
        <v>27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ユニフォーム先島伊澄ICONIC</v>
      </c>
    </row>
    <row r="1502" spans="1:21" x14ac:dyDescent="0.25">
      <c r="A1502">
        <f>VLOOKUP(Attack[[#This Row],[No用]],SetNo[[No.用]:[vlookup 用]],2,FALSE)</f>
        <v>365</v>
      </c>
      <c r="B1502">
        <f>IF(ROW()=2,1,IF(A1501&lt;&gt;Attack[[#This Row],[No]],1,B1501+1))</f>
        <v>2</v>
      </c>
      <c r="C1502" t="s">
        <v>108</v>
      </c>
      <c r="D1502" s="1" t="s">
        <v>563</v>
      </c>
      <c r="E1502" s="1" t="s">
        <v>90</v>
      </c>
      <c r="F1502" s="1" t="s">
        <v>74</v>
      </c>
      <c r="G1502" s="1" t="s">
        <v>543</v>
      </c>
      <c r="H1502" t="s">
        <v>71</v>
      </c>
      <c r="I1502">
        <v>1</v>
      </c>
      <c r="J1502" t="s">
        <v>234</v>
      </c>
      <c r="K1502" s="1" t="s">
        <v>169</v>
      </c>
      <c r="L1502" s="1" t="s">
        <v>162</v>
      </c>
      <c r="M1502">
        <v>27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ユニフォーム先島伊澄ICONIC</v>
      </c>
    </row>
    <row r="1503" spans="1:21" x14ac:dyDescent="0.25">
      <c r="A1503">
        <f>VLOOKUP(Attack[[#This Row],[No用]],SetNo[[No.用]:[vlookup 用]],2,FALSE)</f>
        <v>365</v>
      </c>
      <c r="B1503">
        <f>IF(ROW()=2,1,IF(A1502&lt;&gt;Attack[[#This Row],[No]],1,B1502+1))</f>
        <v>3</v>
      </c>
      <c r="C1503" t="s">
        <v>108</v>
      </c>
      <c r="D1503" s="1" t="s">
        <v>563</v>
      </c>
      <c r="E1503" s="1" t="s">
        <v>90</v>
      </c>
      <c r="F1503" s="1" t="s">
        <v>74</v>
      </c>
      <c r="G1503" s="1" t="s">
        <v>543</v>
      </c>
      <c r="H1503" t="s">
        <v>71</v>
      </c>
      <c r="I1503">
        <v>1</v>
      </c>
      <c r="J1503" t="s">
        <v>234</v>
      </c>
      <c r="K1503" s="1" t="s">
        <v>171</v>
      </c>
      <c r="L1503" s="1" t="s">
        <v>173</v>
      </c>
      <c r="M1503">
        <v>30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ユニフォーム先島伊澄ICONIC</v>
      </c>
    </row>
    <row r="1504" spans="1:21" x14ac:dyDescent="0.25">
      <c r="A1504">
        <f>VLOOKUP(Attack[[#This Row],[No用]],SetNo[[No.用]:[vlookup 用]],2,FALSE)</f>
        <v>366</v>
      </c>
      <c r="B1504">
        <f>IF(ROW()=2,1,IF(A1503&lt;&gt;Attack[[#This Row],[No]],1,B1503+1))</f>
        <v>1</v>
      </c>
      <c r="C1504" t="s">
        <v>108</v>
      </c>
      <c r="D1504" s="1" t="s">
        <v>565</v>
      </c>
      <c r="E1504" s="1" t="s">
        <v>90</v>
      </c>
      <c r="F1504" s="1" t="s">
        <v>82</v>
      </c>
      <c r="G1504" s="1" t="s">
        <v>543</v>
      </c>
      <c r="H1504" t="s">
        <v>71</v>
      </c>
      <c r="I1504">
        <v>1</v>
      </c>
      <c r="J1504" t="s">
        <v>378</v>
      </c>
      <c r="K1504" s="1" t="s">
        <v>168</v>
      </c>
      <c r="L1504" s="1" t="s">
        <v>162</v>
      </c>
      <c r="M1504">
        <v>31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ユニフォーム背黒晃彦ICONIC</v>
      </c>
    </row>
    <row r="1505" spans="1:21" x14ac:dyDescent="0.25">
      <c r="A1505">
        <f>VLOOKUP(Attack[[#This Row],[No用]],SetNo[[No.用]:[vlookup 用]],2,FALSE)</f>
        <v>366</v>
      </c>
      <c r="B1505">
        <f>IF(ROW()=2,1,IF(A1504&lt;&gt;Attack[[#This Row],[No]],1,B1504+1))</f>
        <v>2</v>
      </c>
      <c r="C1505" t="s">
        <v>108</v>
      </c>
      <c r="D1505" s="1" t="s">
        <v>565</v>
      </c>
      <c r="E1505" s="1" t="s">
        <v>90</v>
      </c>
      <c r="F1505" s="1" t="s">
        <v>82</v>
      </c>
      <c r="G1505" s="1" t="s">
        <v>543</v>
      </c>
      <c r="H1505" t="s">
        <v>71</v>
      </c>
      <c r="I1505">
        <v>1</v>
      </c>
      <c r="J1505" t="s">
        <v>234</v>
      </c>
      <c r="K1505" s="1" t="s">
        <v>169</v>
      </c>
      <c r="L1505" s="1" t="s">
        <v>162</v>
      </c>
      <c r="M1505">
        <v>31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ユニフォーム背黒晃彦ICONIC</v>
      </c>
    </row>
    <row r="1506" spans="1:21" x14ac:dyDescent="0.25">
      <c r="A1506">
        <f>VLOOKUP(Attack[[#This Row],[No用]],SetNo[[No.用]:[vlookup 用]],2,FALSE)</f>
        <v>367</v>
      </c>
      <c r="B1506">
        <f>IF(ROW()=2,1,IF(A1505&lt;&gt;Attack[[#This Row],[No]],1,B1505+1))</f>
        <v>1</v>
      </c>
      <c r="C1506" t="s">
        <v>108</v>
      </c>
      <c r="D1506" s="1" t="s">
        <v>567</v>
      </c>
      <c r="E1506" s="1" t="s">
        <v>90</v>
      </c>
      <c r="F1506" s="1" t="s">
        <v>80</v>
      </c>
      <c r="G1506" s="1" t="s">
        <v>543</v>
      </c>
      <c r="H1506" t="s">
        <v>71</v>
      </c>
      <c r="I1506">
        <v>0</v>
      </c>
      <c r="J1506" t="s">
        <v>234</v>
      </c>
      <c r="M1506">
        <v>0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ユニフォーム赤間颯ICONIC</v>
      </c>
    </row>
    <row r="1507" spans="1:21" x14ac:dyDescent="0.25">
      <c r="A1507">
        <f>VLOOKUP(Attack[[#This Row],[No用]],SetNo[[No.用]:[vlookup 用]],2,FALSE)</f>
        <v>368</v>
      </c>
      <c r="B1507">
        <f>IF(ROW()=2,1,IF(A1506&lt;&gt;Attack[[#This Row],[No]],1,B1506+1))</f>
        <v>1</v>
      </c>
      <c r="C1507" s="1" t="s">
        <v>108</v>
      </c>
      <c r="D1507" s="1" t="s">
        <v>1071</v>
      </c>
      <c r="E1507" s="1" t="s">
        <v>77</v>
      </c>
      <c r="F1507" s="1" t="s">
        <v>74</v>
      </c>
      <c r="G1507" s="1" t="s">
        <v>1072</v>
      </c>
      <c r="H1507" s="1" t="s">
        <v>544</v>
      </c>
      <c r="I1507">
        <v>1</v>
      </c>
      <c r="J1507" t="s">
        <v>378</v>
      </c>
      <c r="K1507" s="1" t="s">
        <v>168</v>
      </c>
      <c r="L1507" s="1" t="s">
        <v>162</v>
      </c>
      <c r="M1507">
        <v>25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ユニフォーム白峰周ICONIC</v>
      </c>
    </row>
    <row r="1508" spans="1:21" x14ac:dyDescent="0.25">
      <c r="A1508">
        <f>VLOOKUP(Attack[[#This Row],[No用]],SetNo[[No.用]:[vlookup 用]],2,FALSE)</f>
        <v>368</v>
      </c>
      <c r="B1508">
        <f>IF(ROW()=2,1,IF(A1507&lt;&gt;Attack[[#This Row],[No]],1,B1507+1))</f>
        <v>2</v>
      </c>
      <c r="C1508" s="1" t="s">
        <v>108</v>
      </c>
      <c r="D1508" s="1" t="s">
        <v>1071</v>
      </c>
      <c r="E1508" s="1" t="s">
        <v>77</v>
      </c>
      <c r="F1508" s="1" t="s">
        <v>74</v>
      </c>
      <c r="G1508" s="1" t="s">
        <v>1072</v>
      </c>
      <c r="H1508" s="1" t="s">
        <v>544</v>
      </c>
      <c r="I1508">
        <v>1</v>
      </c>
      <c r="J1508" t="s">
        <v>378</v>
      </c>
      <c r="K1508" s="1" t="s">
        <v>169</v>
      </c>
      <c r="L1508" s="1" t="s">
        <v>162</v>
      </c>
      <c r="M1508">
        <v>28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ユニフォーム白峰周ICONIC</v>
      </c>
    </row>
    <row r="1509" spans="1:21" x14ac:dyDescent="0.25">
      <c r="A1509">
        <f>VLOOKUP(Attack[[#This Row],[No用]],SetNo[[No.用]:[vlookup 用]],2,FALSE)</f>
        <v>369</v>
      </c>
      <c r="B1509">
        <f>IF(ROW()=2,1,IF(A1508&lt;&gt;Attack[[#This Row],[No]],1,B1508+1))</f>
        <v>1</v>
      </c>
      <c r="C1509" s="1" t="s">
        <v>108</v>
      </c>
      <c r="D1509" s="1" t="s">
        <v>1081</v>
      </c>
      <c r="E1509" s="1" t="s">
        <v>77</v>
      </c>
      <c r="F1509" s="1" t="s">
        <v>82</v>
      </c>
      <c r="G1509" s="1" t="s">
        <v>1072</v>
      </c>
      <c r="H1509" s="1" t="s">
        <v>544</v>
      </c>
      <c r="I1509">
        <v>1</v>
      </c>
      <c r="J1509" t="s">
        <v>234</v>
      </c>
      <c r="K1509" s="1" t="s">
        <v>168</v>
      </c>
      <c r="L1509" s="1" t="s">
        <v>162</v>
      </c>
      <c r="M1509">
        <v>27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ユニフォーム和倉久彦ICONIC</v>
      </c>
    </row>
    <row r="1510" spans="1:21" x14ac:dyDescent="0.25">
      <c r="A1510">
        <f>VLOOKUP(Attack[[#This Row],[No用]],SetNo[[No.用]:[vlookup 用]],2,FALSE)</f>
        <v>369</v>
      </c>
      <c r="B1510">
        <f>IF(ROW()=2,1,IF(A1509&lt;&gt;Attack[[#This Row],[No]],1,B1509+1))</f>
        <v>2</v>
      </c>
      <c r="C1510" s="1" t="s">
        <v>108</v>
      </c>
      <c r="D1510" s="1" t="s">
        <v>1081</v>
      </c>
      <c r="E1510" s="1" t="s">
        <v>77</v>
      </c>
      <c r="F1510" s="1" t="s">
        <v>82</v>
      </c>
      <c r="G1510" s="1" t="s">
        <v>1072</v>
      </c>
      <c r="H1510" s="1" t="s">
        <v>544</v>
      </c>
      <c r="I1510">
        <v>1</v>
      </c>
      <c r="J1510" t="s">
        <v>234</v>
      </c>
      <c r="K1510" s="1" t="s">
        <v>169</v>
      </c>
      <c r="L1510" s="1" t="s">
        <v>162</v>
      </c>
      <c r="M1510">
        <v>27</v>
      </c>
      <c r="N1510">
        <v>0</v>
      </c>
      <c r="O1510">
        <v>0</v>
      </c>
      <c r="P1510">
        <v>0</v>
      </c>
      <c r="U1510" t="str">
        <f>Attack[[#This Row],[服装]]&amp;Attack[[#This Row],[名前]]&amp;Attack[[#This Row],[レアリティ]]</f>
        <v>ユニフォーム和倉久彦ICONIC</v>
      </c>
    </row>
    <row r="1511" spans="1:21" x14ac:dyDescent="0.25">
      <c r="A1511">
        <f>VLOOKUP(Attack[[#This Row],[No用]],SetNo[[No.用]:[vlookup 用]],2,FALSE)</f>
        <v>369</v>
      </c>
      <c r="B1511">
        <f>IF(ROW()=2,1,IF(A1510&lt;&gt;Attack[[#This Row],[No]],1,B1510+1))</f>
        <v>3</v>
      </c>
      <c r="C1511" s="1" t="s">
        <v>108</v>
      </c>
      <c r="D1511" s="1" t="s">
        <v>1081</v>
      </c>
      <c r="E1511" s="1" t="s">
        <v>77</v>
      </c>
      <c r="F1511" s="1" t="s">
        <v>82</v>
      </c>
      <c r="G1511" s="1" t="s">
        <v>1072</v>
      </c>
      <c r="H1511" s="1" t="s">
        <v>544</v>
      </c>
      <c r="I1511">
        <v>1</v>
      </c>
      <c r="J1511" t="s">
        <v>378</v>
      </c>
      <c r="K1511" s="1" t="s">
        <v>172</v>
      </c>
      <c r="L1511" s="1" t="s">
        <v>162</v>
      </c>
      <c r="M1511">
        <v>26</v>
      </c>
      <c r="N1511">
        <v>0</v>
      </c>
      <c r="O1511">
        <v>0</v>
      </c>
      <c r="P1511">
        <v>0</v>
      </c>
      <c r="U1511" t="str">
        <f>Attack[[#This Row],[服装]]&amp;Attack[[#This Row],[名前]]&amp;Attack[[#This Row],[レアリティ]]</f>
        <v>ユニフォーム和倉久彦ICONIC</v>
      </c>
    </row>
    <row r="1512" spans="1:21" x14ac:dyDescent="0.25">
      <c r="A1512">
        <f>VLOOKUP(Attack[[#This Row],[No用]],SetNo[[No.用]:[vlookup 用]],2,FALSE)</f>
        <v>370</v>
      </c>
      <c r="B1512">
        <f>IF(ROW()=2,1,IF(A1511&lt;&gt;Attack[[#This Row],[No]],1,B1511+1))</f>
        <v>1</v>
      </c>
      <c r="C1512" s="1" t="s">
        <v>108</v>
      </c>
      <c r="D1512" s="1" t="s">
        <v>1085</v>
      </c>
      <c r="E1512" s="1" t="s">
        <v>77</v>
      </c>
      <c r="F1512" s="1" t="s">
        <v>78</v>
      </c>
      <c r="G1512" s="1" t="s">
        <v>1072</v>
      </c>
      <c r="H1512" s="1" t="s">
        <v>544</v>
      </c>
      <c r="I1512">
        <v>1</v>
      </c>
      <c r="J1512" t="s">
        <v>234</v>
      </c>
      <c r="K1512" s="1" t="s">
        <v>168</v>
      </c>
      <c r="L1512" s="1" t="s">
        <v>173</v>
      </c>
      <c r="M1512">
        <v>36</v>
      </c>
      <c r="N1512">
        <v>0</v>
      </c>
      <c r="O1512">
        <v>0</v>
      </c>
      <c r="P1512">
        <v>0</v>
      </c>
      <c r="U1512" t="str">
        <f>Attack[[#This Row],[服装]]&amp;Attack[[#This Row],[名前]]&amp;Attack[[#This Row],[レアリティ]]</f>
        <v>ユニフォーム金沢伊織ICONIC</v>
      </c>
    </row>
    <row r="1513" spans="1:21" x14ac:dyDescent="0.25">
      <c r="A1513">
        <f>VLOOKUP(Attack[[#This Row],[No用]],SetNo[[No.用]:[vlookup 用]],2,FALSE)</f>
        <v>370</v>
      </c>
      <c r="B1513">
        <f>IF(ROW()=2,1,IF(A1512&lt;&gt;Attack[[#This Row],[No]],1,B1512+1))</f>
        <v>2</v>
      </c>
      <c r="C1513" s="1" t="s">
        <v>108</v>
      </c>
      <c r="D1513" s="1" t="s">
        <v>1085</v>
      </c>
      <c r="E1513" s="1" t="s">
        <v>77</v>
      </c>
      <c r="F1513" s="1" t="s">
        <v>78</v>
      </c>
      <c r="G1513" s="1" t="s">
        <v>1072</v>
      </c>
      <c r="H1513" s="1" t="s">
        <v>544</v>
      </c>
      <c r="I1513">
        <v>1</v>
      </c>
      <c r="J1513" t="s">
        <v>234</v>
      </c>
      <c r="K1513" s="1" t="s">
        <v>169</v>
      </c>
      <c r="L1513" s="1" t="s">
        <v>173</v>
      </c>
      <c r="M1513">
        <v>36</v>
      </c>
      <c r="N1513">
        <v>0</v>
      </c>
      <c r="O1513">
        <v>0</v>
      </c>
      <c r="P1513">
        <v>0</v>
      </c>
      <c r="U1513" t="str">
        <f>Attack[[#This Row],[服装]]&amp;Attack[[#This Row],[名前]]&amp;Attack[[#This Row],[レアリティ]]</f>
        <v>ユニフォーム金沢伊織ICONIC</v>
      </c>
    </row>
    <row r="1514" spans="1:21" x14ac:dyDescent="0.25">
      <c r="A1514">
        <f>VLOOKUP(Attack[[#This Row],[No用]],SetNo[[No.用]:[vlookup 用]],2,FALSE)</f>
        <v>370</v>
      </c>
      <c r="B1514">
        <f>IF(ROW()=2,1,IF(A1513&lt;&gt;Attack[[#This Row],[No]],1,B1513+1))</f>
        <v>3</v>
      </c>
      <c r="C1514" s="1" t="s">
        <v>108</v>
      </c>
      <c r="D1514" s="1" t="s">
        <v>1085</v>
      </c>
      <c r="E1514" s="1" t="s">
        <v>77</v>
      </c>
      <c r="F1514" s="1" t="s">
        <v>78</v>
      </c>
      <c r="G1514" s="1" t="s">
        <v>1072</v>
      </c>
      <c r="H1514" s="1" t="s">
        <v>544</v>
      </c>
      <c r="I1514">
        <v>1</v>
      </c>
      <c r="J1514" t="s">
        <v>378</v>
      </c>
      <c r="K1514" s="1" t="s">
        <v>258</v>
      </c>
      <c r="L1514" s="1" t="s">
        <v>173</v>
      </c>
      <c r="M1514">
        <v>41</v>
      </c>
      <c r="N1514">
        <v>0</v>
      </c>
      <c r="O1514">
        <v>0</v>
      </c>
      <c r="P1514">
        <v>0</v>
      </c>
      <c r="U1514" t="str">
        <f>Attack[[#This Row],[服装]]&amp;Attack[[#This Row],[名前]]&amp;Attack[[#This Row],[レアリティ]]</f>
        <v>ユニフォーム金沢伊織ICONIC</v>
      </c>
    </row>
    <row r="1515" spans="1:21" x14ac:dyDescent="0.25">
      <c r="A1515">
        <f>VLOOKUP(Attack[[#This Row],[No用]],SetNo[[No.用]:[vlookup 用]],2,FALSE)</f>
        <v>370</v>
      </c>
      <c r="B1515">
        <f>IF(ROW()=2,1,IF(A1514&lt;&gt;Attack[[#This Row],[No]],1,B1514+1))</f>
        <v>4</v>
      </c>
      <c r="C1515" s="1" t="s">
        <v>108</v>
      </c>
      <c r="D1515" s="1" t="s">
        <v>1085</v>
      </c>
      <c r="E1515" s="1" t="s">
        <v>77</v>
      </c>
      <c r="F1515" s="1" t="s">
        <v>78</v>
      </c>
      <c r="G1515" s="1" t="s">
        <v>1072</v>
      </c>
      <c r="H1515" s="1" t="s">
        <v>544</v>
      </c>
      <c r="I1515">
        <v>1</v>
      </c>
      <c r="J1515" t="s">
        <v>234</v>
      </c>
      <c r="K1515" s="1" t="s">
        <v>171</v>
      </c>
      <c r="L1515" s="1" t="s">
        <v>224</v>
      </c>
      <c r="M1515">
        <v>44</v>
      </c>
      <c r="N1515">
        <v>0</v>
      </c>
      <c r="O1515">
        <v>54</v>
      </c>
      <c r="P1515">
        <v>0</v>
      </c>
      <c r="U1515" t="str">
        <f>Attack[[#This Row],[服装]]&amp;Attack[[#This Row],[名前]]&amp;Attack[[#This Row],[レアリティ]]</f>
        <v>ユニフォーム金沢伊織ICONIC</v>
      </c>
    </row>
    <row r="1516" spans="1:21" x14ac:dyDescent="0.25">
      <c r="A1516">
        <f>VLOOKUP(Attack[[#This Row],[No用]],SetNo[[No.用]:[vlookup 用]],2,FALSE)</f>
        <v>371</v>
      </c>
      <c r="B1516">
        <f>IF(ROW()=2,1,IF(A1515&lt;&gt;Attack[[#This Row],[No]],1,B1515+1))</f>
        <v>1</v>
      </c>
      <c r="C1516" s="1" t="s">
        <v>108</v>
      </c>
      <c r="D1516" s="1" t="s">
        <v>1089</v>
      </c>
      <c r="E1516" s="1" t="s">
        <v>77</v>
      </c>
      <c r="F1516" s="1" t="s">
        <v>82</v>
      </c>
      <c r="G1516" s="1" t="s">
        <v>1072</v>
      </c>
      <c r="H1516" s="1" t="s">
        <v>544</v>
      </c>
      <c r="I1516">
        <v>1</v>
      </c>
      <c r="J1516" t="s">
        <v>378</v>
      </c>
      <c r="K1516" s="1" t="s">
        <v>168</v>
      </c>
      <c r="L1516" s="1" t="s">
        <v>173</v>
      </c>
      <c r="M1516">
        <v>31</v>
      </c>
      <c r="N1516">
        <v>0</v>
      </c>
      <c r="O1516">
        <v>0</v>
      </c>
      <c r="P1516">
        <v>0</v>
      </c>
      <c r="U1516" t="str">
        <f>Attack[[#This Row],[服装]]&amp;Attack[[#This Row],[名前]]&amp;Attack[[#This Row],[レアリティ]]</f>
        <v>ユニフォーム志賀智也ICONIC</v>
      </c>
    </row>
    <row r="1517" spans="1:21" x14ac:dyDescent="0.25">
      <c r="A1517">
        <f>VLOOKUP(Attack[[#This Row],[No用]],SetNo[[No.用]:[vlookup 用]],2,FALSE)</f>
        <v>371</v>
      </c>
      <c r="B1517">
        <f>IF(ROW()=2,1,IF(A1516&lt;&gt;Attack[[#This Row],[No]],1,B1516+1))</f>
        <v>2</v>
      </c>
      <c r="C1517" s="1" t="s">
        <v>108</v>
      </c>
      <c r="D1517" s="1" t="s">
        <v>1089</v>
      </c>
      <c r="E1517" s="1" t="s">
        <v>77</v>
      </c>
      <c r="F1517" s="1" t="s">
        <v>82</v>
      </c>
      <c r="G1517" s="1" t="s">
        <v>1072</v>
      </c>
      <c r="H1517" s="1" t="s">
        <v>544</v>
      </c>
      <c r="I1517">
        <v>1</v>
      </c>
      <c r="J1517" t="s">
        <v>234</v>
      </c>
      <c r="K1517" s="1" t="s">
        <v>169</v>
      </c>
      <c r="L1517" s="1" t="s">
        <v>173</v>
      </c>
      <c r="M1517">
        <v>31</v>
      </c>
      <c r="N1517">
        <v>0</v>
      </c>
      <c r="O1517">
        <v>0</v>
      </c>
      <c r="P1517">
        <v>0</v>
      </c>
      <c r="U1517" t="str">
        <f>Attack[[#This Row],[服装]]&amp;Attack[[#This Row],[名前]]&amp;Attack[[#This Row],[レアリティ]]</f>
        <v>ユニフォーム志賀智也ICONIC</v>
      </c>
    </row>
    <row r="1518" spans="1:21" x14ac:dyDescent="0.25">
      <c r="A1518">
        <f>VLOOKUP(Attack[[#This Row],[No用]],SetNo[[No.用]:[vlookup 用]],2,FALSE)</f>
        <v>371</v>
      </c>
      <c r="B1518">
        <f>IF(ROW()=2,1,IF(A1517&lt;&gt;Attack[[#This Row],[No]],1,B1517+1))</f>
        <v>3</v>
      </c>
      <c r="C1518" s="1" t="s">
        <v>108</v>
      </c>
      <c r="D1518" s="1" t="s">
        <v>1089</v>
      </c>
      <c r="E1518" s="1" t="s">
        <v>77</v>
      </c>
      <c r="F1518" s="1" t="s">
        <v>82</v>
      </c>
      <c r="G1518" s="1" t="s">
        <v>1072</v>
      </c>
      <c r="H1518" s="1" t="s">
        <v>544</v>
      </c>
      <c r="I1518">
        <v>1</v>
      </c>
      <c r="J1518" t="s">
        <v>378</v>
      </c>
      <c r="K1518" s="1" t="s">
        <v>170</v>
      </c>
      <c r="L1518" s="1" t="s">
        <v>173</v>
      </c>
      <c r="M1518">
        <v>31</v>
      </c>
      <c r="N1518">
        <v>0</v>
      </c>
      <c r="O1518">
        <v>0</v>
      </c>
      <c r="P1518">
        <v>0</v>
      </c>
      <c r="U1518" t="str">
        <f>Attack[[#This Row],[服装]]&amp;Attack[[#This Row],[名前]]&amp;Attack[[#This Row],[レアリティ]]</f>
        <v>ユニフォーム志賀智也ICONIC</v>
      </c>
    </row>
    <row r="1519" spans="1:21" x14ac:dyDescent="0.25">
      <c r="A1519">
        <f>VLOOKUP(Attack[[#This Row],[No用]],SetNo[[No.用]:[vlookup 用]],2,FALSE)</f>
        <v>372</v>
      </c>
      <c r="B1519">
        <f>IF(ROW()=2,1,IF(A1518&lt;&gt;Attack[[#This Row],[No]],1,B1518+1))</f>
        <v>1</v>
      </c>
      <c r="C1519" s="1" t="s">
        <v>108</v>
      </c>
      <c r="D1519" s="1" t="s">
        <v>1102</v>
      </c>
      <c r="E1519" s="1" t="s">
        <v>77</v>
      </c>
      <c r="F1519" s="1" t="s">
        <v>80</v>
      </c>
      <c r="G1519" s="1" t="s">
        <v>1072</v>
      </c>
      <c r="H1519" s="1" t="s">
        <v>544</v>
      </c>
      <c r="I1519">
        <v>0</v>
      </c>
      <c r="J1519" t="s">
        <v>234</v>
      </c>
      <c r="M1519">
        <v>0</v>
      </c>
      <c r="N1519">
        <v>0</v>
      </c>
      <c r="O1519">
        <v>0</v>
      </c>
      <c r="P1519">
        <v>0</v>
      </c>
      <c r="U1519" t="str">
        <f>Attack[[#This Row],[服装]]&amp;Attack[[#This Row],[名前]]&amp;Attack[[#This Row],[レアリティ]]</f>
        <v>ユニフォーム輪島友和ICONIC</v>
      </c>
    </row>
    <row r="1520" spans="1:21" x14ac:dyDescent="0.25">
      <c r="A1520">
        <f>VLOOKUP(Attack[[#This Row],[No用]],SetNo[[No.用]:[vlookup 用]],2,FALSE)</f>
        <v>373</v>
      </c>
      <c r="B1520">
        <f>IF(ROW()=2,1,IF(A1519&lt;&gt;Attack[[#This Row],[No]],1,B1519+1))</f>
        <v>1</v>
      </c>
      <c r="C1520" s="1" t="s">
        <v>108</v>
      </c>
      <c r="D1520" s="1" t="s">
        <v>1119</v>
      </c>
      <c r="E1520" s="1" t="s">
        <v>77</v>
      </c>
      <c r="F1520" s="1" t="s">
        <v>78</v>
      </c>
      <c r="G1520" s="1" t="s">
        <v>1072</v>
      </c>
      <c r="H1520" s="1" t="s">
        <v>544</v>
      </c>
      <c r="I1520">
        <v>1</v>
      </c>
      <c r="J1520" t="s">
        <v>378</v>
      </c>
      <c r="K1520" s="1" t="s">
        <v>168</v>
      </c>
      <c r="L1520" s="1" t="s">
        <v>173</v>
      </c>
      <c r="M1520">
        <v>36</v>
      </c>
      <c r="N1520">
        <v>0</v>
      </c>
      <c r="O1520">
        <v>0</v>
      </c>
      <c r="P1520">
        <v>0</v>
      </c>
      <c r="U1520" t="str">
        <f>Attack[[#This Row],[服装]]&amp;Attack[[#This Row],[名前]]&amp;Attack[[#This Row],[レアリティ]]</f>
        <v>ユニフォーム深谷謙朗ICONIC</v>
      </c>
    </row>
    <row r="1521" spans="1:21" x14ac:dyDescent="0.25">
      <c r="A1521">
        <f>VLOOKUP(Attack[[#This Row],[No用]],SetNo[[No.用]:[vlookup 用]],2,FALSE)</f>
        <v>373</v>
      </c>
      <c r="B1521">
        <f>IF(ROW()=2,1,IF(A1520&lt;&gt;Attack[[#This Row],[No]],1,B1520+1))</f>
        <v>2</v>
      </c>
      <c r="C1521" s="1" t="s">
        <v>108</v>
      </c>
      <c r="D1521" s="1" t="s">
        <v>1119</v>
      </c>
      <c r="E1521" s="1" t="s">
        <v>77</v>
      </c>
      <c r="F1521" s="1" t="s">
        <v>78</v>
      </c>
      <c r="G1521" s="1" t="s">
        <v>1072</v>
      </c>
      <c r="H1521" s="1" t="s">
        <v>544</v>
      </c>
      <c r="I1521">
        <v>1</v>
      </c>
      <c r="J1521" t="s">
        <v>234</v>
      </c>
      <c r="K1521" s="1" t="s">
        <v>169</v>
      </c>
      <c r="L1521" s="1" t="s">
        <v>178</v>
      </c>
      <c r="M1521">
        <v>35</v>
      </c>
      <c r="N1521">
        <v>0</v>
      </c>
      <c r="O1521">
        <v>0</v>
      </c>
      <c r="P1521">
        <v>0</v>
      </c>
      <c r="U1521" t="str">
        <f>Attack[[#This Row],[服装]]&amp;Attack[[#This Row],[名前]]&amp;Attack[[#This Row],[レアリティ]]</f>
        <v>ユニフォーム深谷謙朗ICONIC</v>
      </c>
    </row>
    <row r="1522" spans="1:21" x14ac:dyDescent="0.25">
      <c r="A1522">
        <f>VLOOKUP(Attack[[#This Row],[No用]],SetNo[[No.用]:[vlookup 用]],2,FALSE)</f>
        <v>373</v>
      </c>
      <c r="B1522">
        <f>IF(ROW()=2,1,IF(A1521&lt;&gt;Attack[[#This Row],[No]],1,B1521+1))</f>
        <v>3</v>
      </c>
      <c r="C1522" s="1" t="s">
        <v>108</v>
      </c>
      <c r="D1522" s="1" t="s">
        <v>1119</v>
      </c>
      <c r="E1522" s="1" t="s">
        <v>77</v>
      </c>
      <c r="F1522" s="1" t="s">
        <v>78</v>
      </c>
      <c r="G1522" s="1" t="s">
        <v>1072</v>
      </c>
      <c r="H1522" s="1" t="s">
        <v>544</v>
      </c>
      <c r="I1522">
        <v>1</v>
      </c>
      <c r="J1522" t="s">
        <v>378</v>
      </c>
      <c r="K1522" s="1" t="s">
        <v>258</v>
      </c>
      <c r="L1522" s="1" t="s">
        <v>173</v>
      </c>
      <c r="M1522">
        <v>42</v>
      </c>
      <c r="N1522">
        <v>0</v>
      </c>
      <c r="O1522">
        <v>0</v>
      </c>
      <c r="P1522">
        <v>0</v>
      </c>
      <c r="U1522" t="str">
        <f>Attack[[#This Row],[服装]]&amp;Attack[[#This Row],[名前]]&amp;Attack[[#This Row],[レアリティ]]</f>
        <v>ユニフォーム深谷謙朗ICONIC</v>
      </c>
    </row>
    <row r="1523" spans="1:21" x14ac:dyDescent="0.25">
      <c r="A1523">
        <f>VLOOKUP(Attack[[#This Row],[No用]],SetNo[[No.用]:[vlookup 用]],2,FALSE)</f>
        <v>373</v>
      </c>
      <c r="B1523">
        <f>IF(ROW()=2,1,IF(A1522&lt;&gt;Attack[[#This Row],[No]],1,B1522+1))</f>
        <v>4</v>
      </c>
      <c r="C1523" s="1" t="s">
        <v>108</v>
      </c>
      <c r="D1523" s="1" t="s">
        <v>1119</v>
      </c>
      <c r="E1523" s="1" t="s">
        <v>77</v>
      </c>
      <c r="F1523" s="1" t="s">
        <v>78</v>
      </c>
      <c r="G1523" s="1" t="s">
        <v>1072</v>
      </c>
      <c r="H1523" s="1" t="s">
        <v>544</v>
      </c>
      <c r="I1523">
        <v>1</v>
      </c>
      <c r="J1523" t="s">
        <v>234</v>
      </c>
      <c r="K1523" s="1" t="s">
        <v>172</v>
      </c>
      <c r="L1523" s="1" t="s">
        <v>162</v>
      </c>
      <c r="M1523">
        <v>30</v>
      </c>
      <c r="N1523">
        <v>0</v>
      </c>
      <c r="O1523">
        <v>0</v>
      </c>
      <c r="P1523">
        <v>0</v>
      </c>
      <c r="U1523" t="str">
        <f>Attack[[#This Row],[服装]]&amp;Attack[[#This Row],[名前]]&amp;Attack[[#This Row],[レアリティ]]</f>
        <v>ユニフォーム深谷謙朗ICONIC</v>
      </c>
    </row>
    <row r="1524" spans="1:21" x14ac:dyDescent="0.25">
      <c r="A1524">
        <f>VLOOKUP(Attack[[#This Row],[No用]],SetNo[[No.用]:[vlookup 用]],2,FALSE)</f>
        <v>374</v>
      </c>
      <c r="B1524">
        <f>IF(ROW()=2,1,IF(A1523&lt;&gt;Attack[[#This Row],[No]],1,B1523+1))</f>
        <v>1</v>
      </c>
      <c r="C1524" s="1" t="s">
        <v>108</v>
      </c>
      <c r="D1524" s="1" t="s">
        <v>1129</v>
      </c>
      <c r="E1524" s="1" t="s">
        <v>77</v>
      </c>
      <c r="F1524" s="1" t="s">
        <v>78</v>
      </c>
      <c r="G1524" s="1" t="s">
        <v>1072</v>
      </c>
      <c r="H1524" s="1" t="s">
        <v>544</v>
      </c>
      <c r="I1524">
        <v>1</v>
      </c>
      <c r="J1524" t="s">
        <v>378</v>
      </c>
      <c r="K1524" s="1" t="s">
        <v>168</v>
      </c>
      <c r="L1524" s="1" t="s">
        <v>173</v>
      </c>
      <c r="M1524">
        <v>34</v>
      </c>
      <c r="N1524">
        <v>0</v>
      </c>
      <c r="O1524">
        <v>0</v>
      </c>
      <c r="P1524">
        <v>0</v>
      </c>
      <c r="U1524" t="str">
        <f>Attack[[#This Row],[服装]]&amp;Attack[[#This Row],[名前]]&amp;Attack[[#This Row],[レアリティ]]</f>
        <v>ユニフォーム山代総司ICONIC</v>
      </c>
    </row>
    <row r="1525" spans="1:21" x14ac:dyDescent="0.25">
      <c r="A1525">
        <f>VLOOKUP(Attack[[#This Row],[No用]],SetNo[[No.用]:[vlookup 用]],2,FALSE)</f>
        <v>374</v>
      </c>
      <c r="B1525">
        <f>IF(ROW()=2,1,IF(A1524&lt;&gt;Attack[[#This Row],[No]],1,B1524+1))</f>
        <v>2</v>
      </c>
      <c r="C1525" s="1" t="s">
        <v>108</v>
      </c>
      <c r="D1525" s="1" t="s">
        <v>1129</v>
      </c>
      <c r="E1525" s="1" t="s">
        <v>77</v>
      </c>
      <c r="F1525" s="1" t="s">
        <v>78</v>
      </c>
      <c r="G1525" s="1" t="s">
        <v>1072</v>
      </c>
      <c r="H1525" s="1" t="s">
        <v>544</v>
      </c>
      <c r="I1525">
        <v>1</v>
      </c>
      <c r="J1525" t="s">
        <v>234</v>
      </c>
      <c r="K1525" s="1" t="s">
        <v>169</v>
      </c>
      <c r="L1525" s="1" t="s">
        <v>173</v>
      </c>
      <c r="M1525">
        <v>34</v>
      </c>
      <c r="N1525">
        <v>0</v>
      </c>
      <c r="O1525">
        <v>0</v>
      </c>
      <c r="P1525">
        <v>0</v>
      </c>
      <c r="U1525" t="str">
        <f>Attack[[#This Row],[服装]]&amp;Attack[[#This Row],[名前]]&amp;Attack[[#This Row],[レアリティ]]</f>
        <v>ユニフォーム山代総司ICONIC</v>
      </c>
    </row>
    <row r="1526" spans="1:21" x14ac:dyDescent="0.25">
      <c r="A1526">
        <f>VLOOKUP(Attack[[#This Row],[No用]],SetNo[[No.用]:[vlookup 用]],2,FALSE)</f>
        <v>374</v>
      </c>
      <c r="B1526">
        <f>IF(ROW()=2,1,IF(A1525&lt;&gt;Attack[[#This Row],[No]],1,B1525+1))</f>
        <v>3</v>
      </c>
      <c r="C1526" s="1" t="s">
        <v>108</v>
      </c>
      <c r="D1526" s="1" t="s">
        <v>1129</v>
      </c>
      <c r="E1526" s="1" t="s">
        <v>77</v>
      </c>
      <c r="F1526" s="1" t="s">
        <v>78</v>
      </c>
      <c r="G1526" s="1" t="s">
        <v>1072</v>
      </c>
      <c r="H1526" s="1" t="s">
        <v>544</v>
      </c>
      <c r="I1526">
        <v>1</v>
      </c>
      <c r="J1526" t="s">
        <v>378</v>
      </c>
      <c r="K1526" s="1" t="s">
        <v>170</v>
      </c>
      <c r="L1526" s="1" t="s">
        <v>173</v>
      </c>
      <c r="M1526">
        <v>41</v>
      </c>
      <c r="N1526">
        <v>0</v>
      </c>
      <c r="O1526">
        <v>0</v>
      </c>
      <c r="P1526">
        <v>0</v>
      </c>
      <c r="U1526" t="str">
        <f>Attack[[#This Row],[服装]]&amp;Attack[[#This Row],[名前]]&amp;Attack[[#This Row],[レアリティ]]</f>
        <v>ユニフォーム山代総司ICONIC</v>
      </c>
    </row>
    <row r="1527" spans="1:21" x14ac:dyDescent="0.25">
      <c r="A1527">
        <f>VLOOKUP(Attack[[#This Row],[No用]],SetNo[[No.用]:[vlookup 用]],2,FALSE)</f>
        <v>374</v>
      </c>
      <c r="B1527">
        <f>IF(ROW()=2,1,IF(A1526&lt;&gt;Attack[[#This Row],[No]],1,B1526+1))</f>
        <v>4</v>
      </c>
      <c r="C1527" s="1" t="s">
        <v>108</v>
      </c>
      <c r="D1527" s="1" t="s">
        <v>1129</v>
      </c>
      <c r="E1527" s="1" t="s">
        <v>77</v>
      </c>
      <c r="F1527" s="1" t="s">
        <v>78</v>
      </c>
      <c r="G1527" s="1" t="s">
        <v>1072</v>
      </c>
      <c r="H1527" s="1" t="s">
        <v>544</v>
      </c>
      <c r="I1527">
        <v>1</v>
      </c>
      <c r="J1527" t="s">
        <v>234</v>
      </c>
      <c r="K1527" s="1" t="s">
        <v>183</v>
      </c>
      <c r="L1527" s="1" t="s">
        <v>224</v>
      </c>
      <c r="M1527">
        <v>43</v>
      </c>
      <c r="N1527">
        <v>0</v>
      </c>
      <c r="O1527">
        <v>53</v>
      </c>
      <c r="P1527">
        <v>0</v>
      </c>
      <c r="T1527" s="1" t="s">
        <v>1131</v>
      </c>
      <c r="U1527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21"/>
  <sheetViews>
    <sheetView topLeftCell="A1267" workbookViewId="0">
      <selection activeCell="A1273" sqref="A1273:XFD1275"/>
    </sheetView>
  </sheetViews>
  <sheetFormatPr defaultRowHeight="14.25" x14ac:dyDescent="0.25"/>
  <cols>
    <col min="1" max="1" width="6.28515625" bestFit="1" customWidth="1"/>
    <col min="2" max="2" width="6.7109375" bestFit="1" customWidth="1"/>
    <col min="3" max="3" width="9.28515625" bestFit="1" customWidth="1"/>
    <col min="4" max="4" width="12.42578125" bestFit="1" customWidth="1"/>
    <col min="5" max="6" width="11" bestFit="1" customWidth="1"/>
    <col min="7" max="7" width="7.42578125" bestFit="1" customWidth="1"/>
    <col min="8" max="8" width="10.28515625" bestFit="1" customWidth="1"/>
    <col min="9" max="9" width="5.42578125" bestFit="1" customWidth="1"/>
    <col min="10" max="10" width="9.28515625" bestFit="1" customWidth="1"/>
    <col min="11" max="11" width="15.42578125" bestFit="1" customWidth="1"/>
    <col min="12" max="12" width="5.42578125" bestFit="1" customWidth="1"/>
    <col min="13" max="13" width="7.7109375" bestFit="1" customWidth="1"/>
    <col min="14" max="15" width="7.42578125" bestFit="1" customWidth="1"/>
    <col min="16" max="16" width="11.28515625" bestFit="1" customWidth="1"/>
    <col min="17" max="17" width="18.7109375" bestFit="1" customWidth="1"/>
    <col min="18" max="18" width="21.85546875" bestFit="1" customWidth="1"/>
    <col min="19" max="19" width="19.7109375" bestFit="1" customWidth="1"/>
    <col min="20" max="20" width="19.7109375" customWidth="1"/>
    <col min="21" max="21" width="29" hidden="1" customWidth="1"/>
  </cols>
  <sheetData>
    <row r="1" spans="1:21" x14ac:dyDescent="0.2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1091</v>
      </c>
      <c r="U1" t="s">
        <v>235</v>
      </c>
    </row>
    <row r="2" spans="1:21" x14ac:dyDescent="0.2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2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2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2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2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2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2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2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2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2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2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2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2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2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2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2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2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2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607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2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607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2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607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2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607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2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607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2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709</v>
      </c>
      <c r="D24" s="1" t="s">
        <v>684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2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709</v>
      </c>
      <c r="D25" s="1" t="s">
        <v>684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2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709</v>
      </c>
      <c r="D26" s="1" t="s">
        <v>684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2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709</v>
      </c>
      <c r="D27" s="1" t="s">
        <v>684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2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709</v>
      </c>
      <c r="D28" s="1" t="s">
        <v>684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2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709</v>
      </c>
      <c r="D29" s="1" t="s">
        <v>684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2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781</v>
      </c>
      <c r="D30" s="1" t="s">
        <v>684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2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781</v>
      </c>
      <c r="D31" s="1" t="s">
        <v>684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2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781</v>
      </c>
      <c r="D32" s="1" t="s">
        <v>684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2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781</v>
      </c>
      <c r="D33" s="1" t="s">
        <v>684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2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781</v>
      </c>
      <c r="D34" s="1" t="s">
        <v>684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2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912</v>
      </c>
      <c r="D35" s="1" t="s">
        <v>684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2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912</v>
      </c>
      <c r="D36" s="1" t="s">
        <v>684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2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912</v>
      </c>
      <c r="D37" s="1" t="s">
        <v>684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2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912</v>
      </c>
      <c r="D38" s="1" t="s">
        <v>684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2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912</v>
      </c>
      <c r="D39" s="1" t="s">
        <v>684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2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912</v>
      </c>
      <c r="D40" s="1" t="s">
        <v>684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2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912</v>
      </c>
      <c r="D41" s="1" t="s">
        <v>684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2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912</v>
      </c>
      <c r="D42" s="1" t="s">
        <v>684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802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957</v>
      </c>
      <c r="S42" s="1" t="s">
        <v>895</v>
      </c>
      <c r="T42" s="1" t="s">
        <v>1112</v>
      </c>
      <c r="U42" t="str">
        <f>Block[[#This Row],[服装]]&amp;Block[[#This Row],[名前]]&amp;Block[[#This Row],[レアリティ]]</f>
        <v>遊園地日向翔陽ICONIC</v>
      </c>
    </row>
    <row r="43" spans="1:21" x14ac:dyDescent="0.2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1070</v>
      </c>
      <c r="D43" s="1" t="s">
        <v>684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2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1070</v>
      </c>
      <c r="D44" s="1" t="s">
        <v>684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2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1070</v>
      </c>
      <c r="D45" s="1" t="s">
        <v>684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2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1070</v>
      </c>
      <c r="D46" s="1" t="s">
        <v>684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2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1070</v>
      </c>
      <c r="D47" s="1" t="s">
        <v>684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2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1070</v>
      </c>
      <c r="D48" s="1" t="s">
        <v>684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802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957</v>
      </c>
      <c r="S48" s="1" t="s">
        <v>895</v>
      </c>
      <c r="T48" s="1" t="s">
        <v>1112</v>
      </c>
      <c r="U48" t="str">
        <f>Block[[#This Row],[服装]]&amp;Block[[#This Row],[名前]]&amp;Block[[#This Row],[レアリティ]]</f>
        <v>ハロウィン日向翔陽ICONIC</v>
      </c>
    </row>
    <row r="49" spans="1:21" x14ac:dyDescent="0.2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2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2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2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2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2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2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2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2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2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2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2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2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607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2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607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2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607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2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709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2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709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2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709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2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781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2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781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2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781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2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781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2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885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2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885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2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885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2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935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2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935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2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935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2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935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2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1154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2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1154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2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1154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2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2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2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2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2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2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2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2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2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2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2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2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2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2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2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2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2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2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905</v>
      </c>
      <c r="U98" t="str">
        <f>Block[[#This Row],[服装]]&amp;Block[[#This Row],[名前]]&amp;Block[[#This Row],[レアリティ]]</f>
        <v>職業体験月島蛍ICONIC</v>
      </c>
    </row>
    <row r="99" spans="1:21" x14ac:dyDescent="0.2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607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2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607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2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607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2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607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2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607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2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607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2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707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2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707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2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707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2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707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2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707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2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707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2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707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2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781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2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781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2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781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2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781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2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885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2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885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2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885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2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885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2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885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2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885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905</v>
      </c>
      <c r="U121" t="str">
        <f>Block[[#This Row],[服装]]&amp;Block[[#This Row],[名前]]&amp;Block[[#This Row],[レアリティ]]</f>
        <v>2周年月島蛍ICONIC</v>
      </c>
    </row>
    <row r="122" spans="1:21" x14ac:dyDescent="0.2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885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802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957</v>
      </c>
      <c r="S122" s="1" t="s">
        <v>895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2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973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2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973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2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973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2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973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2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973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2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2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2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2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1052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2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1052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2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1052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2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1052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2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1052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802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957</v>
      </c>
      <c r="S135" s="1" t="s">
        <v>895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2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2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2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2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2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2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2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2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2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2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734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2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734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2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734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2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781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2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781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2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781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2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1052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2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1052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2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1052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2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2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2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2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672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2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769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2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885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2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1070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2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2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2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2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2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2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2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631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2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631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2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631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2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742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2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742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2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2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2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2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2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2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2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631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2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631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2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825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2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825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2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2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2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2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2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2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2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2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2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2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2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2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2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678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2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678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2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678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2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678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2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800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2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800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2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800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2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800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2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990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2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990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2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990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2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990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2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2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2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2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2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2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2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630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2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630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2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630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2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1025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2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1025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2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1025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2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1025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802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957</v>
      </c>
      <c r="S218" s="1" t="s">
        <v>982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2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2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2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2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2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2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2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2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2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2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2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2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631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2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631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2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631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2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631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2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707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2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707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2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707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2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707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2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2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2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2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923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2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923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2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923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2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2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2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2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2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2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2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2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2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2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2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2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2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2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2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607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2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607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2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607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2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734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2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734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2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734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2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800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2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800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2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800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2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935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2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935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2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935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2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935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2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1070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2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1070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2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1070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2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2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2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2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2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2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2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1095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2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2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2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2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2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2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2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1095</v>
      </c>
      <c r="U287" t="str">
        <f>Block[[#This Row],[服装]]&amp;Block[[#This Row],[名前]]&amp;Block[[#This Row],[レアリティ]]</f>
        <v>制服黒尾鉄朗ICONIC</v>
      </c>
    </row>
    <row r="288" spans="1:21" x14ac:dyDescent="0.2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2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2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2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2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2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2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607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2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607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2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607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2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607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2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607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2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607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2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683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2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683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2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683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2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683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2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683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2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683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2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683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1095</v>
      </c>
      <c r="U306" t="str">
        <f>Block[[#This Row],[服装]]&amp;Block[[#This Row],[名前]]&amp;Block[[#This Row],[レアリティ]]</f>
        <v>キャンプ黒尾鉄朗ICONIC</v>
      </c>
    </row>
    <row r="307" spans="1:21" x14ac:dyDescent="0.2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769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2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769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2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769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2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769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2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769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2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769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2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935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2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935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2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935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2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935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2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935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2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935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2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1070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2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1070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2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1070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2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1070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2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1070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2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1070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2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1070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1095</v>
      </c>
      <c r="U325" t="str">
        <f>Block[[#This Row],[服装]]&amp;Block[[#This Row],[名前]]&amp;Block[[#This Row],[レアリティ]]</f>
        <v>ハロウィン黒尾鉄朗ICONIC</v>
      </c>
    </row>
    <row r="326" spans="1:21" x14ac:dyDescent="0.2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2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2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2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2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2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2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2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2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2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2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2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2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649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2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649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2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649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2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649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2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649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2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769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2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769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2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769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2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769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2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769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2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769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770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2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980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2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980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2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980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2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980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2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980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2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2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607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2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707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2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885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2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983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2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2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2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2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672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2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672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2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672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2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973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2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973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2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973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2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2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2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2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2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2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2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2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2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2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2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2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2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2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2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2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2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2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2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2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2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2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1052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2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2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2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912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2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912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2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2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2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687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2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687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2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687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2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2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2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2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2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2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2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2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2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2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2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2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2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2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2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2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2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2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683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2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683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2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683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2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683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2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683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2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683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2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683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2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765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2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762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2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762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2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762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2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762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2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762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2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2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2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2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2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2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2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2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2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2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2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2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649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2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649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2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649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2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762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2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762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2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762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2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885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2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885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2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885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2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885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802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957</v>
      </c>
      <c r="S449" s="1" t="s">
        <v>895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2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885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2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973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2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973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2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973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2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973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2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2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2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2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2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2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2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2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2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2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2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2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2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2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2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734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2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734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2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734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2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734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2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734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2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1052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2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1052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2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1052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2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1052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2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2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2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2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2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2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2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2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983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2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983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2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983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2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2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956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2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2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2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2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2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2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2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613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2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613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2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613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2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615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2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615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2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615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2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615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2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615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2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762</v>
      </c>
      <c r="D504" s="1" t="s">
        <v>615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2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762</v>
      </c>
      <c r="D505" s="1" t="s">
        <v>615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2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762</v>
      </c>
      <c r="D506" s="1" t="s">
        <v>615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2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762</v>
      </c>
      <c r="D507" s="1" t="s">
        <v>615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2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762</v>
      </c>
      <c r="D508" s="1" t="s">
        <v>615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2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617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2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617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2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617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2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2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2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2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2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2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2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2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2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2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2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2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2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649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2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649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2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649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2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712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2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712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2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712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2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885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2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885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2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885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2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1025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2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1025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2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1025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2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2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2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2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2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2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2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2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2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2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2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2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2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630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2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630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2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630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2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630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2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630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2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712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2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712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2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712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2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712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2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832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2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832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2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832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2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832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2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1025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2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1025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2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1025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2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1025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2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1025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2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2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2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2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2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2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2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2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2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2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2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2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736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2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736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2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736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2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736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2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736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2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935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2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935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2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935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2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935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2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935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2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935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2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935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802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957</v>
      </c>
      <c r="S588" s="1" t="s">
        <v>895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2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2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2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2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678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2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678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2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678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2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983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2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983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2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983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2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983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2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2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2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2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2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2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2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649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2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649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2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649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2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649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2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649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2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736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2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736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2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736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2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935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2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935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2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935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2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935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2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2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2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2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2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2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2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2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2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2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2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2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2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2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2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712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2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712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2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712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2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712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2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712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2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712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2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712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1057</v>
      </c>
      <c r="S637" s="1" t="s">
        <v>949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2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1052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2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1052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2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1052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2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1052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2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1052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2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1052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2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1052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1057</v>
      </c>
      <c r="S644" s="1" t="s">
        <v>949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2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1052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802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957</v>
      </c>
      <c r="S645" s="1" t="s">
        <v>982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2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2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2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2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2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2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2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672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2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672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2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672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2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923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2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923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2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923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2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1052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2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1052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2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1052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2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1052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2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626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2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626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2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626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2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683</v>
      </c>
      <c r="D665" s="1" t="s">
        <v>626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2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683</v>
      </c>
      <c r="D666" s="1" t="s">
        <v>626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2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683</v>
      </c>
      <c r="D667" s="1" t="s">
        <v>626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2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2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2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2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2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2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2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2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2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2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2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2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2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2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2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2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2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2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2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2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2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2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2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2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2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2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2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2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769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2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769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2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769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2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769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2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912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2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912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2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912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2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912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2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2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2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2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2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2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2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2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2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2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2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2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2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2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2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2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2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2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2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2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2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2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2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2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2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980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2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980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2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980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2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980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2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980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2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980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2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980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802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948</v>
      </c>
      <c r="S733" s="1" t="s">
        <v>982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2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2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2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2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2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668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2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668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2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668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2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2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2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2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2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2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2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2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2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2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2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2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2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2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2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2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2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2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2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2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2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2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2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2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2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2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2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2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2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2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2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2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2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2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2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2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2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2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2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2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2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2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2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2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2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734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2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734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2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734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2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923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2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923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2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923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2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2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2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2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2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2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2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973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2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973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2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973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2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973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2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973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2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973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2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2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2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2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2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2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2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2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2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2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2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2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2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2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2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2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2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2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2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2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2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2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2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734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2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734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2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734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2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2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2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2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2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2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2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2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2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2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2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2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2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2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2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2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2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2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2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2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923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2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923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2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923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2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923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2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923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2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923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2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2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2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2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980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2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980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2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980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2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2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2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2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2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2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2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2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2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2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2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2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2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769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2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769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2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769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2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923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2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923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2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923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2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1069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2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1069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2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1069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2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1069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1136</v>
      </c>
      <c r="U880" t="str">
        <f>Block[[#This Row],[服装]]&amp;Block[[#This Row],[名前]]&amp;Block[[#This Row],[レアリティ]]</f>
        <v>ハロウィン牛島若利ICONIC</v>
      </c>
    </row>
    <row r="881" spans="1:21" x14ac:dyDescent="0.2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2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2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2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2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2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2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2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2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2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2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2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2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2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2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2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2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2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2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2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2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2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2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2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2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2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742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2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742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2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742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2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742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2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742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2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742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2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912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2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912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2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912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2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912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2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912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2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912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2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912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2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912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802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957</v>
      </c>
      <c r="S919" s="1" t="s">
        <v>895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2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2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2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2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2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2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2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2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2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2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712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2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712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2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712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2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800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2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800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2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800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2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800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802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957</v>
      </c>
      <c r="S935" s="1" t="s">
        <v>895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2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980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2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980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2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980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2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2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2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2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2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2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2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2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2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2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712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2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712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2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712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2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833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2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833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2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833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2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1154</v>
      </c>
      <c r="D954" s="1" t="s">
        <v>367</v>
      </c>
      <c r="E954" s="1" t="s">
        <v>77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文化祭3白布賢二郎ICONIC</v>
      </c>
    </row>
    <row r="955" spans="1:21" x14ac:dyDescent="0.2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1154</v>
      </c>
      <c r="D955" s="1" t="s">
        <v>367</v>
      </c>
      <c r="E955" s="1" t="s">
        <v>77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文化祭3白布賢二郎ICONIC</v>
      </c>
    </row>
    <row r="956" spans="1:21" x14ac:dyDescent="0.2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1154</v>
      </c>
      <c r="D956" s="1" t="s">
        <v>367</v>
      </c>
      <c r="E956" s="1" t="s">
        <v>77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178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文化祭3白布賢二郎ICONIC</v>
      </c>
    </row>
    <row r="957" spans="1:21" x14ac:dyDescent="0.25">
      <c r="A957">
        <f>VLOOKUP(Block[[#This Row],[No用]],SetNo[[No.用]:[vlookup 用]],2,FALSE)</f>
        <v>249</v>
      </c>
      <c r="B957">
        <f>IF(ROW()=2,1,IF(A953&lt;&gt;Block[[#This Row],[No]],1,B953+1))</f>
        <v>1</v>
      </c>
      <c r="C957" t="s">
        <v>108</v>
      </c>
      <c r="D957" t="s">
        <v>113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ユニフォーム大平獅音ICONIC</v>
      </c>
    </row>
    <row r="958" spans="1:21" x14ac:dyDescent="0.2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113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t="s">
        <v>373</v>
      </c>
      <c r="M958">
        <v>27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ユニフォーム大平獅音ICONIC</v>
      </c>
    </row>
    <row r="959" spans="1:21" x14ac:dyDescent="0.2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113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ユニフォーム大平獅音ICONIC</v>
      </c>
    </row>
    <row r="960" spans="1:21" x14ac:dyDescent="0.2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174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2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175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2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176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25">
      <c r="A963">
        <f>VLOOKUP(Block[[#This Row],[No用]],SetNo[[No.用]:[vlookup 用]],2,FALSE)</f>
        <v>250</v>
      </c>
      <c r="B963">
        <f>IF(ROW()=2,1,IF(A962&lt;&gt;Block[[#This Row],[No]],1,B962+1))</f>
        <v>4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233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25">
      <c r="A964">
        <f>VLOOKUP(Block[[#This Row],[No用]],SetNo[[No.用]:[vlookup 用]],2,FALSE)</f>
        <v>250</v>
      </c>
      <c r="B964">
        <f>IF(ROW()=2,1,IF(A963&lt;&gt;Block[[#This Row],[No]],1,B963+1))</f>
        <v>5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173</v>
      </c>
      <c r="M964">
        <v>47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25">
      <c r="A965">
        <f>VLOOKUP(Block[[#This Row],[No用]],SetNo[[No.用]:[vlookup 用]],2,FALSE)</f>
        <v>250</v>
      </c>
      <c r="B965">
        <f>IF(ROW()=2,1,IF(A964&lt;&gt;Block[[#This Row],[No]],1,B964+1))</f>
        <v>6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25">
      <c r="A966">
        <f>VLOOKUP(Block[[#This Row],[No用]],SetNo[[No.用]:[vlookup 用]],2,FALSE)</f>
        <v>250</v>
      </c>
      <c r="B966">
        <f>IF(ROW()=2,1,IF(A965&lt;&gt;Block[[#This Row],[No]],1,B965+1))</f>
        <v>7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25">
      <c r="A967">
        <f>VLOOKUP(Block[[#This Row],[No用]],SetNo[[No.用]:[vlookup 用]],2,FALSE)</f>
        <v>250</v>
      </c>
      <c r="B967">
        <f>IF(ROW()=2,1,IF(A966&lt;&gt;Block[[#This Row],[No]],1,B966+1))</f>
        <v>8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2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649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40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2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649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40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2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649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178</v>
      </c>
      <c r="M970">
        <v>38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2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649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233</v>
      </c>
      <c r="L971" s="1" t="s">
        <v>178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2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649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2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649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2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649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34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2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649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25">
      <c r="A976">
        <f>VLOOKUP(Block[[#This Row],[No用]],SetNo[[No.用]:[vlookup 用]],2,FALSE)</f>
        <v>251</v>
      </c>
      <c r="B976">
        <f>IF(ROW()=2,1,IF(A975&lt;&gt;Block[[#This Row],[No]],1,B975+1))</f>
        <v>9</v>
      </c>
      <c r="C976" s="1" t="s">
        <v>649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224</v>
      </c>
      <c r="M976">
        <v>49</v>
      </c>
      <c r="N976">
        <v>0</v>
      </c>
      <c r="O976">
        <v>59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2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t="s">
        <v>108</v>
      </c>
      <c r="D977" s="1" t="s">
        <v>522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ユニフォーム瀬見英太ICONIC</v>
      </c>
    </row>
    <row r="978" spans="1:21" x14ac:dyDescent="0.2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t="s">
        <v>108</v>
      </c>
      <c r="D978" s="1" t="s">
        <v>522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ユニフォーム瀬見英太ICONIC</v>
      </c>
    </row>
    <row r="979" spans="1:21" x14ac:dyDescent="0.2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t="s">
        <v>108</v>
      </c>
      <c r="D979" s="1" t="s">
        <v>522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ユニフォーム瀬見英太ICONIC</v>
      </c>
    </row>
    <row r="980" spans="1:21" x14ac:dyDescent="0.2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604</v>
      </c>
      <c r="D980" s="1" t="s">
        <v>522</v>
      </c>
      <c r="E980" s="1" t="s">
        <v>90</v>
      </c>
      <c r="F980" t="s">
        <v>74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雪遊び瀬見英太ICONIC</v>
      </c>
    </row>
    <row r="981" spans="1:21" x14ac:dyDescent="0.2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604</v>
      </c>
      <c r="D981" s="1" t="s">
        <v>522</v>
      </c>
      <c r="E981" s="1" t="s">
        <v>90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雪遊び瀬見英太ICONIC</v>
      </c>
    </row>
    <row r="982" spans="1:21" x14ac:dyDescent="0.2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604</v>
      </c>
      <c r="D982" s="1" t="s">
        <v>522</v>
      </c>
      <c r="E982" s="1" t="s">
        <v>90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雪遊び瀬見英太ICONIC</v>
      </c>
    </row>
    <row r="983" spans="1:21" x14ac:dyDescent="0.2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712</v>
      </c>
      <c r="D983" s="1" t="s">
        <v>522</v>
      </c>
      <c r="E983" s="10" t="s">
        <v>77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バカンス瀬見英太ICONIC</v>
      </c>
    </row>
    <row r="984" spans="1:21" x14ac:dyDescent="0.2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712</v>
      </c>
      <c r="D984" s="1" t="s">
        <v>522</v>
      </c>
      <c r="E984" s="10" t="s">
        <v>77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バカンス瀬見英太ICONIC</v>
      </c>
    </row>
    <row r="985" spans="1:21" x14ac:dyDescent="0.2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712</v>
      </c>
      <c r="D985" s="1" t="s">
        <v>522</v>
      </c>
      <c r="E985" s="10" t="s">
        <v>77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バカンス瀬見英太ICONIC</v>
      </c>
    </row>
    <row r="986" spans="1:21" x14ac:dyDescent="0.2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973</v>
      </c>
      <c r="D986" s="1" t="s">
        <v>522</v>
      </c>
      <c r="E986" s="10" t="s">
        <v>73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アート2瀬見英太ICONIC</v>
      </c>
    </row>
    <row r="987" spans="1:21" x14ac:dyDescent="0.2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973</v>
      </c>
      <c r="D987" s="1" t="s">
        <v>522</v>
      </c>
      <c r="E987" s="10" t="s">
        <v>73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アート2瀬見英太ICONIC</v>
      </c>
    </row>
    <row r="988" spans="1:21" x14ac:dyDescent="0.2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973</v>
      </c>
      <c r="D988" s="1" t="s">
        <v>522</v>
      </c>
      <c r="E988" s="10" t="s">
        <v>73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アート2瀬見英太ICONIC</v>
      </c>
    </row>
    <row r="989" spans="1:21" x14ac:dyDescent="0.2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1154</v>
      </c>
      <c r="D989" s="1" t="s">
        <v>522</v>
      </c>
      <c r="E989" s="10" t="s">
        <v>90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文化祭3瀬見英太ICONIC</v>
      </c>
    </row>
    <row r="990" spans="1:21" x14ac:dyDescent="0.2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1154</v>
      </c>
      <c r="D990" s="1" t="s">
        <v>522</v>
      </c>
      <c r="E990" s="10" t="s">
        <v>90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文化祭3瀬見英太ICONIC</v>
      </c>
    </row>
    <row r="991" spans="1:21" x14ac:dyDescent="0.2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1154</v>
      </c>
      <c r="D991" s="1" t="s">
        <v>522</v>
      </c>
      <c r="E991" s="10" t="s">
        <v>90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文化祭3瀬見英太ICONIC</v>
      </c>
    </row>
    <row r="992" spans="1:21" x14ac:dyDescent="0.25">
      <c r="A992">
        <f>VLOOKUP(Block[[#This Row],[No用]],SetNo[[No.用]:[vlookup 用]],2,FALSE)</f>
        <v>257</v>
      </c>
      <c r="B992">
        <f>IF(ROW()=2,1,IF(A988&lt;&gt;Block[[#This Row],[No]],1,B988+1))</f>
        <v>1</v>
      </c>
      <c r="C992" t="s">
        <v>108</v>
      </c>
      <c r="D992" t="s">
        <v>115</v>
      </c>
      <c r="E992" t="s">
        <v>73</v>
      </c>
      <c r="F992" t="s">
        <v>80</v>
      </c>
      <c r="G992" t="s">
        <v>118</v>
      </c>
      <c r="H992" t="s">
        <v>71</v>
      </c>
      <c r="I992">
        <v>0</v>
      </c>
      <c r="J992" t="s">
        <v>247</v>
      </c>
      <c r="M992">
        <v>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ユニフォーム山形隼人ICONIC</v>
      </c>
    </row>
    <row r="993" spans="1:21" x14ac:dyDescent="0.2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714</v>
      </c>
      <c r="E993" s="1" t="s">
        <v>73</v>
      </c>
      <c r="F993" s="1" t="s">
        <v>78</v>
      </c>
      <c r="G993" s="1" t="s">
        <v>715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ユニフォーム強羅昌己ICONIC</v>
      </c>
    </row>
    <row r="994" spans="1:21" x14ac:dyDescent="0.2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714</v>
      </c>
      <c r="E994" s="1" t="s">
        <v>73</v>
      </c>
      <c r="F994" s="1" t="s">
        <v>78</v>
      </c>
      <c r="G994" s="1" t="s">
        <v>715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ユニフォーム強羅昌己ICONIC</v>
      </c>
    </row>
    <row r="995" spans="1:21" x14ac:dyDescent="0.2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714</v>
      </c>
      <c r="E995" s="1" t="s">
        <v>73</v>
      </c>
      <c r="F995" s="1" t="s">
        <v>78</v>
      </c>
      <c r="G995" s="1" t="s">
        <v>715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30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ユニフォーム強羅昌己ICONIC</v>
      </c>
    </row>
    <row r="996" spans="1:21" x14ac:dyDescent="0.2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726</v>
      </c>
      <c r="E996" s="1" t="s">
        <v>77</v>
      </c>
      <c r="F996" s="1" t="s">
        <v>78</v>
      </c>
      <c r="G996" s="1" t="s">
        <v>715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ユニフォーム芦谷洋平ICONIC</v>
      </c>
    </row>
    <row r="997" spans="1:21" x14ac:dyDescent="0.2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726</v>
      </c>
      <c r="E997" s="1" t="s">
        <v>77</v>
      </c>
      <c r="F997" s="1" t="s">
        <v>78</v>
      </c>
      <c r="G997" s="1" t="s">
        <v>715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ユニフォーム芦谷洋平ICONIC</v>
      </c>
    </row>
    <row r="998" spans="1:21" x14ac:dyDescent="0.2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726</v>
      </c>
      <c r="E998" s="1" t="s">
        <v>77</v>
      </c>
      <c r="F998" s="1" t="s">
        <v>78</v>
      </c>
      <c r="G998" s="1" t="s">
        <v>715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ユニフォーム芦谷洋平ICONIC</v>
      </c>
    </row>
    <row r="999" spans="1:21" x14ac:dyDescent="0.2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730</v>
      </c>
      <c r="E999" s="1" t="s">
        <v>73</v>
      </c>
      <c r="F999" s="1" t="s">
        <v>82</v>
      </c>
      <c r="G999" s="1" t="s">
        <v>715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2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730</v>
      </c>
      <c r="E1000" s="1" t="s">
        <v>73</v>
      </c>
      <c r="F1000" s="1" t="s">
        <v>82</v>
      </c>
      <c r="G1000" s="1" t="s">
        <v>715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ユニフォーム仙石伸吾ICONIC</v>
      </c>
    </row>
    <row r="1001" spans="1:21" x14ac:dyDescent="0.2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730</v>
      </c>
      <c r="E1001" s="1" t="s">
        <v>73</v>
      </c>
      <c r="F1001" s="1" t="s">
        <v>82</v>
      </c>
      <c r="G1001" s="1" t="s">
        <v>715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ユニフォーム仙石伸吾ICONIC</v>
      </c>
    </row>
    <row r="1002" spans="1:21" x14ac:dyDescent="0.25">
      <c r="A1002">
        <f>VLOOKUP(Block[[#This Row],[No用]],SetNo[[No.用]:[vlookup 用]],2,FALSE)</f>
        <v>260</v>
      </c>
      <c r="B1002">
        <f>IF(ROW()=2,1,IF(A1001&lt;&gt;Block[[#This Row],[No]],1,B1001+1))</f>
        <v>4</v>
      </c>
      <c r="C1002" s="1" t="s">
        <v>108</v>
      </c>
      <c r="D1002" s="1" t="s">
        <v>730</v>
      </c>
      <c r="E1002" s="1" t="s">
        <v>73</v>
      </c>
      <c r="F1002" s="1" t="s">
        <v>82</v>
      </c>
      <c r="G1002" s="1" t="s">
        <v>715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ユニフォーム仙石伸吾ICONIC</v>
      </c>
    </row>
    <row r="1003" spans="1:21" x14ac:dyDescent="0.2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744</v>
      </c>
      <c r="E1003" s="1" t="s">
        <v>73</v>
      </c>
      <c r="F1003" s="1" t="s">
        <v>80</v>
      </c>
      <c r="G1003" s="1" t="s">
        <v>715</v>
      </c>
      <c r="H1003" s="1" t="s">
        <v>71</v>
      </c>
      <c r="I1003">
        <v>0</v>
      </c>
      <c r="J1003" t="s">
        <v>247</v>
      </c>
      <c r="K1003" s="1"/>
      <c r="L1003" s="1"/>
      <c r="M1003">
        <v>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ユニフォーム中川俊美ICONIC</v>
      </c>
    </row>
    <row r="1004" spans="1:21" x14ac:dyDescent="0.2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748</v>
      </c>
      <c r="E1004" s="1" t="s">
        <v>73</v>
      </c>
      <c r="F1004" s="1" t="s">
        <v>74</v>
      </c>
      <c r="G1004" s="1" t="s">
        <v>715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ユニフォーム七沢健吾ICONIC</v>
      </c>
    </row>
    <row r="1005" spans="1:21" x14ac:dyDescent="0.2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748</v>
      </c>
      <c r="E1005" s="1" t="s">
        <v>73</v>
      </c>
      <c r="F1005" s="1" t="s">
        <v>74</v>
      </c>
      <c r="G1005" s="1" t="s">
        <v>715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ユニフォーム七沢健吾ICONIC</v>
      </c>
    </row>
    <row r="1006" spans="1:21" x14ac:dyDescent="0.2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748</v>
      </c>
      <c r="E1006" s="1" t="s">
        <v>73</v>
      </c>
      <c r="F1006" s="1" t="s">
        <v>74</v>
      </c>
      <c r="G1006" s="1" t="s">
        <v>715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ユニフォーム七沢健吾ICONIC</v>
      </c>
    </row>
    <row r="1007" spans="1:21" x14ac:dyDescent="0.25">
      <c r="A1007">
        <f>VLOOKUP(Block[[#This Row],[No用]],SetNo[[No.用]:[vlookup 用]],2,FALSE)</f>
        <v>263</v>
      </c>
      <c r="B1007">
        <f>IF(ROW()=2,1,IF(A1006&lt;&gt;Block[[#This Row],[No]],1,B1006+1))</f>
        <v>1</v>
      </c>
      <c r="C1007" s="1" t="s">
        <v>108</v>
      </c>
      <c r="D1007" s="1" t="s">
        <v>751</v>
      </c>
      <c r="E1007" s="1" t="s">
        <v>73</v>
      </c>
      <c r="F1007" s="1" t="s">
        <v>82</v>
      </c>
      <c r="G1007" s="1" t="s">
        <v>715</v>
      </c>
      <c r="H1007" s="1" t="s">
        <v>71</v>
      </c>
      <c r="I1007">
        <v>1</v>
      </c>
      <c r="J1007" t="s">
        <v>247</v>
      </c>
      <c r="K1007" s="1" t="s">
        <v>753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25">
      <c r="A1008">
        <f>VLOOKUP(Block[[#This Row],[No用]],SetNo[[No.用]:[vlookup 用]],2,FALSE)</f>
        <v>263</v>
      </c>
      <c r="B1008">
        <f>IF(ROW()=2,1,IF(A1007&lt;&gt;Block[[#This Row],[No]],1,B1007+1))</f>
        <v>2</v>
      </c>
      <c r="C1008" s="1" t="s">
        <v>108</v>
      </c>
      <c r="D1008" s="1" t="s">
        <v>751</v>
      </c>
      <c r="E1008" s="1" t="s">
        <v>73</v>
      </c>
      <c r="F1008" s="1" t="s">
        <v>82</v>
      </c>
      <c r="G1008" s="1" t="s">
        <v>715</v>
      </c>
      <c r="H1008" s="1" t="s">
        <v>71</v>
      </c>
      <c r="I1008">
        <v>1</v>
      </c>
      <c r="J1008" t="s">
        <v>247</v>
      </c>
      <c r="K1008" s="1" t="s">
        <v>754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25">
      <c r="A1009">
        <f>VLOOKUP(Block[[#This Row],[No用]],SetNo[[No.用]:[vlookup 用]],2,FALSE)</f>
        <v>263</v>
      </c>
      <c r="B1009">
        <f>IF(ROW()=2,1,IF(A1008&lt;&gt;Block[[#This Row],[No]],1,B1008+1))</f>
        <v>3</v>
      </c>
      <c r="C1009" s="1" t="s">
        <v>108</v>
      </c>
      <c r="D1009" s="1" t="s">
        <v>751</v>
      </c>
      <c r="E1009" s="1" t="s">
        <v>73</v>
      </c>
      <c r="F1009" s="1" t="s">
        <v>82</v>
      </c>
      <c r="G1009" s="1" t="s">
        <v>715</v>
      </c>
      <c r="H1009" s="1" t="s">
        <v>71</v>
      </c>
      <c r="I1009">
        <v>1</v>
      </c>
      <c r="J1009" t="s">
        <v>247</v>
      </c>
      <c r="K1009" s="1" t="s">
        <v>176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25">
      <c r="A1010">
        <f>VLOOKUP(Block[[#This Row],[No用]],SetNo[[No.用]:[vlookup 用]],2,FALSE)</f>
        <v>263</v>
      </c>
      <c r="B1010">
        <f>IF(ROW()=2,1,IF(A1009&lt;&gt;Block[[#This Row],[No]],1,B1009+1))</f>
        <v>4</v>
      </c>
      <c r="C1010" s="1" t="s">
        <v>108</v>
      </c>
      <c r="D1010" s="1" t="s">
        <v>751</v>
      </c>
      <c r="E1010" s="1" t="s">
        <v>73</v>
      </c>
      <c r="F1010" s="1" t="s">
        <v>82</v>
      </c>
      <c r="G1010" s="1" t="s">
        <v>715</v>
      </c>
      <c r="H1010" s="1" t="s">
        <v>71</v>
      </c>
      <c r="I1010">
        <v>1</v>
      </c>
      <c r="J1010" t="s">
        <v>247</v>
      </c>
      <c r="K1010" s="1" t="s">
        <v>177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ユニフォーム伊勢原裕次ICONIC</v>
      </c>
    </row>
    <row r="1011" spans="1:21" x14ac:dyDescent="0.25">
      <c r="A1011">
        <f>VLOOKUP(Block[[#This Row],[No用]],SetNo[[No.用]:[vlookup 用]],2,FALSE)</f>
        <v>263</v>
      </c>
      <c r="B1011">
        <f>IF(ROW()=2,1,IF(A1010&lt;&gt;Block[[#This Row],[No]],1,B1010+1))</f>
        <v>5</v>
      </c>
      <c r="C1011" s="1" t="s">
        <v>108</v>
      </c>
      <c r="D1011" s="1" t="s">
        <v>751</v>
      </c>
      <c r="E1011" s="1" t="s">
        <v>73</v>
      </c>
      <c r="F1011" s="1" t="s">
        <v>82</v>
      </c>
      <c r="G1011" s="1" t="s">
        <v>715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25">
      <c r="A1012">
        <f>VLOOKUP(Block[[#This Row],[No用]],SetNo[[No.用]:[vlookup 用]],2,FALSE)</f>
        <v>263</v>
      </c>
      <c r="B1012">
        <f>IF(ROW()=2,1,IF(A1011&lt;&gt;Block[[#This Row],[No]],1,B1011+1))</f>
        <v>6</v>
      </c>
      <c r="C1012" s="1" t="s">
        <v>108</v>
      </c>
      <c r="D1012" s="1" t="s">
        <v>751</v>
      </c>
      <c r="E1012" s="1" t="s">
        <v>73</v>
      </c>
      <c r="F1012" s="1" t="s">
        <v>82</v>
      </c>
      <c r="G1012" s="1" t="s">
        <v>715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45</v>
      </c>
      <c r="N1012">
        <v>0</v>
      </c>
      <c r="O1012">
        <v>55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2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758</v>
      </c>
      <c r="E1013" s="1" t="s">
        <v>73</v>
      </c>
      <c r="F1013" s="1" t="s">
        <v>78</v>
      </c>
      <c r="G1013" s="1" t="s">
        <v>715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ユニフォーム湯河浩二ICONIC</v>
      </c>
    </row>
    <row r="1014" spans="1:21" x14ac:dyDescent="0.2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758</v>
      </c>
      <c r="E1014" s="1" t="s">
        <v>73</v>
      </c>
      <c r="F1014" s="1" t="s">
        <v>78</v>
      </c>
      <c r="G1014" s="1" t="s">
        <v>715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ユニフォーム湯河浩二ICONIC</v>
      </c>
    </row>
    <row r="1015" spans="1:21" x14ac:dyDescent="0.2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758</v>
      </c>
      <c r="E1015" s="1" t="s">
        <v>73</v>
      </c>
      <c r="F1015" s="1" t="s">
        <v>78</v>
      </c>
      <c r="G1015" s="1" t="s">
        <v>715</v>
      </c>
      <c r="H1015" s="1" t="s">
        <v>71</v>
      </c>
      <c r="I1015">
        <v>1</v>
      </c>
      <c r="J1015" t="s">
        <v>247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U1015" t="str">
        <f>Block[[#This Row],[服装]]&amp;Block[[#This Row],[名前]]&amp;Block[[#This Row],[レアリティ]]</f>
        <v>ユニフォーム湯河浩二ICONIC</v>
      </c>
    </row>
    <row r="1016" spans="1:21" x14ac:dyDescent="0.2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783</v>
      </c>
      <c r="E1016" s="1" t="s">
        <v>784</v>
      </c>
      <c r="F1016" s="1" t="s">
        <v>82</v>
      </c>
      <c r="G1016" s="1" t="s">
        <v>786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ユニフォーム千鹿谷栄吉ICONIC</v>
      </c>
    </row>
    <row r="1017" spans="1:21" x14ac:dyDescent="0.2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783</v>
      </c>
      <c r="E1017" s="1" t="s">
        <v>784</v>
      </c>
      <c r="F1017" s="1" t="s">
        <v>82</v>
      </c>
      <c r="G1017" s="1" t="s">
        <v>786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ユニフォーム千鹿谷栄吉ICONIC</v>
      </c>
    </row>
    <row r="1018" spans="1:21" x14ac:dyDescent="0.25">
      <c r="A1018">
        <f>VLOOKUP(Block[[#This Row],[No用]],SetNo[[No.用]:[vlookup 用]],2,FALSE)</f>
        <v>265</v>
      </c>
      <c r="B1018">
        <f>IF(ROW()=2,1,IF(A1017&lt;&gt;Block[[#This Row],[No]],1,B1017+1))</f>
        <v>3</v>
      </c>
      <c r="C1018" s="1" t="s">
        <v>108</v>
      </c>
      <c r="D1018" s="1" t="s">
        <v>783</v>
      </c>
      <c r="E1018" s="1" t="s">
        <v>784</v>
      </c>
      <c r="F1018" s="1" t="s">
        <v>82</v>
      </c>
      <c r="G1018" s="1" t="s">
        <v>786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ユニフォーム千鹿谷栄吉ICONIC</v>
      </c>
    </row>
    <row r="1019" spans="1:21" x14ac:dyDescent="0.2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792</v>
      </c>
      <c r="E1019" s="1" t="s">
        <v>90</v>
      </c>
      <c r="F1019" s="1" t="s">
        <v>793</v>
      </c>
      <c r="G1019" s="1" t="s">
        <v>786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ユニフォーム小鹿野大樹ICONIC</v>
      </c>
    </row>
    <row r="1020" spans="1:21" x14ac:dyDescent="0.2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792</v>
      </c>
      <c r="E1020" s="1" t="s">
        <v>90</v>
      </c>
      <c r="F1020" s="1" t="s">
        <v>793</v>
      </c>
      <c r="G1020" s="1" t="s">
        <v>786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ユニフォーム小鹿野大樹ICONIC</v>
      </c>
    </row>
    <row r="1021" spans="1:21" x14ac:dyDescent="0.25">
      <c r="A1021">
        <f>VLOOKUP(Block[[#This Row],[No用]],SetNo[[No.用]:[vlookup 用]],2,FALSE)</f>
        <v>267</v>
      </c>
      <c r="B1021">
        <f>IF(ROW()=2,1,IF(A1020&lt;&gt;Block[[#This Row],[No]],1,B1020+1))</f>
        <v>1</v>
      </c>
      <c r="C1021" s="1" t="s">
        <v>108</v>
      </c>
      <c r="D1021" s="1" t="s">
        <v>805</v>
      </c>
      <c r="E1021" s="1" t="s">
        <v>77</v>
      </c>
      <c r="F1021" s="1" t="s">
        <v>80</v>
      </c>
      <c r="G1021" s="1" t="s">
        <v>786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ユニフォーム赤谷勇ICONIC</v>
      </c>
    </row>
    <row r="1022" spans="1:21" x14ac:dyDescent="0.25">
      <c r="A1022">
        <f>VLOOKUP(Block[[#This Row],[No用]],SetNo[[No.用]:[vlookup 用]],2,FALSE)</f>
        <v>268</v>
      </c>
      <c r="B1022">
        <f>IF(ROW()=2,1,IF(A1021&lt;&gt;Block[[#This Row],[No]],1,B1021+1))</f>
        <v>1</v>
      </c>
      <c r="C1022" s="1" t="s">
        <v>108</v>
      </c>
      <c r="D1022" s="1" t="s">
        <v>809</v>
      </c>
      <c r="E1022" s="1" t="s">
        <v>77</v>
      </c>
      <c r="F1022" s="1" t="s">
        <v>78</v>
      </c>
      <c r="G1022" s="1" t="s">
        <v>786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25">
      <c r="A1023">
        <f>VLOOKUP(Block[[#This Row],[No用]],SetNo[[No.用]:[vlookup 用]],2,FALSE)</f>
        <v>268</v>
      </c>
      <c r="B1023">
        <f>IF(ROW()=2,1,IF(A1022&lt;&gt;Block[[#This Row],[No]],1,B1022+1))</f>
        <v>2</v>
      </c>
      <c r="C1023" s="1" t="s">
        <v>108</v>
      </c>
      <c r="D1023" s="1" t="s">
        <v>809</v>
      </c>
      <c r="E1023" s="1" t="s">
        <v>77</v>
      </c>
      <c r="F1023" s="1" t="s">
        <v>78</v>
      </c>
      <c r="G1023" s="1" t="s">
        <v>786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178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ユニフォーム児玉勝ICONIC</v>
      </c>
    </row>
    <row r="1024" spans="1:21" x14ac:dyDescent="0.25">
      <c r="A1024">
        <f>VLOOKUP(Block[[#This Row],[No用]],SetNo[[No.用]:[vlookup 用]],2,FALSE)</f>
        <v>268</v>
      </c>
      <c r="B1024">
        <f>IF(ROW()=2,1,IF(A1023&lt;&gt;Block[[#This Row],[No]],1,B1023+1))</f>
        <v>3</v>
      </c>
      <c r="C1024" s="1" t="s">
        <v>108</v>
      </c>
      <c r="D1024" s="1" t="s">
        <v>809</v>
      </c>
      <c r="E1024" s="1" t="s">
        <v>77</v>
      </c>
      <c r="F1024" s="1" t="s">
        <v>78</v>
      </c>
      <c r="G1024" s="1" t="s">
        <v>786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ユニフォーム児玉勝ICONIC</v>
      </c>
    </row>
    <row r="1025" spans="1:21" x14ac:dyDescent="0.25">
      <c r="A1025">
        <f>VLOOKUP(Block[[#This Row],[No用]],SetNo[[No.用]:[vlookup 用]],2,FALSE)</f>
        <v>268</v>
      </c>
      <c r="B1025">
        <f>IF(ROW()=2,1,IF(A1024&lt;&gt;Block[[#This Row],[No]],1,B1024+1))</f>
        <v>4</v>
      </c>
      <c r="C1025" s="1" t="s">
        <v>108</v>
      </c>
      <c r="D1025" s="1" t="s">
        <v>809</v>
      </c>
      <c r="E1025" s="1" t="s">
        <v>77</v>
      </c>
      <c r="F1025" s="1" t="s">
        <v>78</v>
      </c>
      <c r="G1025" s="1" t="s">
        <v>786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ユニフォーム児玉勝ICONIC</v>
      </c>
    </row>
    <row r="1026" spans="1:21" x14ac:dyDescent="0.2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813</v>
      </c>
      <c r="E1026" s="1" t="s">
        <v>77</v>
      </c>
      <c r="F1026" s="1" t="s">
        <v>74</v>
      </c>
      <c r="G1026" s="1" t="s">
        <v>786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ユニフォーム名栗翔太ICONIC</v>
      </c>
    </row>
    <row r="1027" spans="1:21" x14ac:dyDescent="0.2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813</v>
      </c>
      <c r="E1027" s="1" t="s">
        <v>77</v>
      </c>
      <c r="F1027" s="1" t="s">
        <v>74</v>
      </c>
      <c r="G1027" s="1" t="s">
        <v>786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ユニフォーム名栗翔太ICONIC</v>
      </c>
    </row>
    <row r="1028" spans="1:21" x14ac:dyDescent="0.2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813</v>
      </c>
      <c r="E1028" s="1" t="s">
        <v>77</v>
      </c>
      <c r="F1028" s="1" t="s">
        <v>74</v>
      </c>
      <c r="G1028" s="1" t="s">
        <v>786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ユニフォーム名栗翔太ICONIC</v>
      </c>
    </row>
    <row r="1029" spans="1:21" x14ac:dyDescent="0.2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820</v>
      </c>
      <c r="E1029" s="1" t="s">
        <v>77</v>
      </c>
      <c r="F1029" s="1" t="s">
        <v>78</v>
      </c>
      <c r="G1029" s="1" t="s">
        <v>786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ユニフォーム島府典明ICONIC</v>
      </c>
    </row>
    <row r="1030" spans="1:21" x14ac:dyDescent="0.2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820</v>
      </c>
      <c r="E1030" s="1" t="s">
        <v>77</v>
      </c>
      <c r="F1030" s="1" t="s">
        <v>78</v>
      </c>
      <c r="G1030" s="1" t="s">
        <v>786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ユニフォーム島府典明ICONIC</v>
      </c>
    </row>
    <row r="1031" spans="1:21" x14ac:dyDescent="0.2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820</v>
      </c>
      <c r="E1031" s="1" t="s">
        <v>77</v>
      </c>
      <c r="F1031" s="1" t="s">
        <v>78</v>
      </c>
      <c r="G1031" s="1" t="s">
        <v>786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ユニフォーム島府典明ICONIC</v>
      </c>
    </row>
    <row r="1032" spans="1:21" x14ac:dyDescent="0.2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828</v>
      </c>
      <c r="E1032" s="1" t="s">
        <v>77</v>
      </c>
      <c r="F1032" s="1" t="s">
        <v>82</v>
      </c>
      <c r="G1032" s="1" t="s">
        <v>786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173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2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828</v>
      </c>
      <c r="E1033" s="1" t="s">
        <v>77</v>
      </c>
      <c r="F1033" s="1" t="s">
        <v>82</v>
      </c>
      <c r="G1033" s="1" t="s">
        <v>786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ユニフォーム吉川和孝ICONIC</v>
      </c>
    </row>
    <row r="1034" spans="1:21" x14ac:dyDescent="0.2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828</v>
      </c>
      <c r="E1034" s="1" t="s">
        <v>77</v>
      </c>
      <c r="F1034" s="1" t="s">
        <v>82</v>
      </c>
      <c r="G1034" s="1" t="s">
        <v>786</v>
      </c>
      <c r="H1034" s="1" t="s">
        <v>71</v>
      </c>
      <c r="I1034">
        <v>1</v>
      </c>
      <c r="J1034" t="s">
        <v>247</v>
      </c>
      <c r="K1034" s="1" t="s">
        <v>177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ユニフォーム吉川和孝ICONIC</v>
      </c>
    </row>
    <row r="1035" spans="1:21" x14ac:dyDescent="0.2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108</v>
      </c>
      <c r="D1035" s="1" t="s">
        <v>828</v>
      </c>
      <c r="E1035" s="1" t="s">
        <v>77</v>
      </c>
      <c r="F1035" s="1" t="s">
        <v>82</v>
      </c>
      <c r="G1035" s="1" t="s">
        <v>786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46</v>
      </c>
      <c r="N1035">
        <v>0</v>
      </c>
      <c r="O1035">
        <v>56</v>
      </c>
      <c r="P1035">
        <v>0</v>
      </c>
      <c r="U1035" t="str">
        <f>Block[[#This Row],[服装]]&amp;Block[[#This Row],[名前]]&amp;Block[[#This Row],[レアリティ]]</f>
        <v>ユニフォーム吉川和孝ICONIC</v>
      </c>
    </row>
    <row r="1036" spans="1:21" x14ac:dyDescent="0.2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t="s">
        <v>108</v>
      </c>
      <c r="D1036" t="s">
        <v>186</v>
      </c>
      <c r="E1036" t="s">
        <v>77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ユニフォーム宮侑ICONIC</v>
      </c>
    </row>
    <row r="1037" spans="1:21" x14ac:dyDescent="0.2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t="s">
        <v>108</v>
      </c>
      <c r="D1037" t="s">
        <v>186</v>
      </c>
      <c r="E1037" t="s">
        <v>77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ユニフォーム宮侑ICONIC</v>
      </c>
    </row>
    <row r="1038" spans="1:21" x14ac:dyDescent="0.2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t="s">
        <v>108</v>
      </c>
      <c r="D1038" t="s">
        <v>186</v>
      </c>
      <c r="E1038" t="s">
        <v>77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ユニフォーム宮侑ICONIC</v>
      </c>
    </row>
    <row r="1039" spans="1:21" x14ac:dyDescent="0.2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581</v>
      </c>
      <c r="D1039" t="s">
        <v>186</v>
      </c>
      <c r="E1039" s="1" t="s">
        <v>73</v>
      </c>
      <c r="F1039" t="s">
        <v>74</v>
      </c>
      <c r="G1039" t="s">
        <v>185</v>
      </c>
      <c r="H1039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文化祭宮侑ICONIC</v>
      </c>
    </row>
    <row r="1040" spans="1:21" x14ac:dyDescent="0.2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581</v>
      </c>
      <c r="D1040" t="s">
        <v>186</v>
      </c>
      <c r="E1040" s="1" t="s">
        <v>73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文化祭宮侑ICONIC</v>
      </c>
    </row>
    <row r="1041" spans="1:21" x14ac:dyDescent="0.2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581</v>
      </c>
      <c r="D1041" t="s">
        <v>186</v>
      </c>
      <c r="E1041" s="1" t="s">
        <v>73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文化祭宮侑ICONIC</v>
      </c>
    </row>
    <row r="1042" spans="1:21" x14ac:dyDescent="0.2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631</v>
      </c>
      <c r="D1042" s="1" t="s">
        <v>186</v>
      </c>
      <c r="E1042" s="1" t="s">
        <v>90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RPG宮侑ICONIC</v>
      </c>
    </row>
    <row r="1043" spans="1:21" x14ac:dyDescent="0.2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631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RPG宮侑ICONIC</v>
      </c>
    </row>
    <row r="1044" spans="1:21" x14ac:dyDescent="0.2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631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RPG宮侑ICONIC</v>
      </c>
    </row>
    <row r="1045" spans="1:21" x14ac:dyDescent="0.2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736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2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736</v>
      </c>
      <c r="D1046" s="1" t="s">
        <v>186</v>
      </c>
      <c r="E1046" s="1" t="s">
        <v>77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カンフー宮侑ICONIC</v>
      </c>
    </row>
    <row r="1047" spans="1:21" x14ac:dyDescent="0.2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736</v>
      </c>
      <c r="D1047" s="1" t="s">
        <v>186</v>
      </c>
      <c r="E1047" s="1" t="s">
        <v>77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カンフー宮侑ICONIC</v>
      </c>
    </row>
    <row r="1048" spans="1:21" x14ac:dyDescent="0.25">
      <c r="A1048">
        <f>VLOOKUP(Block[[#This Row],[No用]],SetNo[[No.用]:[vlookup 用]],2,FALSE)</f>
        <v>275</v>
      </c>
      <c r="B1048">
        <f>IF(ROW()=2,1,IF(A1047&lt;&gt;Block[[#This Row],[No]],1,B1047+1))</f>
        <v>4</v>
      </c>
      <c r="C1048" s="1" t="s">
        <v>736</v>
      </c>
      <c r="D1048" s="1" t="s">
        <v>186</v>
      </c>
      <c r="E1048" s="1" t="s">
        <v>77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54</v>
      </c>
      <c r="N1048">
        <v>0</v>
      </c>
      <c r="O1048">
        <v>64</v>
      </c>
      <c r="P1048">
        <v>0</v>
      </c>
      <c r="U1048" t="str">
        <f>Block[[#This Row],[服装]]&amp;Block[[#This Row],[名前]]&amp;Block[[#This Row],[レアリティ]]</f>
        <v>カンフー宮侑ICONIC</v>
      </c>
    </row>
    <row r="1049" spans="1:21" x14ac:dyDescent="0.2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825</v>
      </c>
      <c r="D1049" s="1" t="s">
        <v>186</v>
      </c>
      <c r="E1049" s="1" t="s">
        <v>73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新年2宮侑ICONIC</v>
      </c>
    </row>
    <row r="1050" spans="1:21" x14ac:dyDescent="0.2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825</v>
      </c>
      <c r="D1050" s="1" t="s">
        <v>186</v>
      </c>
      <c r="E1050" s="1" t="s">
        <v>73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新年2宮侑ICONIC</v>
      </c>
    </row>
    <row r="1051" spans="1:21" x14ac:dyDescent="0.2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825</v>
      </c>
      <c r="D1051" s="1" t="s">
        <v>186</v>
      </c>
      <c r="E1051" s="1" t="s">
        <v>73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新年2宮侑ICONIC</v>
      </c>
    </row>
    <row r="1052" spans="1:21" x14ac:dyDescent="0.2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980</v>
      </c>
      <c r="D1052" s="1" t="s">
        <v>186</v>
      </c>
      <c r="E1052" s="1" t="s">
        <v>90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サバゲ2宮侑ICONIC</v>
      </c>
    </row>
    <row r="1053" spans="1:21" x14ac:dyDescent="0.2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980</v>
      </c>
      <c r="D1053" s="1" t="s">
        <v>186</v>
      </c>
      <c r="E1053" s="1" t="s">
        <v>90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サバゲ2宮侑ICONIC</v>
      </c>
    </row>
    <row r="1054" spans="1:21" x14ac:dyDescent="0.2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980</v>
      </c>
      <c r="D1054" s="1" t="s">
        <v>186</v>
      </c>
      <c r="E1054" s="1" t="s">
        <v>90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サバゲ2宮侑ICONIC</v>
      </c>
    </row>
    <row r="1055" spans="1:21" x14ac:dyDescent="0.2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s="1" t="s">
        <v>149</v>
      </c>
      <c r="D1055" s="1" t="s">
        <v>186</v>
      </c>
      <c r="E1055" s="1" t="s">
        <v>77</v>
      </c>
      <c r="F1055" s="1" t="s">
        <v>74</v>
      </c>
      <c r="G1055" s="1" t="s">
        <v>185</v>
      </c>
      <c r="H1055" s="1" t="s">
        <v>71</v>
      </c>
      <c r="I1055">
        <v>1</v>
      </c>
      <c r="J1055" t="s">
        <v>247</v>
      </c>
      <c r="K1055" s="1" t="s">
        <v>174</v>
      </c>
      <c r="L1055" s="1" t="s">
        <v>162</v>
      </c>
      <c r="M1055">
        <v>26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制服宮侑ICONIC</v>
      </c>
    </row>
    <row r="1056" spans="1:21" x14ac:dyDescent="0.2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s="1" t="s">
        <v>149</v>
      </c>
      <c r="D1056" s="1" t="s">
        <v>186</v>
      </c>
      <c r="E1056" s="1" t="s">
        <v>77</v>
      </c>
      <c r="F1056" s="1" t="s">
        <v>74</v>
      </c>
      <c r="G1056" s="1" t="s">
        <v>185</v>
      </c>
      <c r="H1056" s="1" t="s">
        <v>71</v>
      </c>
      <c r="I1056">
        <v>1</v>
      </c>
      <c r="J1056" t="s">
        <v>247</v>
      </c>
      <c r="K1056" s="1" t="s">
        <v>175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制服宮侑ICONIC</v>
      </c>
    </row>
    <row r="1057" spans="1:21" x14ac:dyDescent="0.2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s="1" t="s">
        <v>149</v>
      </c>
      <c r="D1057" s="1" t="s">
        <v>186</v>
      </c>
      <c r="E1057" s="1" t="s">
        <v>77</v>
      </c>
      <c r="F1057" s="1" t="s">
        <v>74</v>
      </c>
      <c r="G1057" s="1" t="s">
        <v>185</v>
      </c>
      <c r="H1057" s="1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24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制服宮侑ICONIC</v>
      </c>
    </row>
    <row r="1058" spans="1:21" x14ac:dyDescent="0.25">
      <c r="A1058">
        <f>VLOOKUP(Block[[#This Row],[No用]],SetNo[[No.用]:[vlookup 用]],2,FALSE)</f>
        <v>279</v>
      </c>
      <c r="B1058">
        <f>IF(ROW()=2,1,IF(A1054&lt;&gt;Block[[#This Row],[No]],1,B1054+1))</f>
        <v>1</v>
      </c>
      <c r="C1058" t="s">
        <v>108</v>
      </c>
      <c r="D1058" t="s">
        <v>187</v>
      </c>
      <c r="E1058" t="s">
        <v>90</v>
      </c>
      <c r="F1058" t="s">
        <v>78</v>
      </c>
      <c r="G1058" t="s">
        <v>185</v>
      </c>
      <c r="H1058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ユニフォーム宮治ICONIC</v>
      </c>
    </row>
    <row r="1059" spans="1:21" x14ac:dyDescent="0.2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t="s">
        <v>108</v>
      </c>
      <c r="D1059" t="s">
        <v>187</v>
      </c>
      <c r="E1059" t="s">
        <v>90</v>
      </c>
      <c r="F1059" t="s">
        <v>78</v>
      </c>
      <c r="G1059" t="s">
        <v>185</v>
      </c>
      <c r="H1059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ユニフォーム宮治ICONIC</v>
      </c>
    </row>
    <row r="1060" spans="1:21" x14ac:dyDescent="0.2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t="s">
        <v>108</v>
      </c>
      <c r="D1060" t="s">
        <v>187</v>
      </c>
      <c r="E1060" t="s">
        <v>90</v>
      </c>
      <c r="F1060" t="s">
        <v>78</v>
      </c>
      <c r="G1060" t="s">
        <v>185</v>
      </c>
      <c r="H1060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ユニフォーム宮治ICONIC</v>
      </c>
    </row>
    <row r="1061" spans="1:21" x14ac:dyDescent="0.2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631</v>
      </c>
      <c r="D1061" s="1" t="s">
        <v>187</v>
      </c>
      <c r="E1061" s="1" t="s">
        <v>90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178</v>
      </c>
      <c r="M1061">
        <v>33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RPG宮治ICONIC</v>
      </c>
    </row>
    <row r="1062" spans="1:21" x14ac:dyDescent="0.2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631</v>
      </c>
      <c r="D1062" s="1" t="s">
        <v>187</v>
      </c>
      <c r="E1062" s="1" t="s">
        <v>90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178</v>
      </c>
      <c r="M1062">
        <v>33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RPG宮治ICONIC</v>
      </c>
    </row>
    <row r="1063" spans="1:21" x14ac:dyDescent="0.2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631</v>
      </c>
      <c r="D1063" s="1" t="s">
        <v>187</v>
      </c>
      <c r="E1063" s="1" t="s">
        <v>90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RPG宮治ICONIC</v>
      </c>
    </row>
    <row r="1064" spans="1:21" x14ac:dyDescent="0.2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736</v>
      </c>
      <c r="D1064" s="1" t="s">
        <v>187</v>
      </c>
      <c r="E1064" s="1" t="s">
        <v>73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162</v>
      </c>
      <c r="M1064">
        <v>30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カンフー宮治ICONIC</v>
      </c>
    </row>
    <row r="1065" spans="1:21" x14ac:dyDescent="0.2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736</v>
      </c>
      <c r="D1065" s="1" t="s">
        <v>187</v>
      </c>
      <c r="E1065" s="1" t="s">
        <v>73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162</v>
      </c>
      <c r="M1065">
        <v>30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カンフー宮治ICONIC</v>
      </c>
    </row>
    <row r="1066" spans="1:21" x14ac:dyDescent="0.2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736</v>
      </c>
      <c r="D1066" s="1" t="s">
        <v>187</v>
      </c>
      <c r="E1066" s="1" t="s">
        <v>73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162</v>
      </c>
      <c r="M1066">
        <v>31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カンフー宮治ICONIC</v>
      </c>
    </row>
    <row r="1067" spans="1:21" x14ac:dyDescent="0.2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912</v>
      </c>
      <c r="D1067" s="1" t="s">
        <v>187</v>
      </c>
      <c r="E1067" s="1" t="s">
        <v>90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178</v>
      </c>
      <c r="M1067">
        <v>33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遊園地宮治ICONIC</v>
      </c>
    </row>
    <row r="1068" spans="1:21" x14ac:dyDescent="0.2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912</v>
      </c>
      <c r="D1068" s="1" t="s">
        <v>187</v>
      </c>
      <c r="E1068" s="1" t="s">
        <v>90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178</v>
      </c>
      <c r="M1068">
        <v>33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遊園地宮治ICONIC</v>
      </c>
    </row>
    <row r="1069" spans="1:21" x14ac:dyDescent="0.2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912</v>
      </c>
      <c r="D1069" s="1" t="s">
        <v>187</v>
      </c>
      <c r="E1069" s="1" t="s">
        <v>90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178</v>
      </c>
      <c r="M1069">
        <v>33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遊園地宮治ICONIC</v>
      </c>
    </row>
    <row r="1070" spans="1:21" x14ac:dyDescent="0.2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s="1" t="s">
        <v>990</v>
      </c>
      <c r="D1070" s="1" t="s">
        <v>187</v>
      </c>
      <c r="E1070" s="1" t="s">
        <v>77</v>
      </c>
      <c r="F1070" s="1" t="s">
        <v>78</v>
      </c>
      <c r="G1070" s="1" t="s">
        <v>185</v>
      </c>
      <c r="H1070" s="1" t="s">
        <v>71</v>
      </c>
      <c r="I1070">
        <v>1</v>
      </c>
      <c r="J1070" t="s">
        <v>247</v>
      </c>
      <c r="K1070" s="1" t="s">
        <v>174</v>
      </c>
      <c r="L1070" s="1" t="s">
        <v>162</v>
      </c>
      <c r="M1070">
        <v>30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夏祭り2宮治ICONIC</v>
      </c>
    </row>
    <row r="1071" spans="1:21" x14ac:dyDescent="0.2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s="1" t="s">
        <v>990</v>
      </c>
      <c r="D1071" s="1" t="s">
        <v>187</v>
      </c>
      <c r="E1071" s="1" t="s">
        <v>77</v>
      </c>
      <c r="F1071" s="1" t="s">
        <v>78</v>
      </c>
      <c r="G1071" s="1" t="s">
        <v>185</v>
      </c>
      <c r="H1071" s="1" t="s">
        <v>71</v>
      </c>
      <c r="I1071">
        <v>1</v>
      </c>
      <c r="J1071" t="s">
        <v>247</v>
      </c>
      <c r="K1071" s="1" t="s">
        <v>175</v>
      </c>
      <c r="L1071" s="1" t="s">
        <v>162</v>
      </c>
      <c r="M1071">
        <v>30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夏祭り2宮治ICONIC</v>
      </c>
    </row>
    <row r="1072" spans="1:21" x14ac:dyDescent="0.2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s="1" t="s">
        <v>990</v>
      </c>
      <c r="D1072" s="1" t="s">
        <v>187</v>
      </c>
      <c r="E1072" s="1" t="s">
        <v>77</v>
      </c>
      <c r="F1072" s="1" t="s">
        <v>78</v>
      </c>
      <c r="G1072" s="1" t="s">
        <v>185</v>
      </c>
      <c r="H1072" s="1" t="s">
        <v>71</v>
      </c>
      <c r="I1072">
        <v>1</v>
      </c>
      <c r="J1072" t="s">
        <v>247</v>
      </c>
      <c r="K1072" s="1" t="s">
        <v>248</v>
      </c>
      <c r="L1072" s="1" t="s">
        <v>162</v>
      </c>
      <c r="M1072">
        <v>31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夏祭り2宮治ICONIC</v>
      </c>
    </row>
    <row r="1073" spans="1:21" x14ac:dyDescent="0.25">
      <c r="A1073">
        <f>VLOOKUP(Block[[#This Row],[No用]],SetNo[[No.用]:[vlookup 用]],2,FALSE)</f>
        <v>284</v>
      </c>
      <c r="B1073">
        <f>IF(ROW()=2,1,IF(A1072&lt;&gt;Block[[#This Row],[No]],1,B1072+1))</f>
        <v>1</v>
      </c>
      <c r="C1073" s="1" t="s">
        <v>149</v>
      </c>
      <c r="D1073" s="1" t="s">
        <v>187</v>
      </c>
      <c r="E1073" s="1" t="s">
        <v>73</v>
      </c>
      <c r="F1073" s="1" t="s">
        <v>78</v>
      </c>
      <c r="G1073" s="1" t="s">
        <v>185</v>
      </c>
      <c r="H1073" s="1" t="s">
        <v>71</v>
      </c>
      <c r="I1073">
        <v>1</v>
      </c>
      <c r="J1073" t="s">
        <v>247</v>
      </c>
      <c r="K1073" s="1" t="s">
        <v>174</v>
      </c>
      <c r="L1073" s="1" t="s">
        <v>162</v>
      </c>
      <c r="M1073">
        <v>30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制服宮治ICONIC</v>
      </c>
    </row>
    <row r="1074" spans="1:21" x14ac:dyDescent="0.25">
      <c r="A1074">
        <f>VLOOKUP(Block[[#This Row],[No用]],SetNo[[No.用]:[vlookup 用]],2,FALSE)</f>
        <v>284</v>
      </c>
      <c r="B1074">
        <f>IF(ROW()=2,1,IF(A1073&lt;&gt;Block[[#This Row],[No]],1,B1073+1))</f>
        <v>2</v>
      </c>
      <c r="C1074" s="1" t="s">
        <v>149</v>
      </c>
      <c r="D1074" s="1" t="s">
        <v>187</v>
      </c>
      <c r="E1074" s="1" t="s">
        <v>73</v>
      </c>
      <c r="F1074" s="1" t="s">
        <v>78</v>
      </c>
      <c r="G1074" s="1" t="s">
        <v>185</v>
      </c>
      <c r="H1074" s="1" t="s">
        <v>71</v>
      </c>
      <c r="I1074">
        <v>1</v>
      </c>
      <c r="J1074" t="s">
        <v>247</v>
      </c>
      <c r="K1074" s="1" t="s">
        <v>175</v>
      </c>
      <c r="L1074" s="1" t="s">
        <v>162</v>
      </c>
      <c r="M1074">
        <v>30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制服宮治ICONIC</v>
      </c>
    </row>
    <row r="1075" spans="1:21" x14ac:dyDescent="0.25">
      <c r="A1075">
        <f>VLOOKUP(Block[[#This Row],[No用]],SetNo[[No.用]:[vlookup 用]],2,FALSE)</f>
        <v>284</v>
      </c>
      <c r="B1075">
        <f>IF(ROW()=2,1,IF(A1074&lt;&gt;Block[[#This Row],[No]],1,B1074+1))</f>
        <v>3</v>
      </c>
      <c r="C1075" s="1" t="s">
        <v>149</v>
      </c>
      <c r="D1075" s="1" t="s">
        <v>187</v>
      </c>
      <c r="E1075" s="1" t="s">
        <v>73</v>
      </c>
      <c r="F1075" s="1" t="s">
        <v>78</v>
      </c>
      <c r="G1075" s="1" t="s">
        <v>185</v>
      </c>
      <c r="H1075" s="1" t="s">
        <v>71</v>
      </c>
      <c r="I1075">
        <v>1</v>
      </c>
      <c r="J1075" t="s">
        <v>247</v>
      </c>
      <c r="K1075" s="1" t="s">
        <v>248</v>
      </c>
      <c r="L1075" s="1" t="s">
        <v>162</v>
      </c>
      <c r="M1075">
        <v>31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制服宮治ICONIC</v>
      </c>
    </row>
    <row r="1076" spans="1:21" x14ac:dyDescent="0.25">
      <c r="A1076">
        <f>VLOOKUP(Block[[#This Row],[No用]],SetNo[[No.用]:[vlookup 用]],2,FALSE)</f>
        <v>285</v>
      </c>
      <c r="B1076">
        <f>IF(ROW()=2,1,IF(A1072&lt;&gt;Block[[#This Row],[No]],1,B1072+1))</f>
        <v>1</v>
      </c>
      <c r="C1076" t="s">
        <v>108</v>
      </c>
      <c r="D1076" t="s">
        <v>188</v>
      </c>
      <c r="E1076" t="s">
        <v>77</v>
      </c>
      <c r="F1076" t="s">
        <v>82</v>
      </c>
      <c r="G1076" t="s">
        <v>185</v>
      </c>
      <c r="H1076" t="s">
        <v>71</v>
      </c>
      <c r="I1076">
        <v>1</v>
      </c>
      <c r="J1076" t="s">
        <v>247</v>
      </c>
      <c r="K1076" s="1" t="s">
        <v>174</v>
      </c>
      <c r="L1076" s="1" t="s">
        <v>173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ユニフォーム角名倫太郎ICONIC</v>
      </c>
    </row>
    <row r="1077" spans="1:21" x14ac:dyDescent="0.25">
      <c r="A1077">
        <f>VLOOKUP(Block[[#This Row],[No用]],SetNo[[No.用]:[vlookup 用]],2,FALSE)</f>
        <v>285</v>
      </c>
      <c r="B1077">
        <f>IF(ROW()=2,1,IF(A1076&lt;&gt;Block[[#This Row],[No]],1,B1076+1))</f>
        <v>2</v>
      </c>
      <c r="C1077" t="s">
        <v>108</v>
      </c>
      <c r="D1077" t="s">
        <v>188</v>
      </c>
      <c r="E1077" t="s">
        <v>77</v>
      </c>
      <c r="F1077" t="s">
        <v>82</v>
      </c>
      <c r="G1077" t="s">
        <v>185</v>
      </c>
      <c r="H1077" t="s">
        <v>71</v>
      </c>
      <c r="I1077">
        <v>1</v>
      </c>
      <c r="J1077" t="s">
        <v>247</v>
      </c>
      <c r="K1077" s="1" t="s">
        <v>175</v>
      </c>
      <c r="L1077" s="1" t="s">
        <v>173</v>
      </c>
      <c r="M1077">
        <v>37</v>
      </c>
      <c r="N1077">
        <v>0</v>
      </c>
      <c r="O1077">
        <v>0</v>
      </c>
      <c r="P1077">
        <v>0</v>
      </c>
      <c r="U1077" t="str">
        <f>Block[[#This Row],[服装]]&amp;Block[[#This Row],[名前]]&amp;Block[[#This Row],[レアリティ]]</f>
        <v>ユニフォーム角名倫太郎ICONIC</v>
      </c>
    </row>
    <row r="1078" spans="1:21" x14ac:dyDescent="0.25">
      <c r="A1078">
        <f>VLOOKUP(Block[[#This Row],[No用]],SetNo[[No.用]:[vlookup 用]],2,FALSE)</f>
        <v>285</v>
      </c>
      <c r="B1078">
        <f>IF(ROW()=2,1,IF(A1077&lt;&gt;Block[[#This Row],[No]],1,B1077+1))</f>
        <v>3</v>
      </c>
      <c r="C1078" t="s">
        <v>108</v>
      </c>
      <c r="D1078" t="s">
        <v>188</v>
      </c>
      <c r="E1078" t="s">
        <v>77</v>
      </c>
      <c r="F1078" t="s">
        <v>82</v>
      </c>
      <c r="G1078" t="s">
        <v>185</v>
      </c>
      <c r="H1078" t="s">
        <v>71</v>
      </c>
      <c r="I1078">
        <v>1</v>
      </c>
      <c r="J1078" t="s">
        <v>247</v>
      </c>
      <c r="K1078" s="1" t="s">
        <v>176</v>
      </c>
      <c r="L1078" s="1" t="s">
        <v>162</v>
      </c>
      <c r="M1078">
        <v>34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ユニフォーム角名倫太郎ICONIC</v>
      </c>
    </row>
    <row r="1079" spans="1:21" x14ac:dyDescent="0.25">
      <c r="A1079">
        <f>VLOOKUP(Block[[#This Row],[No用]],SetNo[[No.用]:[vlookup 用]],2,FALSE)</f>
        <v>285</v>
      </c>
      <c r="B1079">
        <f>IF(ROW()=2,1,IF(A1078&lt;&gt;Block[[#This Row],[No]],1,B1078+1))</f>
        <v>4</v>
      </c>
      <c r="C1079" t="s">
        <v>108</v>
      </c>
      <c r="D1079" t="s">
        <v>188</v>
      </c>
      <c r="E1079" t="s">
        <v>77</v>
      </c>
      <c r="F1079" t="s">
        <v>82</v>
      </c>
      <c r="G1079" t="s">
        <v>185</v>
      </c>
      <c r="H1079" t="s">
        <v>71</v>
      </c>
      <c r="I1079">
        <v>1</v>
      </c>
      <c r="J1079" t="s">
        <v>247</v>
      </c>
      <c r="K1079" s="1" t="s">
        <v>179</v>
      </c>
      <c r="L1079" s="1" t="s">
        <v>173</v>
      </c>
      <c r="M1079">
        <v>40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ユニフォーム角名倫太郎ICONIC</v>
      </c>
    </row>
    <row r="1080" spans="1:21" x14ac:dyDescent="0.25">
      <c r="A1080">
        <f>VLOOKUP(Block[[#This Row],[No用]],SetNo[[No.用]:[vlookup 用]],2,FALSE)</f>
        <v>285</v>
      </c>
      <c r="B1080">
        <f>IF(ROW()=2,1,IF(A1079&lt;&gt;Block[[#This Row],[No]],1,B1079+1))</f>
        <v>5</v>
      </c>
      <c r="C1080" t="s">
        <v>108</v>
      </c>
      <c r="D1080" t="s">
        <v>188</v>
      </c>
      <c r="E1080" t="s">
        <v>77</v>
      </c>
      <c r="F1080" t="s">
        <v>82</v>
      </c>
      <c r="G1080" t="s">
        <v>185</v>
      </c>
      <c r="H1080" t="s">
        <v>71</v>
      </c>
      <c r="I1080">
        <v>1</v>
      </c>
      <c r="J1080" t="s">
        <v>247</v>
      </c>
      <c r="K1080" s="1" t="s">
        <v>192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ユニフォーム角名倫太郎ICONIC</v>
      </c>
    </row>
    <row r="1081" spans="1:21" x14ac:dyDescent="0.25">
      <c r="A1081">
        <f>VLOOKUP(Block[[#This Row],[No用]],SetNo[[No.用]:[vlookup 用]],2,FALSE)</f>
        <v>285</v>
      </c>
      <c r="B1081">
        <f>IF(ROW()=2,1,IF(A1080&lt;&gt;Block[[#This Row],[No]],1,B1080+1))</f>
        <v>6</v>
      </c>
      <c r="C1081" t="s">
        <v>108</v>
      </c>
      <c r="D1081" t="s">
        <v>188</v>
      </c>
      <c r="E1081" t="s">
        <v>77</v>
      </c>
      <c r="F1081" t="s">
        <v>82</v>
      </c>
      <c r="G1081" t="s">
        <v>185</v>
      </c>
      <c r="H1081" t="s">
        <v>71</v>
      </c>
      <c r="I1081">
        <v>1</v>
      </c>
      <c r="J1081" t="s">
        <v>247</v>
      </c>
      <c r="K1081" s="1" t="s">
        <v>177</v>
      </c>
      <c r="L1081" s="1" t="s">
        <v>162</v>
      </c>
      <c r="M1081">
        <v>34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ユニフォーム角名倫太郎ICONIC</v>
      </c>
    </row>
    <row r="1082" spans="1:21" x14ac:dyDescent="0.25">
      <c r="A1082">
        <f>VLOOKUP(Block[[#This Row],[No用]],SetNo[[No.用]:[vlookup 用]],2,FALSE)</f>
        <v>285</v>
      </c>
      <c r="B1082">
        <f>IF(ROW()=2,1,IF(A1081&lt;&gt;Block[[#This Row],[No]],1,B1081+1))</f>
        <v>7</v>
      </c>
      <c r="C1082" t="s">
        <v>108</v>
      </c>
      <c r="D1082" t="s">
        <v>188</v>
      </c>
      <c r="E1082" t="s">
        <v>77</v>
      </c>
      <c r="F1082" t="s">
        <v>82</v>
      </c>
      <c r="G1082" t="s">
        <v>185</v>
      </c>
      <c r="H1082" t="s">
        <v>71</v>
      </c>
      <c r="I1082">
        <v>1</v>
      </c>
      <c r="J1082" t="s">
        <v>247</v>
      </c>
      <c r="K1082" s="1" t="s">
        <v>248</v>
      </c>
      <c r="L1082" s="1" t="s">
        <v>162</v>
      </c>
      <c r="M1082">
        <v>37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ユニフォーム角名倫太郎ICONIC</v>
      </c>
    </row>
    <row r="1083" spans="1:21" x14ac:dyDescent="0.25">
      <c r="A1083">
        <f>VLOOKUP(Block[[#This Row],[No用]],SetNo[[No.用]:[vlookup 用]],2,FALSE)</f>
        <v>285</v>
      </c>
      <c r="B1083">
        <f>IF(ROW()=2,1,IF(A1082&lt;&gt;Block[[#This Row],[No]],1,B1082+1))</f>
        <v>8</v>
      </c>
      <c r="C1083" t="s">
        <v>108</v>
      </c>
      <c r="D1083" t="s">
        <v>188</v>
      </c>
      <c r="E1083" t="s">
        <v>77</v>
      </c>
      <c r="F1083" t="s">
        <v>82</v>
      </c>
      <c r="G1083" t="s">
        <v>185</v>
      </c>
      <c r="H1083" t="s">
        <v>71</v>
      </c>
      <c r="I1083">
        <v>1</v>
      </c>
      <c r="J1083" t="s">
        <v>247</v>
      </c>
      <c r="K1083" s="1" t="s">
        <v>183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Block[[#This Row],[服装]]&amp;Block[[#This Row],[名前]]&amp;Block[[#This Row],[レアリティ]]</f>
        <v>ユニフォーム角名倫太郎ICONIC</v>
      </c>
    </row>
    <row r="1084" spans="1:21" x14ac:dyDescent="0.25">
      <c r="A1084">
        <f>VLOOKUP(Block[[#This Row],[No用]],SetNo[[No.用]:[vlookup 用]],2,FALSE)</f>
        <v>286</v>
      </c>
      <c r="B1084">
        <f>IF(ROW()=2,1,IF(A1083&lt;&gt;Block[[#This Row],[No]],1,B1083+1))</f>
        <v>1</v>
      </c>
      <c r="C1084" s="1" t="s">
        <v>630</v>
      </c>
      <c r="D1084" s="1" t="s">
        <v>188</v>
      </c>
      <c r="E1084" s="1" t="s">
        <v>73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174</v>
      </c>
      <c r="L1084" s="1" t="s">
        <v>173</v>
      </c>
      <c r="M1084">
        <v>37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サバゲ角名倫太郎ICONIC</v>
      </c>
    </row>
    <row r="1085" spans="1:21" x14ac:dyDescent="0.25">
      <c r="A1085">
        <f>VLOOKUP(Block[[#This Row],[No用]],SetNo[[No.用]:[vlookup 用]],2,FALSE)</f>
        <v>286</v>
      </c>
      <c r="B1085">
        <f>IF(ROW()=2,1,IF(A1084&lt;&gt;Block[[#This Row],[No]],1,B1084+1))</f>
        <v>2</v>
      </c>
      <c r="C1085" s="1" t="s">
        <v>630</v>
      </c>
      <c r="D1085" s="1" t="s">
        <v>188</v>
      </c>
      <c r="E1085" s="1" t="s">
        <v>73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175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サバゲ角名倫太郎ICONIC</v>
      </c>
    </row>
    <row r="1086" spans="1:21" x14ac:dyDescent="0.25">
      <c r="A1086">
        <f>VLOOKUP(Block[[#This Row],[No用]],SetNo[[No.用]:[vlookup 用]],2,FALSE)</f>
        <v>286</v>
      </c>
      <c r="B1086">
        <f>IF(ROW()=2,1,IF(A1085&lt;&gt;Block[[#This Row],[No]],1,B1085+1))</f>
        <v>3</v>
      </c>
      <c r="C1086" s="1" t="s">
        <v>630</v>
      </c>
      <c r="D1086" s="1" t="s">
        <v>188</v>
      </c>
      <c r="E1086" s="1" t="s">
        <v>73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176</v>
      </c>
      <c r="L1086" s="1" t="s">
        <v>162</v>
      </c>
      <c r="M1086">
        <v>34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サバゲ角名倫太郎ICONIC</v>
      </c>
    </row>
    <row r="1087" spans="1:21" x14ac:dyDescent="0.25">
      <c r="A1087">
        <f>VLOOKUP(Block[[#This Row],[No用]],SetNo[[No.用]:[vlookup 用]],2,FALSE)</f>
        <v>286</v>
      </c>
      <c r="B1087">
        <f>IF(ROW()=2,1,IF(A1086&lt;&gt;Block[[#This Row],[No]],1,B1086+1))</f>
        <v>4</v>
      </c>
      <c r="C1087" s="1" t="s">
        <v>630</v>
      </c>
      <c r="D1087" s="1" t="s">
        <v>188</v>
      </c>
      <c r="E1087" s="1" t="s">
        <v>73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179</v>
      </c>
      <c r="L1087" s="1" t="s">
        <v>173</v>
      </c>
      <c r="M1087">
        <v>40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サバゲ角名倫太郎ICONIC</v>
      </c>
    </row>
    <row r="1088" spans="1:21" x14ac:dyDescent="0.25">
      <c r="A1088">
        <f>VLOOKUP(Block[[#This Row],[No用]],SetNo[[No.用]:[vlookup 用]],2,FALSE)</f>
        <v>286</v>
      </c>
      <c r="B1088">
        <f>IF(ROW()=2,1,IF(A1087&lt;&gt;Block[[#This Row],[No]],1,B1087+1))</f>
        <v>5</v>
      </c>
      <c r="C1088" s="1" t="s">
        <v>630</v>
      </c>
      <c r="D1088" s="1" t="s">
        <v>188</v>
      </c>
      <c r="E1088" s="1" t="s">
        <v>73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192</v>
      </c>
      <c r="L1088" s="1" t="s">
        <v>162</v>
      </c>
      <c r="M1088">
        <v>34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サバゲ角名倫太郎ICONIC</v>
      </c>
    </row>
    <row r="1089" spans="1:21" x14ac:dyDescent="0.25">
      <c r="A1089">
        <f>VLOOKUP(Block[[#This Row],[No用]],SetNo[[No.用]:[vlookup 用]],2,FALSE)</f>
        <v>286</v>
      </c>
      <c r="B1089">
        <f>IF(ROW()=2,1,IF(A1088&lt;&gt;Block[[#This Row],[No]],1,B1088+1))</f>
        <v>6</v>
      </c>
      <c r="C1089" s="1" t="s">
        <v>630</v>
      </c>
      <c r="D1089" s="1" t="s">
        <v>188</v>
      </c>
      <c r="E1089" s="1" t="s">
        <v>73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177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サバゲ角名倫太郎ICONIC</v>
      </c>
    </row>
    <row r="1090" spans="1:21" x14ac:dyDescent="0.25">
      <c r="A1090">
        <f>VLOOKUP(Block[[#This Row],[No用]],SetNo[[No.用]:[vlookup 用]],2,FALSE)</f>
        <v>286</v>
      </c>
      <c r="B1090">
        <f>IF(ROW()=2,1,IF(A1089&lt;&gt;Block[[#This Row],[No]],1,B1089+1))</f>
        <v>7</v>
      </c>
      <c r="C1090" s="1" t="s">
        <v>630</v>
      </c>
      <c r="D1090" s="1" t="s">
        <v>188</v>
      </c>
      <c r="E1090" s="1" t="s">
        <v>73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248</v>
      </c>
      <c r="L1090" s="1" t="s">
        <v>162</v>
      </c>
      <c r="M1090">
        <v>37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サバゲ角名倫太郎ICONIC</v>
      </c>
    </row>
    <row r="1091" spans="1:21" x14ac:dyDescent="0.25">
      <c r="A1091">
        <f>VLOOKUP(Block[[#This Row],[No用]],SetNo[[No.用]:[vlookup 用]],2,FALSE)</f>
        <v>287</v>
      </c>
      <c r="B1091">
        <f>IF(ROW()=2,1,IF(A1090&lt;&gt;Block[[#This Row],[No]],1,B1090+1))</f>
        <v>1</v>
      </c>
      <c r="C1091" s="1" t="s">
        <v>707</v>
      </c>
      <c r="D1091" s="1" t="s">
        <v>188</v>
      </c>
      <c r="E1091" s="1" t="s">
        <v>90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174</v>
      </c>
      <c r="L1091" s="1" t="s">
        <v>173</v>
      </c>
      <c r="M1091">
        <v>37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花火角名倫太郎ICONIC</v>
      </c>
    </row>
    <row r="1092" spans="1:21" x14ac:dyDescent="0.25">
      <c r="A1092">
        <f>VLOOKUP(Block[[#This Row],[No用]],SetNo[[No.用]:[vlookup 用]],2,FALSE)</f>
        <v>287</v>
      </c>
      <c r="B1092">
        <f>IF(ROW()=2,1,IF(A1091&lt;&gt;Block[[#This Row],[No]],1,B1091+1))</f>
        <v>2</v>
      </c>
      <c r="C1092" s="1" t="s">
        <v>707</v>
      </c>
      <c r="D1092" s="1" t="s">
        <v>188</v>
      </c>
      <c r="E1092" s="1" t="s">
        <v>90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175</v>
      </c>
      <c r="L1092" s="1" t="s">
        <v>173</v>
      </c>
      <c r="M1092">
        <v>37</v>
      </c>
      <c r="N1092">
        <v>0</v>
      </c>
      <c r="O1092">
        <v>0</v>
      </c>
      <c r="P1092">
        <v>0</v>
      </c>
      <c r="U1092" t="str">
        <f>Block[[#This Row],[服装]]&amp;Block[[#This Row],[名前]]&amp;Block[[#This Row],[レアリティ]]</f>
        <v>花火角名倫太郎ICONIC</v>
      </c>
    </row>
    <row r="1093" spans="1:21" x14ac:dyDescent="0.25">
      <c r="A1093">
        <f>VLOOKUP(Block[[#This Row],[No用]],SetNo[[No.用]:[vlookup 用]],2,FALSE)</f>
        <v>287</v>
      </c>
      <c r="B1093">
        <f>IF(ROW()=2,1,IF(A1092&lt;&gt;Block[[#This Row],[No]],1,B1092+1))</f>
        <v>3</v>
      </c>
      <c r="C1093" s="1" t="s">
        <v>707</v>
      </c>
      <c r="D1093" s="1" t="s">
        <v>188</v>
      </c>
      <c r="E1093" s="1" t="s">
        <v>90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176</v>
      </c>
      <c r="L1093" s="1" t="s">
        <v>162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花火角名倫太郎ICONIC</v>
      </c>
    </row>
    <row r="1094" spans="1:21" x14ac:dyDescent="0.25">
      <c r="A1094">
        <f>VLOOKUP(Block[[#This Row],[No用]],SetNo[[No.用]:[vlookup 用]],2,FALSE)</f>
        <v>287</v>
      </c>
      <c r="B1094">
        <f>IF(ROW()=2,1,IF(A1093&lt;&gt;Block[[#This Row],[No]],1,B1093+1))</f>
        <v>4</v>
      </c>
      <c r="C1094" s="1" t="s">
        <v>707</v>
      </c>
      <c r="D1094" s="1" t="s">
        <v>188</v>
      </c>
      <c r="E1094" s="1" t="s">
        <v>90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179</v>
      </c>
      <c r="L1094" s="1" t="s">
        <v>173</v>
      </c>
      <c r="M1094">
        <v>40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花火角名倫太郎ICONIC</v>
      </c>
    </row>
    <row r="1095" spans="1:21" x14ac:dyDescent="0.25">
      <c r="A1095">
        <f>VLOOKUP(Block[[#This Row],[No用]],SetNo[[No.用]:[vlookup 用]],2,FALSE)</f>
        <v>287</v>
      </c>
      <c r="B1095">
        <f>IF(ROW()=2,1,IF(A1094&lt;&gt;Block[[#This Row],[No]],1,B1094+1))</f>
        <v>5</v>
      </c>
      <c r="C1095" s="1" t="s">
        <v>707</v>
      </c>
      <c r="D1095" s="1" t="s">
        <v>188</v>
      </c>
      <c r="E1095" s="1" t="s">
        <v>90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192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花火角名倫太郎ICONIC</v>
      </c>
    </row>
    <row r="1096" spans="1:21" x14ac:dyDescent="0.25">
      <c r="A1096">
        <f>VLOOKUP(Block[[#This Row],[No用]],SetNo[[No.用]:[vlookup 用]],2,FALSE)</f>
        <v>287</v>
      </c>
      <c r="B1096">
        <f>IF(ROW()=2,1,IF(A1095&lt;&gt;Block[[#This Row],[No]],1,B1095+1))</f>
        <v>6</v>
      </c>
      <c r="C1096" s="1" t="s">
        <v>707</v>
      </c>
      <c r="D1096" s="1" t="s">
        <v>188</v>
      </c>
      <c r="E1096" s="1" t="s">
        <v>90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177</v>
      </c>
      <c r="L1096" s="1" t="s">
        <v>162</v>
      </c>
      <c r="M1096">
        <v>34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花火角名倫太郎ICONIC</v>
      </c>
    </row>
    <row r="1097" spans="1:21" x14ac:dyDescent="0.25">
      <c r="A1097">
        <f>VLOOKUP(Block[[#This Row],[No用]],SetNo[[No.用]:[vlookup 用]],2,FALSE)</f>
        <v>287</v>
      </c>
      <c r="B1097">
        <f>IF(ROW()=2,1,IF(A1096&lt;&gt;Block[[#This Row],[No]],1,B1096+1))</f>
        <v>7</v>
      </c>
      <c r="C1097" s="1" t="s">
        <v>707</v>
      </c>
      <c r="D1097" s="1" t="s">
        <v>188</v>
      </c>
      <c r="E1097" s="1" t="s">
        <v>90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248</v>
      </c>
      <c r="L1097" s="1" t="s">
        <v>178</v>
      </c>
      <c r="M1097">
        <v>40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花火角名倫太郎ICONIC</v>
      </c>
    </row>
    <row r="1098" spans="1:21" x14ac:dyDescent="0.25">
      <c r="A1098">
        <f>VLOOKUP(Block[[#This Row],[No用]],SetNo[[No.用]:[vlookup 用]],2,FALSE)</f>
        <v>287</v>
      </c>
      <c r="B1098">
        <f>IF(ROW()=2,1,IF(A1097&lt;&gt;Block[[#This Row],[No]],1,B1097+1))</f>
        <v>8</v>
      </c>
      <c r="C1098" s="1" t="s">
        <v>707</v>
      </c>
      <c r="D1098" s="1" t="s">
        <v>188</v>
      </c>
      <c r="E1098" s="1" t="s">
        <v>90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183</v>
      </c>
      <c r="L1098" s="1" t="s">
        <v>224</v>
      </c>
      <c r="M1098">
        <v>47</v>
      </c>
      <c r="N1098">
        <v>0</v>
      </c>
      <c r="O1098">
        <v>57</v>
      </c>
      <c r="P1098">
        <v>0</v>
      </c>
      <c r="U1098" t="str">
        <f>Block[[#This Row],[服装]]&amp;Block[[#This Row],[名前]]&amp;Block[[#This Row],[レアリティ]]</f>
        <v>花火角名倫太郎ICONIC</v>
      </c>
    </row>
    <row r="1099" spans="1:21" x14ac:dyDescent="0.25">
      <c r="A1099">
        <f>VLOOKUP(Block[[#This Row],[No用]],SetNo[[No.用]:[vlookup 用]],2,FALSE)</f>
        <v>288</v>
      </c>
      <c r="B1099">
        <f>IF(ROW()=2,1,IF(A1098&lt;&gt;Block[[#This Row],[No]],1,B1098+1))</f>
        <v>1</v>
      </c>
      <c r="C1099" s="1" t="s">
        <v>833</v>
      </c>
      <c r="D1099" s="1" t="s">
        <v>188</v>
      </c>
      <c r="E1099" s="1" t="s">
        <v>77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174</v>
      </c>
      <c r="L1099" s="1" t="s">
        <v>178</v>
      </c>
      <c r="M1099">
        <v>34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路地裏2角名倫太郎ICONIC</v>
      </c>
    </row>
    <row r="1100" spans="1:21" x14ac:dyDescent="0.25">
      <c r="A1100">
        <f>VLOOKUP(Block[[#This Row],[No用]],SetNo[[No.用]:[vlookup 用]],2,FALSE)</f>
        <v>288</v>
      </c>
      <c r="B1100">
        <f>IF(ROW()=2,1,IF(A1099&lt;&gt;Block[[#This Row],[No]],1,B1099+1))</f>
        <v>2</v>
      </c>
      <c r="C1100" s="1" t="s">
        <v>833</v>
      </c>
      <c r="D1100" s="1" t="s">
        <v>188</v>
      </c>
      <c r="E1100" s="1" t="s">
        <v>77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175</v>
      </c>
      <c r="L1100" s="1" t="s">
        <v>173</v>
      </c>
      <c r="M1100">
        <v>37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路地裏2角名倫太郎ICONIC</v>
      </c>
    </row>
    <row r="1101" spans="1:21" x14ac:dyDescent="0.25">
      <c r="A1101">
        <f>VLOOKUP(Block[[#This Row],[No用]],SetNo[[No.用]:[vlookup 用]],2,FALSE)</f>
        <v>288</v>
      </c>
      <c r="B1101">
        <f>IF(ROW()=2,1,IF(A1100&lt;&gt;Block[[#This Row],[No]],1,B1100+1))</f>
        <v>3</v>
      </c>
      <c r="C1101" s="1" t="s">
        <v>833</v>
      </c>
      <c r="D1101" s="1" t="s">
        <v>188</v>
      </c>
      <c r="E1101" s="1" t="s">
        <v>77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176</v>
      </c>
      <c r="L1101" s="1" t="s">
        <v>162</v>
      </c>
      <c r="M1101">
        <v>34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路地裏2角名倫太郎ICONIC</v>
      </c>
    </row>
    <row r="1102" spans="1:21" x14ac:dyDescent="0.25">
      <c r="A1102">
        <f>VLOOKUP(Block[[#This Row],[No用]],SetNo[[No.用]:[vlookup 用]],2,FALSE)</f>
        <v>288</v>
      </c>
      <c r="B1102">
        <f>IF(ROW()=2,1,IF(A1101&lt;&gt;Block[[#This Row],[No]],1,B1101+1))</f>
        <v>4</v>
      </c>
      <c r="C1102" s="1" t="s">
        <v>833</v>
      </c>
      <c r="D1102" s="1" t="s">
        <v>188</v>
      </c>
      <c r="E1102" s="1" t="s">
        <v>77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179</v>
      </c>
      <c r="L1102" s="1" t="s">
        <v>178</v>
      </c>
      <c r="M1102">
        <v>37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路地裏2角名倫太郎ICONIC</v>
      </c>
    </row>
    <row r="1103" spans="1:21" x14ac:dyDescent="0.25">
      <c r="A1103">
        <f>VLOOKUP(Block[[#This Row],[No用]],SetNo[[No.用]:[vlookup 用]],2,FALSE)</f>
        <v>288</v>
      </c>
      <c r="B1103">
        <f>IF(ROW()=2,1,IF(A1102&lt;&gt;Block[[#This Row],[No]],1,B1102+1))</f>
        <v>5</v>
      </c>
      <c r="C1103" s="1" t="s">
        <v>833</v>
      </c>
      <c r="D1103" s="1" t="s">
        <v>188</v>
      </c>
      <c r="E1103" s="1" t="s">
        <v>77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192</v>
      </c>
      <c r="L1103" s="1" t="s">
        <v>162</v>
      </c>
      <c r="M1103">
        <v>34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路地裏2角名倫太郎ICONIC</v>
      </c>
    </row>
    <row r="1104" spans="1:21" x14ac:dyDescent="0.25">
      <c r="A1104">
        <f>VLOOKUP(Block[[#This Row],[No用]],SetNo[[No.用]:[vlookup 用]],2,FALSE)</f>
        <v>288</v>
      </c>
      <c r="B1104">
        <f>IF(ROW()=2,1,IF(A1103&lt;&gt;Block[[#This Row],[No]],1,B1103+1))</f>
        <v>6</v>
      </c>
      <c r="C1104" s="1" t="s">
        <v>833</v>
      </c>
      <c r="D1104" s="1" t="s">
        <v>188</v>
      </c>
      <c r="E1104" s="1" t="s">
        <v>77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177</v>
      </c>
      <c r="L1104" s="1" t="s">
        <v>162</v>
      </c>
      <c r="M1104">
        <v>34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路地裏2角名倫太郎ICONIC</v>
      </c>
    </row>
    <row r="1105" spans="1:21" x14ac:dyDescent="0.25">
      <c r="A1105">
        <f>VLOOKUP(Block[[#This Row],[No用]],SetNo[[No.用]:[vlookup 用]],2,FALSE)</f>
        <v>288</v>
      </c>
      <c r="B1105">
        <f>IF(ROW()=2,1,IF(A1104&lt;&gt;Block[[#This Row],[No]],1,B1104+1))</f>
        <v>7</v>
      </c>
      <c r="C1105" s="1" t="s">
        <v>833</v>
      </c>
      <c r="D1105" s="1" t="s">
        <v>188</v>
      </c>
      <c r="E1105" s="1" t="s">
        <v>77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248</v>
      </c>
      <c r="L1105" s="1" t="s">
        <v>162</v>
      </c>
      <c r="M1105">
        <v>37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路地裏2角名倫太郎ICONIC</v>
      </c>
    </row>
    <row r="1106" spans="1:21" x14ac:dyDescent="0.25">
      <c r="A1106">
        <f>VLOOKUP(Block[[#This Row],[No用]],SetNo[[No.用]:[vlookup 用]],2,FALSE)</f>
        <v>289</v>
      </c>
      <c r="B1106">
        <f>IF(ROW()=2,1,IF(A1105&lt;&gt;Block[[#This Row],[No]],1,B1105+1))</f>
        <v>1</v>
      </c>
      <c r="C1106" s="1" t="s">
        <v>983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174</v>
      </c>
      <c r="L1106" s="1" t="s">
        <v>173</v>
      </c>
      <c r="M1106">
        <v>38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水着2角名倫太郎ICONIC</v>
      </c>
    </row>
    <row r="1107" spans="1:21" x14ac:dyDescent="0.25">
      <c r="A1107">
        <f>VLOOKUP(Block[[#This Row],[No用]],SetNo[[No.用]:[vlookup 用]],2,FALSE)</f>
        <v>289</v>
      </c>
      <c r="B1107">
        <f>IF(ROW()=2,1,IF(A1106&lt;&gt;Block[[#This Row],[No]],1,B1106+1))</f>
        <v>2</v>
      </c>
      <c r="C1107" s="1" t="s">
        <v>983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175</v>
      </c>
      <c r="L1107" s="1" t="s">
        <v>173</v>
      </c>
      <c r="M1107">
        <v>38</v>
      </c>
      <c r="N1107">
        <v>0</v>
      </c>
      <c r="O1107">
        <v>0</v>
      </c>
      <c r="P1107">
        <v>0</v>
      </c>
      <c r="U1107" t="str">
        <f>Block[[#This Row],[服装]]&amp;Block[[#This Row],[名前]]&amp;Block[[#This Row],[レアリティ]]</f>
        <v>水着2角名倫太郎ICONIC</v>
      </c>
    </row>
    <row r="1108" spans="1:21" x14ac:dyDescent="0.25">
      <c r="A1108">
        <f>VLOOKUP(Block[[#This Row],[No用]],SetNo[[No.用]:[vlookup 用]],2,FALSE)</f>
        <v>289</v>
      </c>
      <c r="B1108">
        <f>IF(ROW()=2,1,IF(A1107&lt;&gt;Block[[#This Row],[No]],1,B1107+1))</f>
        <v>3</v>
      </c>
      <c r="C1108" s="1" t="s">
        <v>983</v>
      </c>
      <c r="D1108" s="1" t="s">
        <v>188</v>
      </c>
      <c r="E1108" s="1" t="s">
        <v>73</v>
      </c>
      <c r="F1108" s="1" t="s">
        <v>82</v>
      </c>
      <c r="G1108" s="1" t="s">
        <v>185</v>
      </c>
      <c r="H1108" s="1" t="s">
        <v>71</v>
      </c>
      <c r="I1108">
        <v>1</v>
      </c>
      <c r="J1108" t="s">
        <v>247</v>
      </c>
      <c r="K1108" s="1" t="s">
        <v>176</v>
      </c>
      <c r="L1108" s="1" t="s">
        <v>162</v>
      </c>
      <c r="M1108">
        <v>35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水着2角名倫太郎ICONIC</v>
      </c>
    </row>
    <row r="1109" spans="1:21" x14ac:dyDescent="0.25">
      <c r="A1109">
        <f>VLOOKUP(Block[[#This Row],[No用]],SetNo[[No.用]:[vlookup 用]],2,FALSE)</f>
        <v>289</v>
      </c>
      <c r="B1109">
        <f>IF(ROW()=2,1,IF(A1108&lt;&gt;Block[[#This Row],[No]],1,B1108+1))</f>
        <v>4</v>
      </c>
      <c r="C1109" s="1" t="s">
        <v>983</v>
      </c>
      <c r="D1109" s="1" t="s">
        <v>188</v>
      </c>
      <c r="E1109" s="1" t="s">
        <v>73</v>
      </c>
      <c r="F1109" s="1" t="s">
        <v>82</v>
      </c>
      <c r="G1109" s="1" t="s">
        <v>185</v>
      </c>
      <c r="H1109" s="1" t="s">
        <v>71</v>
      </c>
      <c r="I1109">
        <v>1</v>
      </c>
      <c r="J1109" t="s">
        <v>247</v>
      </c>
      <c r="K1109" s="1" t="s">
        <v>179</v>
      </c>
      <c r="L1109" s="1" t="s">
        <v>173</v>
      </c>
      <c r="M1109">
        <v>41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水着2角名倫太郎ICONIC</v>
      </c>
    </row>
    <row r="1110" spans="1:21" x14ac:dyDescent="0.25">
      <c r="A1110">
        <f>VLOOKUP(Block[[#This Row],[No用]],SetNo[[No.用]:[vlookup 用]],2,FALSE)</f>
        <v>289</v>
      </c>
      <c r="B1110">
        <f>IF(ROW()=2,1,IF(A1109&lt;&gt;Block[[#This Row],[No]],1,B1109+1))</f>
        <v>5</v>
      </c>
      <c r="C1110" s="1" t="s">
        <v>983</v>
      </c>
      <c r="D1110" s="1" t="s">
        <v>188</v>
      </c>
      <c r="E1110" s="1" t="s">
        <v>73</v>
      </c>
      <c r="F1110" s="1" t="s">
        <v>82</v>
      </c>
      <c r="G1110" s="1" t="s">
        <v>185</v>
      </c>
      <c r="H1110" s="1" t="s">
        <v>71</v>
      </c>
      <c r="I1110">
        <v>1</v>
      </c>
      <c r="J1110" t="s">
        <v>247</v>
      </c>
      <c r="K1110" s="1" t="s">
        <v>192</v>
      </c>
      <c r="L1110" s="1" t="s">
        <v>162</v>
      </c>
      <c r="M1110">
        <v>35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水着2角名倫太郎ICONIC</v>
      </c>
    </row>
    <row r="1111" spans="1:21" x14ac:dyDescent="0.25">
      <c r="A1111">
        <f>VLOOKUP(Block[[#This Row],[No用]],SetNo[[No.用]:[vlookup 用]],2,FALSE)</f>
        <v>289</v>
      </c>
      <c r="B1111">
        <f>IF(ROW()=2,1,IF(A1110&lt;&gt;Block[[#This Row],[No]],1,B1110+1))</f>
        <v>6</v>
      </c>
      <c r="C1111" s="1" t="s">
        <v>983</v>
      </c>
      <c r="D1111" s="1" t="s">
        <v>188</v>
      </c>
      <c r="E1111" s="1" t="s">
        <v>73</v>
      </c>
      <c r="F1111" s="1" t="s">
        <v>82</v>
      </c>
      <c r="G1111" s="1" t="s">
        <v>185</v>
      </c>
      <c r="H1111" s="1" t="s">
        <v>71</v>
      </c>
      <c r="I1111">
        <v>1</v>
      </c>
      <c r="J1111" t="s">
        <v>247</v>
      </c>
      <c r="K1111" s="1" t="s">
        <v>177</v>
      </c>
      <c r="L1111" s="1" t="s">
        <v>162</v>
      </c>
      <c r="M1111">
        <v>35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水着2角名倫太郎ICONIC</v>
      </c>
    </row>
    <row r="1112" spans="1:21" x14ac:dyDescent="0.25">
      <c r="A1112">
        <f>VLOOKUP(Block[[#This Row],[No用]],SetNo[[No.用]:[vlookup 用]],2,FALSE)</f>
        <v>289</v>
      </c>
      <c r="B1112">
        <f>IF(ROW()=2,1,IF(A1111&lt;&gt;Block[[#This Row],[No]],1,B1111+1))</f>
        <v>7</v>
      </c>
      <c r="C1112" s="1" t="s">
        <v>983</v>
      </c>
      <c r="D1112" s="1" t="s">
        <v>188</v>
      </c>
      <c r="E1112" s="1" t="s">
        <v>73</v>
      </c>
      <c r="F1112" s="1" t="s">
        <v>82</v>
      </c>
      <c r="G1112" s="1" t="s">
        <v>185</v>
      </c>
      <c r="H1112" s="1" t="s">
        <v>71</v>
      </c>
      <c r="I1112">
        <v>1</v>
      </c>
      <c r="J1112" t="s">
        <v>247</v>
      </c>
      <c r="K1112" s="1" t="s">
        <v>248</v>
      </c>
      <c r="L1112" s="1" t="s">
        <v>178</v>
      </c>
      <c r="M1112">
        <v>41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水着2角名倫太郎ICONIC</v>
      </c>
    </row>
    <row r="1113" spans="1:21" x14ac:dyDescent="0.25">
      <c r="A1113">
        <f>VLOOKUP(Block[[#This Row],[No用]],SetNo[[No.用]:[vlookup 用]],2,FALSE)</f>
        <v>289</v>
      </c>
      <c r="B1113">
        <f>IF(ROW()=2,1,IF(A1112&lt;&gt;Block[[#This Row],[No]],1,B1112+1))</f>
        <v>8</v>
      </c>
      <c r="C1113" s="1" t="s">
        <v>983</v>
      </c>
      <c r="D1113" s="1" t="s">
        <v>188</v>
      </c>
      <c r="E1113" s="1" t="s">
        <v>73</v>
      </c>
      <c r="F1113" s="1" t="s">
        <v>82</v>
      </c>
      <c r="G1113" s="1" t="s">
        <v>185</v>
      </c>
      <c r="H1113" s="1" t="s">
        <v>71</v>
      </c>
      <c r="I1113">
        <v>1</v>
      </c>
      <c r="J1113" t="s">
        <v>247</v>
      </c>
      <c r="K1113" s="1" t="s">
        <v>802</v>
      </c>
      <c r="L1113" s="1" t="s">
        <v>224</v>
      </c>
      <c r="M1113">
        <v>48</v>
      </c>
      <c r="N1113">
        <v>0</v>
      </c>
      <c r="O1113">
        <v>58</v>
      </c>
      <c r="P1113">
        <v>0</v>
      </c>
      <c r="R1113" s="1" t="s">
        <v>948</v>
      </c>
      <c r="S1113" s="1" t="s">
        <v>982</v>
      </c>
      <c r="T1113" s="1"/>
      <c r="U1113" t="str">
        <f>Block[[#This Row],[服装]]&amp;Block[[#This Row],[名前]]&amp;Block[[#This Row],[レアリティ]]</f>
        <v>水着2角名倫太郎ICONIC</v>
      </c>
    </row>
    <row r="1114" spans="1:21" x14ac:dyDescent="0.25">
      <c r="A1114">
        <f>VLOOKUP(Block[[#This Row],[No用]],SetNo[[No.用]:[vlookup 用]],2,FALSE)</f>
        <v>290</v>
      </c>
      <c r="B1114">
        <f>IF(ROW()=2,1,IF(A1113&lt;&gt;Block[[#This Row],[No]],1,B1113+1))</f>
        <v>1</v>
      </c>
      <c r="C1114" s="1" t="s">
        <v>149</v>
      </c>
      <c r="D1114" s="1" t="s">
        <v>188</v>
      </c>
      <c r="E1114" s="1" t="s">
        <v>90</v>
      </c>
      <c r="F1114" s="1" t="s">
        <v>82</v>
      </c>
      <c r="G1114" s="1" t="s">
        <v>185</v>
      </c>
      <c r="H1114" s="1" t="s">
        <v>71</v>
      </c>
      <c r="I1114">
        <v>1</v>
      </c>
      <c r="J1114" t="s">
        <v>247</v>
      </c>
      <c r="K1114" s="1" t="s">
        <v>174</v>
      </c>
      <c r="L1114" s="1" t="s">
        <v>178</v>
      </c>
      <c r="M1114">
        <v>34</v>
      </c>
      <c r="N1114">
        <v>0</v>
      </c>
      <c r="O1114">
        <v>0</v>
      </c>
      <c r="P1114">
        <v>0</v>
      </c>
      <c r="R1114" s="1"/>
      <c r="S1114" s="1"/>
      <c r="T1114" s="1"/>
      <c r="U1114" t="str">
        <f>Block[[#This Row],[服装]]&amp;Block[[#This Row],[名前]]&amp;Block[[#This Row],[レアリティ]]</f>
        <v>制服角名倫太郎ICONIC</v>
      </c>
    </row>
    <row r="1115" spans="1:21" x14ac:dyDescent="0.25">
      <c r="A1115">
        <f>VLOOKUP(Block[[#This Row],[No用]],SetNo[[No.用]:[vlookup 用]],2,FALSE)</f>
        <v>290</v>
      </c>
      <c r="B1115">
        <f>IF(ROW()=2,1,IF(A1114&lt;&gt;Block[[#This Row],[No]],1,B1114+1))</f>
        <v>2</v>
      </c>
      <c r="C1115" s="1" t="s">
        <v>149</v>
      </c>
      <c r="D1115" s="1" t="s">
        <v>188</v>
      </c>
      <c r="E1115" s="1" t="s">
        <v>90</v>
      </c>
      <c r="F1115" s="1" t="s">
        <v>82</v>
      </c>
      <c r="G1115" s="1" t="s">
        <v>185</v>
      </c>
      <c r="H1115" s="1" t="s">
        <v>71</v>
      </c>
      <c r="I1115">
        <v>1</v>
      </c>
      <c r="J1115" t="s">
        <v>247</v>
      </c>
      <c r="K1115" s="1" t="s">
        <v>175</v>
      </c>
      <c r="L1115" s="1" t="s">
        <v>173</v>
      </c>
      <c r="M1115">
        <v>37</v>
      </c>
      <c r="N1115">
        <v>0</v>
      </c>
      <c r="O1115">
        <v>0</v>
      </c>
      <c r="P1115">
        <v>0</v>
      </c>
      <c r="R1115" s="1"/>
      <c r="S1115" s="1"/>
      <c r="T1115" s="1"/>
      <c r="U1115" t="str">
        <f>Block[[#This Row],[服装]]&amp;Block[[#This Row],[名前]]&amp;Block[[#This Row],[レアリティ]]</f>
        <v>制服角名倫太郎ICONIC</v>
      </c>
    </row>
    <row r="1116" spans="1:21" x14ac:dyDescent="0.25">
      <c r="A1116">
        <f>VLOOKUP(Block[[#This Row],[No用]],SetNo[[No.用]:[vlookup 用]],2,FALSE)</f>
        <v>290</v>
      </c>
      <c r="B1116">
        <f>IF(ROW()=2,1,IF(A1115&lt;&gt;Block[[#This Row],[No]],1,B1115+1))</f>
        <v>3</v>
      </c>
      <c r="C1116" s="1" t="s">
        <v>149</v>
      </c>
      <c r="D1116" s="1" t="s">
        <v>188</v>
      </c>
      <c r="E1116" s="1" t="s">
        <v>90</v>
      </c>
      <c r="F1116" s="1" t="s">
        <v>82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176</v>
      </c>
      <c r="L1116" s="1" t="s">
        <v>162</v>
      </c>
      <c r="M1116">
        <v>34</v>
      </c>
      <c r="N1116">
        <v>0</v>
      </c>
      <c r="O1116">
        <v>0</v>
      </c>
      <c r="P1116">
        <v>0</v>
      </c>
      <c r="R1116" s="1"/>
      <c r="S1116" s="1"/>
      <c r="T1116" s="1"/>
      <c r="U1116" t="str">
        <f>Block[[#This Row],[服装]]&amp;Block[[#This Row],[名前]]&amp;Block[[#This Row],[レアリティ]]</f>
        <v>制服角名倫太郎ICONIC</v>
      </c>
    </row>
    <row r="1117" spans="1:21" x14ac:dyDescent="0.25">
      <c r="A1117">
        <f>VLOOKUP(Block[[#This Row],[No用]],SetNo[[No.用]:[vlookup 用]],2,FALSE)</f>
        <v>290</v>
      </c>
      <c r="B1117">
        <f>IF(ROW()=2,1,IF(A1116&lt;&gt;Block[[#This Row],[No]],1,B1116+1))</f>
        <v>4</v>
      </c>
      <c r="C1117" s="1" t="s">
        <v>149</v>
      </c>
      <c r="D1117" s="1" t="s">
        <v>188</v>
      </c>
      <c r="E1117" s="1" t="s">
        <v>90</v>
      </c>
      <c r="F1117" s="1" t="s">
        <v>82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192</v>
      </c>
      <c r="L1117" s="1" t="s">
        <v>162</v>
      </c>
      <c r="M1117">
        <v>34</v>
      </c>
      <c r="N1117">
        <v>0</v>
      </c>
      <c r="O1117">
        <v>0</v>
      </c>
      <c r="P1117">
        <v>0</v>
      </c>
      <c r="R1117" s="1"/>
      <c r="S1117" s="1"/>
      <c r="T1117" s="1"/>
      <c r="U1117" t="str">
        <f>Block[[#This Row],[服装]]&amp;Block[[#This Row],[名前]]&amp;Block[[#This Row],[レアリティ]]</f>
        <v>制服角名倫太郎ICONIC</v>
      </c>
    </row>
    <row r="1118" spans="1:21" x14ac:dyDescent="0.25">
      <c r="A1118">
        <f>VLOOKUP(Block[[#This Row],[No用]],SetNo[[No.用]:[vlookup 用]],2,FALSE)</f>
        <v>290</v>
      </c>
      <c r="B1118">
        <f>IF(ROW()=2,1,IF(A1117&lt;&gt;Block[[#This Row],[No]],1,B1117+1))</f>
        <v>5</v>
      </c>
      <c r="C1118" s="1" t="s">
        <v>149</v>
      </c>
      <c r="D1118" s="1" t="s">
        <v>188</v>
      </c>
      <c r="E1118" s="1" t="s">
        <v>90</v>
      </c>
      <c r="F1118" s="1" t="s">
        <v>82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177</v>
      </c>
      <c r="L1118" s="1" t="s">
        <v>162</v>
      </c>
      <c r="M1118">
        <v>34</v>
      </c>
      <c r="N1118">
        <v>0</v>
      </c>
      <c r="O1118">
        <v>0</v>
      </c>
      <c r="P1118">
        <v>0</v>
      </c>
      <c r="R1118" s="1"/>
      <c r="S1118" s="1"/>
      <c r="T1118" s="1"/>
      <c r="U1118" t="str">
        <f>Block[[#This Row],[服装]]&amp;Block[[#This Row],[名前]]&amp;Block[[#This Row],[レアリティ]]</f>
        <v>制服角名倫太郎ICONIC</v>
      </c>
    </row>
    <row r="1119" spans="1:21" x14ac:dyDescent="0.25">
      <c r="A1119">
        <f>VLOOKUP(Block[[#This Row],[No用]],SetNo[[No.用]:[vlookup 用]],2,FALSE)</f>
        <v>290</v>
      </c>
      <c r="B1119">
        <f>IF(ROW()=2,1,IF(A1118&lt;&gt;Block[[#This Row],[No]],1,B1118+1))</f>
        <v>6</v>
      </c>
      <c r="C1119" s="1" t="s">
        <v>149</v>
      </c>
      <c r="D1119" s="1" t="s">
        <v>188</v>
      </c>
      <c r="E1119" s="1" t="s">
        <v>90</v>
      </c>
      <c r="F1119" s="1" t="s">
        <v>82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37</v>
      </c>
      <c r="N1119">
        <v>0</v>
      </c>
      <c r="O1119">
        <v>0</v>
      </c>
      <c r="P1119">
        <v>0</v>
      </c>
      <c r="R1119" s="1"/>
      <c r="S1119" s="1"/>
      <c r="T1119" s="1"/>
      <c r="U1119" t="str">
        <f>Block[[#This Row],[服装]]&amp;Block[[#This Row],[名前]]&amp;Block[[#This Row],[レアリティ]]</f>
        <v>制服角名倫太郎ICONIC</v>
      </c>
    </row>
    <row r="1120" spans="1:21" x14ac:dyDescent="0.25">
      <c r="A1120">
        <f>VLOOKUP(Block[[#This Row],[No用]],SetNo[[No.用]:[vlookup 用]],2,FALSE)</f>
        <v>291</v>
      </c>
      <c r="B1120">
        <f>IF(ROW()=2,1,IF(A1113&lt;&gt;Block[[#This Row],[No]],1,B1113+1))</f>
        <v>1</v>
      </c>
      <c r="C1120" t="s">
        <v>108</v>
      </c>
      <c r="D1120" t="s">
        <v>189</v>
      </c>
      <c r="E1120" t="s">
        <v>77</v>
      </c>
      <c r="F1120" t="s">
        <v>78</v>
      </c>
      <c r="G1120" t="s">
        <v>185</v>
      </c>
      <c r="H1120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ユニフォーム北信介ICONIC</v>
      </c>
    </row>
    <row r="1121" spans="1:21" x14ac:dyDescent="0.25">
      <c r="A1121">
        <f>VLOOKUP(Block[[#This Row],[No用]],SetNo[[No.用]:[vlookup 用]],2,FALSE)</f>
        <v>291</v>
      </c>
      <c r="B1121">
        <f>IF(ROW()=2,1,IF(A1120&lt;&gt;Block[[#This Row],[No]],1,B1120+1))</f>
        <v>2</v>
      </c>
      <c r="C1121" t="s">
        <v>108</v>
      </c>
      <c r="D1121" t="s">
        <v>189</v>
      </c>
      <c r="E1121" t="s">
        <v>77</v>
      </c>
      <c r="F1121" t="s">
        <v>78</v>
      </c>
      <c r="G1121" t="s">
        <v>185</v>
      </c>
      <c r="H112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ユニフォーム北信介ICONIC</v>
      </c>
    </row>
    <row r="1122" spans="1:21" x14ac:dyDescent="0.25">
      <c r="A1122">
        <f>VLOOKUP(Block[[#This Row],[No用]],SetNo[[No.用]:[vlookup 用]],2,FALSE)</f>
        <v>291</v>
      </c>
      <c r="B1122">
        <f>IF(ROW()=2,1,IF(A1121&lt;&gt;Block[[#This Row],[No]],1,B1121+1))</f>
        <v>3</v>
      </c>
      <c r="C1122" t="s">
        <v>108</v>
      </c>
      <c r="D1122" t="s">
        <v>189</v>
      </c>
      <c r="E1122" t="s">
        <v>77</v>
      </c>
      <c r="F1122" t="s">
        <v>78</v>
      </c>
      <c r="G1122" t="s">
        <v>185</v>
      </c>
      <c r="H1122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ユニフォーム北信介ICONIC</v>
      </c>
    </row>
    <row r="1123" spans="1:21" x14ac:dyDescent="0.25">
      <c r="A1123">
        <f>VLOOKUP(Block[[#This Row],[No用]],SetNo[[No.用]:[vlookup 用]],2,FALSE)</f>
        <v>291</v>
      </c>
      <c r="B1123">
        <f>IF(ROW()=2,1,IF(A1122&lt;&gt;Block[[#This Row],[No]],1,B1122+1))</f>
        <v>4</v>
      </c>
      <c r="C1123" t="s">
        <v>108</v>
      </c>
      <c r="D1123" t="s">
        <v>189</v>
      </c>
      <c r="E1123" t="s">
        <v>77</v>
      </c>
      <c r="F1123" t="s">
        <v>78</v>
      </c>
      <c r="G1123" t="s">
        <v>185</v>
      </c>
      <c r="H1123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ユニフォーム北信介ICONIC</v>
      </c>
    </row>
    <row r="1124" spans="1:21" x14ac:dyDescent="0.2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587</v>
      </c>
      <c r="D1124" t="s">
        <v>189</v>
      </c>
      <c r="E1124" s="1" t="s">
        <v>73</v>
      </c>
      <c r="F1124" t="s">
        <v>78</v>
      </c>
      <c r="G1124" t="s">
        <v>185</v>
      </c>
      <c r="H1124" t="s">
        <v>71</v>
      </c>
      <c r="I1124">
        <v>1</v>
      </c>
      <c r="J1124" t="s">
        <v>247</v>
      </c>
      <c r="K1124" s="1" t="s">
        <v>174</v>
      </c>
      <c r="L1124" s="1" t="s">
        <v>162</v>
      </c>
      <c r="M1124">
        <v>27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Xmas北信介ICONIC</v>
      </c>
    </row>
    <row r="1125" spans="1:21" x14ac:dyDescent="0.2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587</v>
      </c>
      <c r="D1125" t="s">
        <v>189</v>
      </c>
      <c r="E1125" s="1" t="s">
        <v>73</v>
      </c>
      <c r="F1125" t="s">
        <v>78</v>
      </c>
      <c r="G1125" t="s">
        <v>185</v>
      </c>
      <c r="H1125" t="s">
        <v>71</v>
      </c>
      <c r="I1125">
        <v>1</v>
      </c>
      <c r="J1125" t="s">
        <v>247</v>
      </c>
      <c r="K1125" s="1" t="s">
        <v>175</v>
      </c>
      <c r="L1125" s="1" t="s">
        <v>162</v>
      </c>
      <c r="M1125">
        <v>27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Xmas北信介ICONIC</v>
      </c>
    </row>
    <row r="1126" spans="1:21" x14ac:dyDescent="0.2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587</v>
      </c>
      <c r="D1126" t="s">
        <v>189</v>
      </c>
      <c r="E1126" s="1" t="s">
        <v>73</v>
      </c>
      <c r="F1126" t="s">
        <v>78</v>
      </c>
      <c r="G1126" t="s">
        <v>185</v>
      </c>
      <c r="H1126" t="s">
        <v>71</v>
      </c>
      <c r="I1126">
        <v>1</v>
      </c>
      <c r="J1126" t="s">
        <v>247</v>
      </c>
      <c r="K1126" s="1" t="s">
        <v>177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Xmas北信介ICONIC</v>
      </c>
    </row>
    <row r="1127" spans="1:21" x14ac:dyDescent="0.25">
      <c r="A1127">
        <f>VLOOKUP(Block[[#This Row],[No用]],SetNo[[No.用]:[vlookup 用]],2,FALSE)</f>
        <v>292</v>
      </c>
      <c r="B1127">
        <f>IF(ROW()=2,1,IF(A1126&lt;&gt;Block[[#This Row],[No]],1,B1126+1))</f>
        <v>4</v>
      </c>
      <c r="C1127" s="1" t="s">
        <v>587</v>
      </c>
      <c r="D1127" t="s">
        <v>189</v>
      </c>
      <c r="E1127" s="1" t="s">
        <v>73</v>
      </c>
      <c r="F1127" t="s">
        <v>78</v>
      </c>
      <c r="G1127" t="s">
        <v>185</v>
      </c>
      <c r="H1127" t="s">
        <v>71</v>
      </c>
      <c r="I1127">
        <v>1</v>
      </c>
      <c r="J1127" t="s">
        <v>247</v>
      </c>
      <c r="K1127" s="1" t="s">
        <v>248</v>
      </c>
      <c r="L1127" s="1" t="s">
        <v>162</v>
      </c>
      <c r="M1127">
        <v>27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Xmas北信介ICONIC</v>
      </c>
    </row>
    <row r="1128" spans="1:21" x14ac:dyDescent="0.2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s="1" t="s">
        <v>734</v>
      </c>
      <c r="D1128" s="1" t="s">
        <v>189</v>
      </c>
      <c r="E1128" s="1" t="s">
        <v>90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スパイ北信介ICONIC</v>
      </c>
    </row>
    <row r="1129" spans="1:21" x14ac:dyDescent="0.2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s="1" t="s">
        <v>734</v>
      </c>
      <c r="D1129" s="1" t="s">
        <v>189</v>
      </c>
      <c r="E1129" s="1" t="s">
        <v>90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スパイ北信介ICONIC</v>
      </c>
    </row>
    <row r="1130" spans="1:21" x14ac:dyDescent="0.2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s="1" t="s">
        <v>734</v>
      </c>
      <c r="D1130" s="1" t="s">
        <v>189</v>
      </c>
      <c r="E1130" s="1" t="s">
        <v>90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スパイ北信介ICONIC</v>
      </c>
    </row>
    <row r="1131" spans="1:21" x14ac:dyDescent="0.2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s="1" t="s">
        <v>734</v>
      </c>
      <c r="D1131" s="1" t="s">
        <v>189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スパイ北信介ICONIC</v>
      </c>
    </row>
    <row r="1132" spans="1:21" x14ac:dyDescent="0.2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825</v>
      </c>
      <c r="D1132" s="1" t="s">
        <v>189</v>
      </c>
      <c r="E1132" s="1" t="s">
        <v>77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新年2北信介ICONIC</v>
      </c>
    </row>
    <row r="1133" spans="1:21" x14ac:dyDescent="0.2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825</v>
      </c>
      <c r="D1133" s="1" t="s">
        <v>189</v>
      </c>
      <c r="E1133" s="1" t="s">
        <v>77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新年2北信介ICONIC</v>
      </c>
    </row>
    <row r="1134" spans="1:21" x14ac:dyDescent="0.2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825</v>
      </c>
      <c r="D1134" s="1" t="s">
        <v>189</v>
      </c>
      <c r="E1134" s="1" t="s">
        <v>77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新年2北信介ICONIC</v>
      </c>
    </row>
    <row r="1135" spans="1:21" x14ac:dyDescent="0.2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s="1" t="s">
        <v>825</v>
      </c>
      <c r="D1135" s="1" t="s">
        <v>189</v>
      </c>
      <c r="E1135" s="1" t="s">
        <v>77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新年2北信介ICONIC</v>
      </c>
    </row>
    <row r="1136" spans="1:21" x14ac:dyDescent="0.2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s="1" t="s">
        <v>956</v>
      </c>
      <c r="D1136" s="1" t="s">
        <v>189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178</v>
      </c>
      <c r="M1136">
        <v>30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職業体験2北信介ICONIC</v>
      </c>
    </row>
    <row r="1137" spans="1:21" x14ac:dyDescent="0.2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s="1" t="s">
        <v>956</v>
      </c>
      <c r="D1137" s="1" t="s">
        <v>189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173</v>
      </c>
      <c r="M1137">
        <v>33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職業体験2北信介ICONIC</v>
      </c>
    </row>
    <row r="1138" spans="1:21" x14ac:dyDescent="0.2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s="1" t="s">
        <v>956</v>
      </c>
      <c r="D1138" s="1" t="s">
        <v>189</v>
      </c>
      <c r="E1138" s="1" t="s">
        <v>73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職業体験2北信介ICONIC</v>
      </c>
    </row>
    <row r="1139" spans="1:21" x14ac:dyDescent="0.2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s="1" t="s">
        <v>956</v>
      </c>
      <c r="D1139" s="1" t="s">
        <v>189</v>
      </c>
      <c r="E1139" s="1" t="s">
        <v>73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178</v>
      </c>
      <c r="M1139">
        <v>30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職業体験2北信介ICONIC</v>
      </c>
    </row>
    <row r="1140" spans="1:21" x14ac:dyDescent="0.2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s="1" t="s">
        <v>149</v>
      </c>
      <c r="D1140" s="1" t="s">
        <v>189</v>
      </c>
      <c r="E1140" s="1" t="s">
        <v>90</v>
      </c>
      <c r="F1140" s="1" t="s">
        <v>78</v>
      </c>
      <c r="G1140" s="1" t="s">
        <v>185</v>
      </c>
      <c r="H1140" s="1" t="s">
        <v>71</v>
      </c>
      <c r="I1140">
        <v>1</v>
      </c>
      <c r="J1140" t="s">
        <v>247</v>
      </c>
      <c r="K1140" s="1" t="s">
        <v>174</v>
      </c>
      <c r="L1140" s="1" t="s">
        <v>162</v>
      </c>
      <c r="M1140">
        <v>27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制服北信介ICONIC</v>
      </c>
    </row>
    <row r="1141" spans="1:21" x14ac:dyDescent="0.25">
      <c r="A1141">
        <f>VLOOKUP(Block[[#This Row],[No用]],SetNo[[No.用]:[vlookup 用]],2,FALSE)</f>
        <v>296</v>
      </c>
      <c r="B1141">
        <f>IF(ROW()=2,1,IF(A1140&lt;&gt;Block[[#This Row],[No]],1,B1140+1))</f>
        <v>2</v>
      </c>
      <c r="C1141" s="1" t="s">
        <v>149</v>
      </c>
      <c r="D1141" s="1" t="s">
        <v>189</v>
      </c>
      <c r="E1141" s="1" t="s">
        <v>90</v>
      </c>
      <c r="F1141" s="1" t="s">
        <v>78</v>
      </c>
      <c r="G1141" s="1" t="s">
        <v>185</v>
      </c>
      <c r="H1141" s="1" t="s">
        <v>71</v>
      </c>
      <c r="I1141">
        <v>1</v>
      </c>
      <c r="J1141" t="s">
        <v>247</v>
      </c>
      <c r="K1141" s="1" t="s">
        <v>175</v>
      </c>
      <c r="L1141" s="1" t="s">
        <v>162</v>
      </c>
      <c r="M1141">
        <v>27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制服北信介ICONIC</v>
      </c>
    </row>
    <row r="1142" spans="1:21" x14ac:dyDescent="0.25">
      <c r="A1142">
        <f>VLOOKUP(Block[[#This Row],[No用]],SetNo[[No.用]:[vlookup 用]],2,FALSE)</f>
        <v>296</v>
      </c>
      <c r="B1142">
        <f>IF(ROW()=2,1,IF(A1141&lt;&gt;Block[[#This Row],[No]],1,B1141+1))</f>
        <v>3</v>
      </c>
      <c r="C1142" s="1" t="s">
        <v>149</v>
      </c>
      <c r="D1142" s="1" t="s">
        <v>189</v>
      </c>
      <c r="E1142" s="1" t="s">
        <v>90</v>
      </c>
      <c r="F1142" s="1" t="s">
        <v>78</v>
      </c>
      <c r="G1142" s="1" t="s">
        <v>185</v>
      </c>
      <c r="H1142" s="1" t="s">
        <v>71</v>
      </c>
      <c r="I1142">
        <v>1</v>
      </c>
      <c r="J1142" t="s">
        <v>247</v>
      </c>
      <c r="K1142" s="1" t="s">
        <v>177</v>
      </c>
      <c r="L1142" s="1" t="s">
        <v>162</v>
      </c>
      <c r="M1142">
        <v>27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制服北信介ICONIC</v>
      </c>
    </row>
    <row r="1143" spans="1:21" x14ac:dyDescent="0.25">
      <c r="A1143">
        <f>VLOOKUP(Block[[#This Row],[No用]],SetNo[[No.用]:[vlookup 用]],2,FALSE)</f>
        <v>296</v>
      </c>
      <c r="B1143">
        <f>IF(ROW()=2,1,IF(A1142&lt;&gt;Block[[#This Row],[No]],1,B1142+1))</f>
        <v>4</v>
      </c>
      <c r="C1143" s="1" t="s">
        <v>149</v>
      </c>
      <c r="D1143" s="1" t="s">
        <v>189</v>
      </c>
      <c r="E1143" s="1" t="s">
        <v>90</v>
      </c>
      <c r="F1143" s="1" t="s">
        <v>78</v>
      </c>
      <c r="G1143" s="1" t="s">
        <v>185</v>
      </c>
      <c r="H1143" s="1" t="s">
        <v>71</v>
      </c>
      <c r="I1143">
        <v>1</v>
      </c>
      <c r="J1143" t="s">
        <v>247</v>
      </c>
      <c r="K1143" s="1" t="s">
        <v>248</v>
      </c>
      <c r="L1143" s="1" t="s">
        <v>162</v>
      </c>
      <c r="M1143">
        <v>27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制服北信介ICONIC</v>
      </c>
    </row>
    <row r="1144" spans="1:21" x14ac:dyDescent="0.25">
      <c r="A1144">
        <f>VLOOKUP(Block[[#This Row],[No用]],SetNo[[No.用]:[vlookup 用]],2,FALSE)</f>
        <v>297</v>
      </c>
      <c r="B1144">
        <f>IF(ROW()=2,1,IF(A1139&lt;&gt;Block[[#This Row],[No]],1,B1139+1))</f>
        <v>1</v>
      </c>
      <c r="C1144" t="s">
        <v>108</v>
      </c>
      <c r="D1144" s="1" t="s">
        <v>523</v>
      </c>
      <c r="E1144" t="s">
        <v>77</v>
      </c>
      <c r="F1144" s="1" t="s">
        <v>78</v>
      </c>
      <c r="G1144" t="s">
        <v>185</v>
      </c>
      <c r="H1144" t="s">
        <v>71</v>
      </c>
      <c r="I1144">
        <v>1</v>
      </c>
      <c r="J1144" t="s">
        <v>247</v>
      </c>
      <c r="K1144" s="1" t="s">
        <v>174</v>
      </c>
      <c r="L1144" s="1" t="s">
        <v>162</v>
      </c>
      <c r="M1144">
        <v>27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ユニフォーム尾白アランICONIC</v>
      </c>
    </row>
    <row r="1145" spans="1:21" x14ac:dyDescent="0.25">
      <c r="A1145">
        <f>VLOOKUP(Block[[#This Row],[No用]],SetNo[[No.用]:[vlookup 用]],2,FALSE)</f>
        <v>297</v>
      </c>
      <c r="B1145">
        <f>IF(ROW()=2,1,IF(A1144&lt;&gt;Block[[#This Row],[No]],1,B1144+1))</f>
        <v>2</v>
      </c>
      <c r="C1145" t="s">
        <v>108</v>
      </c>
      <c r="D1145" s="1" t="s">
        <v>523</v>
      </c>
      <c r="E1145" t="s">
        <v>77</v>
      </c>
      <c r="F1145" s="1" t="s">
        <v>78</v>
      </c>
      <c r="G1145" t="s">
        <v>185</v>
      </c>
      <c r="H1145" t="s">
        <v>71</v>
      </c>
      <c r="I1145">
        <v>1</v>
      </c>
      <c r="J1145" t="s">
        <v>247</v>
      </c>
      <c r="K1145" s="1" t="s">
        <v>175</v>
      </c>
      <c r="L1145" s="1" t="s">
        <v>162</v>
      </c>
      <c r="M1145">
        <v>27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ユニフォーム尾白アランICONIC</v>
      </c>
    </row>
    <row r="1146" spans="1:21" x14ac:dyDescent="0.25">
      <c r="A1146">
        <f>VLOOKUP(Block[[#This Row],[No用]],SetNo[[No.用]:[vlookup 用]],2,FALSE)</f>
        <v>297</v>
      </c>
      <c r="B1146">
        <f>IF(ROW()=2,1,IF(A1145&lt;&gt;Block[[#This Row],[No]],1,B1145+1))</f>
        <v>3</v>
      </c>
      <c r="C1146" t="s">
        <v>108</v>
      </c>
      <c r="D1146" s="1" t="s">
        <v>523</v>
      </c>
      <c r="E1146" t="s">
        <v>77</v>
      </c>
      <c r="F1146" s="1" t="s">
        <v>78</v>
      </c>
      <c r="G1146" t="s">
        <v>185</v>
      </c>
      <c r="H1146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27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ユニフォーム尾白アランICONIC</v>
      </c>
    </row>
    <row r="1147" spans="1:21" x14ac:dyDescent="0.25">
      <c r="A1147">
        <f>VLOOKUP(Block[[#This Row],[No用]],SetNo[[No.用]:[vlookup 用]],2,FALSE)</f>
        <v>297</v>
      </c>
      <c r="B1147">
        <f>IF(ROW()=2,1,IF(A1146&lt;&gt;Block[[#This Row],[No]],1,B1146+1))</f>
        <v>4</v>
      </c>
      <c r="C1147" t="s">
        <v>108</v>
      </c>
      <c r="D1147" s="1" t="s">
        <v>523</v>
      </c>
      <c r="E1147" t="s">
        <v>77</v>
      </c>
      <c r="F1147" s="1" t="s">
        <v>78</v>
      </c>
      <c r="G1147" t="s">
        <v>185</v>
      </c>
      <c r="H1147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27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ユニフォーム尾白アランICONIC</v>
      </c>
    </row>
    <row r="1148" spans="1:21" x14ac:dyDescent="0.25">
      <c r="A1148">
        <f>VLOOKUP(Block[[#This Row],[No用]],SetNo[[No.用]:[vlookup 用]],2,FALSE)</f>
        <v>298</v>
      </c>
      <c r="B1148">
        <f>IF(ROW()=2,1,IF(A1147&lt;&gt;Block[[#This Row],[No]],1,B1147+1))</f>
        <v>1</v>
      </c>
      <c r="C1148" s="1" t="s">
        <v>597</v>
      </c>
      <c r="D1148" s="1" t="s">
        <v>523</v>
      </c>
      <c r="E1148" s="1" t="s">
        <v>602</v>
      </c>
      <c r="F1148" s="1" t="s">
        <v>78</v>
      </c>
      <c r="G1148" t="s">
        <v>185</v>
      </c>
      <c r="H1148" t="s">
        <v>71</v>
      </c>
      <c r="I1148">
        <v>1</v>
      </c>
      <c r="J1148" t="s">
        <v>247</v>
      </c>
      <c r="K1148" s="1" t="s">
        <v>174</v>
      </c>
      <c r="L1148" s="1" t="s">
        <v>162</v>
      </c>
      <c r="M1148">
        <v>27</v>
      </c>
      <c r="N1148">
        <v>0</v>
      </c>
      <c r="O1148">
        <v>0</v>
      </c>
      <c r="P1148">
        <v>0</v>
      </c>
      <c r="U1148" t="str">
        <f>Block[[#This Row],[服装]]&amp;Block[[#This Row],[名前]]&amp;Block[[#This Row],[レアリティ]]</f>
        <v>雪遊び尾白アランICONIC</v>
      </c>
    </row>
    <row r="1149" spans="1:21" x14ac:dyDescent="0.25">
      <c r="A1149">
        <f>VLOOKUP(Block[[#This Row],[No用]],SetNo[[No.用]:[vlookup 用]],2,FALSE)</f>
        <v>298</v>
      </c>
      <c r="B1149">
        <f>IF(ROW()=2,1,IF(A1148&lt;&gt;Block[[#This Row],[No]],1,B1148+1))</f>
        <v>2</v>
      </c>
      <c r="C1149" s="1" t="s">
        <v>597</v>
      </c>
      <c r="D1149" s="1" t="s">
        <v>523</v>
      </c>
      <c r="E1149" s="1" t="s">
        <v>602</v>
      </c>
      <c r="F1149" s="1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175</v>
      </c>
      <c r="L1149" s="1" t="s">
        <v>162</v>
      </c>
      <c r="M1149">
        <v>27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雪遊び尾白アランICONIC</v>
      </c>
    </row>
    <row r="1150" spans="1:21" x14ac:dyDescent="0.25">
      <c r="A1150">
        <f>VLOOKUP(Block[[#This Row],[No用]],SetNo[[No.用]:[vlookup 用]],2,FALSE)</f>
        <v>298</v>
      </c>
      <c r="B1150">
        <f>IF(ROW()=2,1,IF(A1149&lt;&gt;Block[[#This Row],[No]],1,B1149+1))</f>
        <v>3</v>
      </c>
      <c r="C1150" s="1" t="s">
        <v>597</v>
      </c>
      <c r="D1150" s="1" t="s">
        <v>523</v>
      </c>
      <c r="E1150" s="1" t="s">
        <v>602</v>
      </c>
      <c r="F1150" s="1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177</v>
      </c>
      <c r="L1150" s="1" t="s">
        <v>162</v>
      </c>
      <c r="M1150">
        <v>27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雪遊び尾白アランICONIC</v>
      </c>
    </row>
    <row r="1151" spans="1:21" x14ac:dyDescent="0.25">
      <c r="A1151">
        <f>VLOOKUP(Block[[#This Row],[No用]],SetNo[[No.用]:[vlookup 用]],2,FALSE)</f>
        <v>298</v>
      </c>
      <c r="B1151">
        <f>IF(ROW()=2,1,IF(A1150&lt;&gt;Block[[#This Row],[No]],1,B1150+1))</f>
        <v>4</v>
      </c>
      <c r="C1151" s="1" t="s">
        <v>597</v>
      </c>
      <c r="D1151" s="1" t="s">
        <v>523</v>
      </c>
      <c r="E1151" s="1" t="s">
        <v>602</v>
      </c>
      <c r="F1151" s="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248</v>
      </c>
      <c r="L1151" s="1" t="s">
        <v>162</v>
      </c>
      <c r="M1151">
        <v>27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雪遊び尾白アランICONIC</v>
      </c>
    </row>
    <row r="1152" spans="1:21" x14ac:dyDescent="0.25">
      <c r="A1152">
        <f>VLOOKUP(Block[[#This Row],[No用]],SetNo[[No.用]:[vlookup 用]],2,FALSE)</f>
        <v>299</v>
      </c>
      <c r="B1152">
        <f>IF(ROW()=2,1,IF(A1151&lt;&gt;Block[[#This Row],[No]],1,B1151+1))</f>
        <v>1</v>
      </c>
      <c r="C1152" s="1" t="s">
        <v>990</v>
      </c>
      <c r="D1152" s="1" t="s">
        <v>523</v>
      </c>
      <c r="E1152" s="1" t="s">
        <v>73</v>
      </c>
      <c r="F1152" s="1" t="s">
        <v>78</v>
      </c>
      <c r="G1152" s="1" t="s">
        <v>185</v>
      </c>
      <c r="H1152" s="1" t="s">
        <v>71</v>
      </c>
      <c r="I1152">
        <v>1</v>
      </c>
      <c r="J1152" t="s">
        <v>247</v>
      </c>
      <c r="K1152" s="1" t="s">
        <v>174</v>
      </c>
      <c r="L1152" s="1" t="s">
        <v>162</v>
      </c>
      <c r="M1152">
        <v>27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夏祭り2尾白アランICONIC</v>
      </c>
    </row>
    <row r="1153" spans="1:21" x14ac:dyDescent="0.25">
      <c r="A1153">
        <f>VLOOKUP(Block[[#This Row],[No用]],SetNo[[No.用]:[vlookup 用]],2,FALSE)</f>
        <v>299</v>
      </c>
      <c r="B1153">
        <f>IF(ROW()=2,1,IF(A1152&lt;&gt;Block[[#This Row],[No]],1,B1152+1))</f>
        <v>2</v>
      </c>
      <c r="C1153" s="1" t="s">
        <v>990</v>
      </c>
      <c r="D1153" s="1" t="s">
        <v>523</v>
      </c>
      <c r="E1153" s="1" t="s">
        <v>73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175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夏祭り2尾白アランICONIC</v>
      </c>
    </row>
    <row r="1154" spans="1:21" x14ac:dyDescent="0.25">
      <c r="A1154">
        <f>VLOOKUP(Block[[#This Row],[No用]],SetNo[[No.用]:[vlookup 用]],2,FALSE)</f>
        <v>299</v>
      </c>
      <c r="B1154">
        <f>IF(ROW()=2,1,IF(A1153&lt;&gt;Block[[#This Row],[No]],1,B1153+1))</f>
        <v>3</v>
      </c>
      <c r="C1154" s="1" t="s">
        <v>990</v>
      </c>
      <c r="D1154" s="1" t="s">
        <v>523</v>
      </c>
      <c r="E1154" s="1" t="s">
        <v>73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177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夏祭り2尾白アランICONIC</v>
      </c>
    </row>
    <row r="1155" spans="1:21" x14ac:dyDescent="0.25">
      <c r="A1155">
        <f>VLOOKUP(Block[[#This Row],[No用]],SetNo[[No.用]:[vlookup 用]],2,FALSE)</f>
        <v>299</v>
      </c>
      <c r="B1155">
        <f>IF(ROW()=2,1,IF(A1154&lt;&gt;Block[[#This Row],[No]],1,B1154+1))</f>
        <v>4</v>
      </c>
      <c r="C1155" s="1" t="s">
        <v>990</v>
      </c>
      <c r="D1155" s="1" t="s">
        <v>523</v>
      </c>
      <c r="E1155" s="1" t="s">
        <v>73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夏祭り2尾白アランICONIC</v>
      </c>
    </row>
    <row r="1156" spans="1:21" x14ac:dyDescent="0.25">
      <c r="A1156">
        <f>VLOOKUP(Block[[#This Row],[No用]],SetNo[[No.用]:[vlookup 用]],2,FALSE)</f>
        <v>300</v>
      </c>
      <c r="B1156">
        <f>IF(ROW()=2,1,IF(A1155&lt;&gt;Block[[#This Row],[No]],1,B1155+1))</f>
        <v>1</v>
      </c>
      <c r="C1156" t="s">
        <v>108</v>
      </c>
      <c r="D1156" s="1" t="s">
        <v>525</v>
      </c>
      <c r="E1156" t="s">
        <v>77</v>
      </c>
      <c r="F1156" s="1" t="s">
        <v>80</v>
      </c>
      <c r="G1156" t="s">
        <v>185</v>
      </c>
      <c r="H1156" t="s">
        <v>71</v>
      </c>
      <c r="I1156">
        <v>0</v>
      </c>
      <c r="J1156" t="s">
        <v>247</v>
      </c>
      <c r="M1156">
        <v>0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ユニフォーム赤木路成ICONIC</v>
      </c>
    </row>
    <row r="1157" spans="1:21" x14ac:dyDescent="0.25">
      <c r="A1157">
        <f>VLOOKUP(Block[[#This Row],[No用]],SetNo[[No.用]:[vlookup 用]],2,FALSE)</f>
        <v>301</v>
      </c>
      <c r="B1157">
        <f>IF(ROW()=2,1,IF(A1156&lt;&gt;Block[[#This Row],[No]],1,B1156+1))</f>
        <v>1</v>
      </c>
      <c r="C1157" s="1" t="s">
        <v>800</v>
      </c>
      <c r="D1157" s="1" t="s">
        <v>525</v>
      </c>
      <c r="E1157" s="1" t="s">
        <v>73</v>
      </c>
      <c r="F1157" s="1" t="s">
        <v>80</v>
      </c>
      <c r="G1157" s="1" t="s">
        <v>185</v>
      </c>
      <c r="H1157" s="1" t="s">
        <v>71</v>
      </c>
      <c r="I1157">
        <v>0</v>
      </c>
      <c r="J1157" t="s">
        <v>247</v>
      </c>
      <c r="M1157">
        <v>0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Xmas2赤木路成ICONIC</v>
      </c>
    </row>
    <row r="1158" spans="1:21" x14ac:dyDescent="0.25">
      <c r="A1158">
        <f>VLOOKUP(Block[[#This Row],[No用]],SetNo[[No.用]:[vlookup 用]],2,FALSE)</f>
        <v>302</v>
      </c>
      <c r="B1158">
        <f>IF(ROW()=2,1,IF(A1157&lt;&gt;Block[[#This Row],[No]],1,B1157+1))</f>
        <v>1</v>
      </c>
      <c r="C1158" t="s">
        <v>108</v>
      </c>
      <c r="D1158" s="1" t="s">
        <v>527</v>
      </c>
      <c r="E1158" t="s">
        <v>77</v>
      </c>
      <c r="F1158" s="1" t="s">
        <v>82</v>
      </c>
      <c r="G1158" t="s">
        <v>185</v>
      </c>
      <c r="H1158" t="s">
        <v>71</v>
      </c>
      <c r="I1158">
        <v>1</v>
      </c>
      <c r="J1158" t="s">
        <v>247</v>
      </c>
      <c r="K1158" s="1" t="s">
        <v>174</v>
      </c>
      <c r="L1158" s="1" t="s">
        <v>173</v>
      </c>
      <c r="M1158">
        <v>38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ユニフォーム大耳練ICONIC</v>
      </c>
    </row>
    <row r="1159" spans="1:21" x14ac:dyDescent="0.25">
      <c r="A1159">
        <f>VLOOKUP(Block[[#This Row],[No用]],SetNo[[No.用]:[vlookup 用]],2,FALSE)</f>
        <v>302</v>
      </c>
      <c r="B1159">
        <f>IF(ROW()=2,1,IF(A1158&lt;&gt;Block[[#This Row],[No]],1,B1158+1))</f>
        <v>2</v>
      </c>
      <c r="C1159" t="s">
        <v>108</v>
      </c>
      <c r="D1159" s="1" t="s">
        <v>527</v>
      </c>
      <c r="E1159" t="s">
        <v>77</v>
      </c>
      <c r="F1159" s="1" t="s">
        <v>82</v>
      </c>
      <c r="G1159" t="s">
        <v>185</v>
      </c>
      <c r="H1159" t="s">
        <v>71</v>
      </c>
      <c r="I1159">
        <v>1</v>
      </c>
      <c r="J1159" t="s">
        <v>247</v>
      </c>
      <c r="K1159" s="1" t="s">
        <v>175</v>
      </c>
      <c r="L1159" s="1" t="s">
        <v>173</v>
      </c>
      <c r="M1159">
        <v>38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ユニフォーム大耳練ICONIC</v>
      </c>
    </row>
    <row r="1160" spans="1:21" x14ac:dyDescent="0.25">
      <c r="A1160">
        <f>VLOOKUP(Block[[#This Row],[No用]],SetNo[[No.用]:[vlookup 用]],2,FALSE)</f>
        <v>302</v>
      </c>
      <c r="B1160">
        <f>IF(ROW()=2,1,IF(A1159&lt;&gt;Block[[#This Row],[No]],1,B1159+1))</f>
        <v>3</v>
      </c>
      <c r="C1160" t="s">
        <v>108</v>
      </c>
      <c r="D1160" s="1" t="s">
        <v>527</v>
      </c>
      <c r="E1160" t="s">
        <v>77</v>
      </c>
      <c r="F1160" s="1" t="s">
        <v>82</v>
      </c>
      <c r="G1160" t="s">
        <v>185</v>
      </c>
      <c r="H1160" t="s">
        <v>71</v>
      </c>
      <c r="I1160">
        <v>1</v>
      </c>
      <c r="J1160" t="s">
        <v>247</v>
      </c>
      <c r="K1160" s="1" t="s">
        <v>176</v>
      </c>
      <c r="L1160" s="1" t="s">
        <v>173</v>
      </c>
      <c r="M1160">
        <v>41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ユニフォーム大耳練ICONIC</v>
      </c>
    </row>
    <row r="1161" spans="1:21" x14ac:dyDescent="0.25">
      <c r="A1161">
        <f>VLOOKUP(Block[[#This Row],[No用]],SetNo[[No.用]:[vlookup 用]],2,FALSE)</f>
        <v>302</v>
      </c>
      <c r="B1161">
        <f>IF(ROW()=2,1,IF(A1160&lt;&gt;Block[[#This Row],[No]],1,B1160+1))</f>
        <v>4</v>
      </c>
      <c r="C1161" t="s">
        <v>108</v>
      </c>
      <c r="D1161" s="1" t="s">
        <v>527</v>
      </c>
      <c r="E1161" t="s">
        <v>77</v>
      </c>
      <c r="F1161" s="1" t="s">
        <v>82</v>
      </c>
      <c r="G1161" t="s">
        <v>185</v>
      </c>
      <c r="H1161" t="s">
        <v>71</v>
      </c>
      <c r="I1161">
        <v>1</v>
      </c>
      <c r="J1161" t="s">
        <v>247</v>
      </c>
      <c r="K1161" s="1" t="s">
        <v>179</v>
      </c>
      <c r="L1161" s="1" t="s">
        <v>162</v>
      </c>
      <c r="M1161">
        <v>35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ユニフォーム大耳練ICONIC</v>
      </c>
    </row>
    <row r="1162" spans="1:21" x14ac:dyDescent="0.25">
      <c r="A1162">
        <f>VLOOKUP(Block[[#This Row],[No用]],SetNo[[No.用]:[vlookup 用]],2,FALSE)</f>
        <v>302</v>
      </c>
      <c r="B1162">
        <f>IF(ROW()=2,1,IF(A1161&lt;&gt;Block[[#This Row],[No]],1,B1161+1))</f>
        <v>5</v>
      </c>
      <c r="C1162" t="s">
        <v>108</v>
      </c>
      <c r="D1162" s="1" t="s">
        <v>527</v>
      </c>
      <c r="E1162" t="s">
        <v>77</v>
      </c>
      <c r="F1162" s="1" t="s">
        <v>82</v>
      </c>
      <c r="G1162" t="s">
        <v>185</v>
      </c>
      <c r="H1162" t="s">
        <v>71</v>
      </c>
      <c r="I1162">
        <v>1</v>
      </c>
      <c r="J1162" t="s">
        <v>247</v>
      </c>
      <c r="K1162" s="1" t="s">
        <v>177</v>
      </c>
      <c r="L1162" s="1" t="s">
        <v>162</v>
      </c>
      <c r="M1162">
        <v>35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ユニフォーム大耳練ICONIC</v>
      </c>
    </row>
    <row r="1163" spans="1:21" x14ac:dyDescent="0.25">
      <c r="A1163">
        <f>VLOOKUP(Block[[#This Row],[No用]],SetNo[[No.用]:[vlookup 用]],2,FALSE)</f>
        <v>302</v>
      </c>
      <c r="B1163">
        <f>IF(ROW()=2,1,IF(A1162&lt;&gt;Block[[#This Row],[No]],1,B1162+1))</f>
        <v>6</v>
      </c>
      <c r="C1163" t="s">
        <v>108</v>
      </c>
      <c r="D1163" s="1" t="s">
        <v>527</v>
      </c>
      <c r="E1163" t="s">
        <v>77</v>
      </c>
      <c r="F1163" s="1" t="s">
        <v>82</v>
      </c>
      <c r="G1163" t="s">
        <v>185</v>
      </c>
      <c r="H1163" t="s">
        <v>71</v>
      </c>
      <c r="I1163">
        <v>1</v>
      </c>
      <c r="J1163" t="s">
        <v>247</v>
      </c>
      <c r="K1163" s="1" t="s">
        <v>248</v>
      </c>
      <c r="L1163" s="1" t="s">
        <v>162</v>
      </c>
      <c r="M1163">
        <v>33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ユニフォーム大耳練ICONIC</v>
      </c>
    </row>
    <row r="1164" spans="1:21" x14ac:dyDescent="0.25">
      <c r="A1164">
        <f>VLOOKUP(Block[[#This Row],[No用]],SetNo[[No.用]:[vlookup 用]],2,FALSE)</f>
        <v>302</v>
      </c>
      <c r="B1164">
        <f>IF(ROW()=2,1,IF(A1163&lt;&gt;Block[[#This Row],[No]],1,B1163+1))</f>
        <v>7</v>
      </c>
      <c r="C1164" t="s">
        <v>108</v>
      </c>
      <c r="D1164" s="1" t="s">
        <v>527</v>
      </c>
      <c r="E1164" t="s">
        <v>77</v>
      </c>
      <c r="F1164" s="1" t="s">
        <v>82</v>
      </c>
      <c r="G1164" t="s">
        <v>185</v>
      </c>
      <c r="H1164" t="s">
        <v>71</v>
      </c>
      <c r="I1164">
        <v>1</v>
      </c>
      <c r="J1164" t="s">
        <v>247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U1164" t="str">
        <f>Block[[#This Row],[服装]]&amp;Block[[#This Row],[名前]]&amp;Block[[#This Row],[レアリティ]]</f>
        <v>ユニフォーム大耳練ICONIC</v>
      </c>
    </row>
    <row r="1165" spans="1:21" x14ac:dyDescent="0.25">
      <c r="A1165">
        <f>VLOOKUP(Block[[#This Row],[No用]],SetNo[[No.用]:[vlookup 用]],2,FALSE)</f>
        <v>303</v>
      </c>
      <c r="B1165">
        <f>IF(ROW()=2,1,IF(A1164&lt;&gt;Block[[#This Row],[No]],1,B1164+1))</f>
        <v>1</v>
      </c>
      <c r="C1165" t="s">
        <v>108</v>
      </c>
      <c r="D1165" s="1" t="s">
        <v>529</v>
      </c>
      <c r="E1165" t="s">
        <v>77</v>
      </c>
      <c r="F1165" s="1" t="s">
        <v>78</v>
      </c>
      <c r="G1165" t="s">
        <v>185</v>
      </c>
      <c r="H1165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26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ユニフォーム理石平介ICONIC</v>
      </c>
    </row>
    <row r="1166" spans="1:21" x14ac:dyDescent="0.25">
      <c r="A1166">
        <f>VLOOKUP(Block[[#This Row],[No用]],SetNo[[No.用]:[vlookup 用]],2,FALSE)</f>
        <v>303</v>
      </c>
      <c r="B1166">
        <f>IF(ROW()=2,1,IF(A1165&lt;&gt;Block[[#This Row],[No]],1,B1165+1))</f>
        <v>2</v>
      </c>
      <c r="C1166" t="s">
        <v>108</v>
      </c>
      <c r="D1166" s="1" t="s">
        <v>529</v>
      </c>
      <c r="E1166" t="s">
        <v>77</v>
      </c>
      <c r="F1166" s="1" t="s">
        <v>78</v>
      </c>
      <c r="G1166" t="s">
        <v>185</v>
      </c>
      <c r="H1166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26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ユニフォーム理石平介ICONIC</v>
      </c>
    </row>
    <row r="1167" spans="1:21" x14ac:dyDescent="0.25">
      <c r="A1167">
        <f>VLOOKUP(Block[[#This Row],[No用]],SetNo[[No.用]:[vlookup 用]],2,FALSE)</f>
        <v>303</v>
      </c>
      <c r="B1167">
        <f>IF(ROW()=2,1,IF(A1166&lt;&gt;Block[[#This Row],[No]],1,B1166+1))</f>
        <v>3</v>
      </c>
      <c r="C1167" t="s">
        <v>108</v>
      </c>
      <c r="D1167" s="1" t="s">
        <v>529</v>
      </c>
      <c r="E1167" t="s">
        <v>77</v>
      </c>
      <c r="F1167" s="1" t="s">
        <v>78</v>
      </c>
      <c r="G1167" t="s">
        <v>185</v>
      </c>
      <c r="H1167" t="s">
        <v>71</v>
      </c>
      <c r="I1167">
        <v>1</v>
      </c>
      <c r="J1167" t="s">
        <v>247</v>
      </c>
      <c r="K1167" s="1" t="s">
        <v>177</v>
      </c>
      <c r="L1167" s="1" t="s">
        <v>162</v>
      </c>
      <c r="M1167">
        <v>26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ユニフォーム理石平介ICONIC</v>
      </c>
    </row>
    <row r="1168" spans="1:21" x14ac:dyDescent="0.25">
      <c r="A1168">
        <f>VLOOKUP(Block[[#This Row],[No用]],SetNo[[No.用]:[vlookup 用]],2,FALSE)</f>
        <v>303</v>
      </c>
      <c r="B1168">
        <f>IF(ROW()=2,1,IF(A1167&lt;&gt;Block[[#This Row],[No]],1,B1167+1))</f>
        <v>4</v>
      </c>
      <c r="C1168" t="s">
        <v>108</v>
      </c>
      <c r="D1168" s="1" t="s">
        <v>529</v>
      </c>
      <c r="E1168" t="s">
        <v>77</v>
      </c>
      <c r="F1168" s="1" t="s">
        <v>78</v>
      </c>
      <c r="G1168" t="s">
        <v>185</v>
      </c>
      <c r="H1168" t="s">
        <v>71</v>
      </c>
      <c r="I1168">
        <v>1</v>
      </c>
      <c r="J1168" t="s">
        <v>247</v>
      </c>
      <c r="K1168" s="1" t="s">
        <v>248</v>
      </c>
      <c r="L1168" s="1" t="s">
        <v>162</v>
      </c>
      <c r="M1168">
        <v>26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ユニフォーム理石平介ICONIC</v>
      </c>
    </row>
    <row r="1169" spans="1:21" x14ac:dyDescent="0.25">
      <c r="A1169">
        <f>VLOOKUP(Block[[#This Row],[No用]],SetNo[[No.用]:[vlookup 用]],2,FALSE)</f>
        <v>304</v>
      </c>
      <c r="B1169">
        <f>IF(ROW()=2,1,IF(A1168&lt;&gt;Block[[#This Row],[No]],1,B1168+1))</f>
        <v>1</v>
      </c>
      <c r="C1169" s="1" t="s">
        <v>108</v>
      </c>
      <c r="D1169" s="1" t="s">
        <v>674</v>
      </c>
      <c r="E1169" s="1" t="s">
        <v>77</v>
      </c>
      <c r="F1169" s="1" t="s">
        <v>78</v>
      </c>
      <c r="G1169" s="1" t="s">
        <v>185</v>
      </c>
      <c r="H1169" s="1" t="s">
        <v>71</v>
      </c>
      <c r="I1169">
        <v>1</v>
      </c>
      <c r="J1169" t="s">
        <v>247</v>
      </c>
      <c r="K1169" s="1" t="s">
        <v>174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ユニフォーム銀島結ICONIC</v>
      </c>
    </row>
    <row r="1170" spans="1:21" x14ac:dyDescent="0.25">
      <c r="A1170">
        <f>VLOOKUP(Block[[#This Row],[No用]],SetNo[[No.用]:[vlookup 用]],2,FALSE)</f>
        <v>304</v>
      </c>
      <c r="B1170">
        <f>IF(ROW()=2,1,IF(A1169&lt;&gt;Block[[#This Row],[No]],1,B1169+1))</f>
        <v>2</v>
      </c>
      <c r="C1170" s="1" t="s">
        <v>108</v>
      </c>
      <c r="D1170" s="1" t="s">
        <v>674</v>
      </c>
      <c r="E1170" s="1" t="s">
        <v>77</v>
      </c>
      <c r="F1170" s="1" t="s">
        <v>78</v>
      </c>
      <c r="G1170" s="1" t="s">
        <v>185</v>
      </c>
      <c r="H1170" s="1" t="s">
        <v>71</v>
      </c>
      <c r="I1170">
        <v>1</v>
      </c>
      <c r="J1170" t="s">
        <v>247</v>
      </c>
      <c r="K1170" s="1" t="s">
        <v>175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ユニフォーム銀島結ICONIC</v>
      </c>
    </row>
    <row r="1171" spans="1:21" x14ac:dyDescent="0.25">
      <c r="A1171">
        <f>VLOOKUP(Block[[#This Row],[No用]],SetNo[[No.用]:[vlookup 用]],2,FALSE)</f>
        <v>304</v>
      </c>
      <c r="B1171">
        <f>IF(ROW()=2,1,IF(A1170&lt;&gt;Block[[#This Row],[No]],1,B1170+1))</f>
        <v>3</v>
      </c>
      <c r="C1171" s="1" t="s">
        <v>108</v>
      </c>
      <c r="D1171" s="1" t="s">
        <v>674</v>
      </c>
      <c r="E1171" s="1" t="s">
        <v>77</v>
      </c>
      <c r="F1171" s="1" t="s">
        <v>78</v>
      </c>
      <c r="G1171" s="1" t="s">
        <v>185</v>
      </c>
      <c r="H1171" s="1" t="s">
        <v>71</v>
      </c>
      <c r="I1171">
        <v>1</v>
      </c>
      <c r="J1171" t="s">
        <v>247</v>
      </c>
      <c r="K1171" s="1" t="s">
        <v>248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ユニフォーム銀島結ICONIC</v>
      </c>
    </row>
    <row r="1172" spans="1:21" x14ac:dyDescent="0.25">
      <c r="A1172">
        <f>VLOOKUP(Block[[#This Row],[No用]],SetNo[[No.用]:[vlookup 用]],2,FALSE)</f>
        <v>305</v>
      </c>
      <c r="B1172">
        <f>IF(ROW()=2,1,IF(A1171&lt;&gt;Block[[#This Row],[No]],1,B1171+1))</f>
        <v>1</v>
      </c>
      <c r="C1172" s="1" t="s">
        <v>800</v>
      </c>
      <c r="D1172" s="1" t="s">
        <v>674</v>
      </c>
      <c r="E1172" s="1" t="s">
        <v>73</v>
      </c>
      <c r="F1172" s="1" t="s">
        <v>78</v>
      </c>
      <c r="G1172" s="1" t="s">
        <v>185</v>
      </c>
      <c r="H1172" s="1" t="s">
        <v>71</v>
      </c>
      <c r="I1172">
        <v>1</v>
      </c>
      <c r="J1172" t="s">
        <v>247</v>
      </c>
      <c r="K1172" s="1" t="s">
        <v>174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Xmas2銀島結ICONIC</v>
      </c>
    </row>
    <row r="1173" spans="1:21" x14ac:dyDescent="0.25">
      <c r="A1173">
        <f>VLOOKUP(Block[[#This Row],[No用]],SetNo[[No.用]:[vlookup 用]],2,FALSE)</f>
        <v>305</v>
      </c>
      <c r="B1173">
        <f>IF(ROW()=2,1,IF(A1172&lt;&gt;Block[[#This Row],[No]],1,B1172+1))</f>
        <v>2</v>
      </c>
      <c r="C1173" s="1" t="s">
        <v>800</v>
      </c>
      <c r="D1173" s="1" t="s">
        <v>674</v>
      </c>
      <c r="E1173" s="1" t="s">
        <v>73</v>
      </c>
      <c r="F1173" s="1" t="s">
        <v>78</v>
      </c>
      <c r="G1173" s="1" t="s">
        <v>185</v>
      </c>
      <c r="H1173" s="1" t="s">
        <v>71</v>
      </c>
      <c r="I1173">
        <v>1</v>
      </c>
      <c r="J1173" t="s">
        <v>247</v>
      </c>
      <c r="K1173" s="1" t="s">
        <v>175</v>
      </c>
      <c r="L1173" s="1" t="s">
        <v>162</v>
      </c>
      <c r="M1173">
        <v>27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Xmas2銀島結ICONIC</v>
      </c>
    </row>
    <row r="1174" spans="1:21" x14ac:dyDescent="0.25">
      <c r="A1174">
        <f>VLOOKUP(Block[[#This Row],[No用]],SetNo[[No.用]:[vlookup 用]],2,FALSE)</f>
        <v>305</v>
      </c>
      <c r="B1174">
        <f>IF(ROW()=2,1,IF(A1173&lt;&gt;Block[[#This Row],[No]],1,B1173+1))</f>
        <v>3</v>
      </c>
      <c r="C1174" s="1" t="s">
        <v>800</v>
      </c>
      <c r="D1174" s="1" t="s">
        <v>674</v>
      </c>
      <c r="E1174" s="1" t="s">
        <v>73</v>
      </c>
      <c r="F1174" s="1" t="s">
        <v>78</v>
      </c>
      <c r="G1174" s="1" t="s">
        <v>185</v>
      </c>
      <c r="H1174" s="1" t="s">
        <v>71</v>
      </c>
      <c r="I1174">
        <v>1</v>
      </c>
      <c r="J1174" t="s">
        <v>247</v>
      </c>
      <c r="K1174" s="1" t="s">
        <v>248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Xmas2銀島結ICONIC</v>
      </c>
    </row>
    <row r="1175" spans="1:21" x14ac:dyDescent="0.25">
      <c r="A1175">
        <f>VLOOKUP(Block[[#This Row],[No用]],SetNo[[No.用]:[vlookup 用]],2,FALSE)</f>
        <v>306</v>
      </c>
      <c r="B1175">
        <f>IF(ROW()=2,1,IF(A1174&lt;&gt;Block[[#This Row],[No]],1,B1174+1))</f>
        <v>1</v>
      </c>
      <c r="C1175" t="s">
        <v>108</v>
      </c>
      <c r="D1175" t="s">
        <v>122</v>
      </c>
      <c r="E1175" t="s">
        <v>90</v>
      </c>
      <c r="F1175" t="s">
        <v>78</v>
      </c>
      <c r="G1175" t="s">
        <v>128</v>
      </c>
      <c r="H1175" t="s">
        <v>71</v>
      </c>
      <c r="I1175">
        <v>1</v>
      </c>
      <c r="J1175" t="s">
        <v>247</v>
      </c>
      <c r="K1175" s="1" t="s">
        <v>174</v>
      </c>
      <c r="L1175" s="1" t="s">
        <v>162</v>
      </c>
      <c r="M1175">
        <v>28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ユニフォーム木兎光太郎ICONIC</v>
      </c>
    </row>
    <row r="1176" spans="1:21" x14ac:dyDescent="0.25">
      <c r="A1176">
        <f>VLOOKUP(Block[[#This Row],[No用]],SetNo[[No.用]:[vlookup 用]],2,FALSE)</f>
        <v>306</v>
      </c>
      <c r="B1176">
        <f>IF(ROW()=2,1,IF(A1175&lt;&gt;Block[[#This Row],[No]],1,B1175+1))</f>
        <v>2</v>
      </c>
      <c r="C1176" t="s">
        <v>108</v>
      </c>
      <c r="D1176" t="s">
        <v>122</v>
      </c>
      <c r="E1176" t="s">
        <v>90</v>
      </c>
      <c r="F1176" t="s">
        <v>78</v>
      </c>
      <c r="G1176" t="s">
        <v>128</v>
      </c>
      <c r="H1176" t="s">
        <v>71</v>
      </c>
      <c r="I1176">
        <v>1</v>
      </c>
      <c r="J1176" t="s">
        <v>247</v>
      </c>
      <c r="K1176" s="1" t="s">
        <v>175</v>
      </c>
      <c r="L1176" s="1" t="s">
        <v>162</v>
      </c>
      <c r="M1176">
        <v>28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ユニフォーム木兎光太郎ICONIC</v>
      </c>
    </row>
    <row r="1177" spans="1:21" x14ac:dyDescent="0.25">
      <c r="A1177">
        <f>VLOOKUP(Block[[#This Row],[No用]],SetNo[[No.用]:[vlookup 用]],2,FALSE)</f>
        <v>306</v>
      </c>
      <c r="B1177">
        <f>IF(ROW()=2,1,IF(A1176&lt;&gt;Block[[#This Row],[No]],1,B1176+1))</f>
        <v>3</v>
      </c>
      <c r="C1177" t="s">
        <v>108</v>
      </c>
      <c r="D1177" t="s">
        <v>122</v>
      </c>
      <c r="E1177" t="s">
        <v>90</v>
      </c>
      <c r="F1177" t="s">
        <v>78</v>
      </c>
      <c r="G1177" t="s">
        <v>128</v>
      </c>
      <c r="H1177" t="s">
        <v>71</v>
      </c>
      <c r="I1177">
        <v>1</v>
      </c>
      <c r="J1177" t="s">
        <v>247</v>
      </c>
      <c r="K1177" s="1" t="s">
        <v>248</v>
      </c>
      <c r="L1177" s="1" t="s">
        <v>162</v>
      </c>
      <c r="M1177">
        <v>28</v>
      </c>
      <c r="N1177">
        <v>0</v>
      </c>
      <c r="O1177">
        <v>0</v>
      </c>
      <c r="P1177">
        <v>0</v>
      </c>
      <c r="U1177" t="str">
        <f>Block[[#This Row],[服装]]&amp;Block[[#This Row],[名前]]&amp;Block[[#This Row],[レアリティ]]</f>
        <v>ユニフォーム木兎光太郎ICONIC</v>
      </c>
    </row>
    <row r="1178" spans="1:21" x14ac:dyDescent="0.25">
      <c r="A1178">
        <f>VLOOKUP(Block[[#This Row],[No用]],SetNo[[No.用]:[vlookup 用]],2,FALSE)</f>
        <v>307</v>
      </c>
      <c r="B1178">
        <f>IF(ROW()=2,1,IF(A1177&lt;&gt;Block[[#This Row],[No]],1,B1177+1))</f>
        <v>1</v>
      </c>
      <c r="C1178" t="s">
        <v>150</v>
      </c>
      <c r="D1178" t="s">
        <v>122</v>
      </c>
      <c r="E1178" t="s">
        <v>77</v>
      </c>
      <c r="F1178" t="s">
        <v>78</v>
      </c>
      <c r="G1178" t="s">
        <v>128</v>
      </c>
      <c r="H1178" t="s">
        <v>71</v>
      </c>
      <c r="I1178">
        <v>1</v>
      </c>
      <c r="J1178" t="s">
        <v>247</v>
      </c>
      <c r="K1178" s="1" t="s">
        <v>174</v>
      </c>
      <c r="L1178" s="1" t="s">
        <v>162</v>
      </c>
      <c r="M1178">
        <v>28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夏祭り木兎光太郎ICONIC</v>
      </c>
    </row>
    <row r="1179" spans="1:21" x14ac:dyDescent="0.25">
      <c r="A1179">
        <f>VLOOKUP(Block[[#This Row],[No用]],SetNo[[No.用]:[vlookup 用]],2,FALSE)</f>
        <v>307</v>
      </c>
      <c r="B1179">
        <f>IF(ROW()=2,1,IF(A1178&lt;&gt;Block[[#This Row],[No]],1,B1178+1))</f>
        <v>2</v>
      </c>
      <c r="C1179" t="s">
        <v>150</v>
      </c>
      <c r="D1179" t="s">
        <v>122</v>
      </c>
      <c r="E1179" t="s">
        <v>77</v>
      </c>
      <c r="F1179" t="s">
        <v>78</v>
      </c>
      <c r="G1179" t="s">
        <v>128</v>
      </c>
      <c r="H1179" t="s">
        <v>71</v>
      </c>
      <c r="I1179">
        <v>1</v>
      </c>
      <c r="J1179" t="s">
        <v>247</v>
      </c>
      <c r="K1179" s="1" t="s">
        <v>175</v>
      </c>
      <c r="L1179" s="1" t="s">
        <v>162</v>
      </c>
      <c r="M1179">
        <v>28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夏祭り木兎光太郎ICONIC</v>
      </c>
    </row>
    <row r="1180" spans="1:21" x14ac:dyDescent="0.25">
      <c r="A1180">
        <f>VLOOKUP(Block[[#This Row],[No用]],SetNo[[No.用]:[vlookup 用]],2,FALSE)</f>
        <v>307</v>
      </c>
      <c r="B1180">
        <f>IF(ROW()=2,1,IF(A1179&lt;&gt;Block[[#This Row],[No]],1,B1179+1))</f>
        <v>3</v>
      </c>
      <c r="C1180" t="s">
        <v>150</v>
      </c>
      <c r="D1180" t="s">
        <v>122</v>
      </c>
      <c r="E1180" t="s">
        <v>77</v>
      </c>
      <c r="F1180" t="s">
        <v>78</v>
      </c>
      <c r="G1180" t="s">
        <v>128</v>
      </c>
      <c r="H1180" t="s">
        <v>71</v>
      </c>
      <c r="I1180">
        <v>1</v>
      </c>
      <c r="J1180" t="s">
        <v>247</v>
      </c>
      <c r="K1180" s="1" t="s">
        <v>248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夏祭り木兎光太郎ICONIC</v>
      </c>
    </row>
    <row r="1181" spans="1:21" x14ac:dyDescent="0.25">
      <c r="A1181">
        <f>VLOOKUP(Block[[#This Row],[No用]],SetNo[[No.用]:[vlookup 用]],2,FALSE)</f>
        <v>308</v>
      </c>
      <c r="B1181">
        <f>IF(ROW()=2,1,IF(A1180&lt;&gt;Block[[#This Row],[No]],1,B1180+1))</f>
        <v>1</v>
      </c>
      <c r="C1181" s="1" t="s">
        <v>587</v>
      </c>
      <c r="D1181" t="s">
        <v>122</v>
      </c>
      <c r="E1181" s="1" t="s">
        <v>73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174</v>
      </c>
      <c r="L1181" s="1" t="s">
        <v>162</v>
      </c>
      <c r="M1181">
        <v>28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Xmas木兎光太郎ICONIC</v>
      </c>
    </row>
    <row r="1182" spans="1:21" x14ac:dyDescent="0.25">
      <c r="A1182">
        <f>VLOOKUP(Block[[#This Row],[No用]],SetNo[[No.用]:[vlookup 用]],2,FALSE)</f>
        <v>308</v>
      </c>
      <c r="B1182">
        <f>IF(ROW()=2,1,IF(A1181&lt;&gt;Block[[#This Row],[No]],1,B1181+1))</f>
        <v>2</v>
      </c>
      <c r="C1182" s="1" t="s">
        <v>587</v>
      </c>
      <c r="D1182" t="s">
        <v>122</v>
      </c>
      <c r="E1182" s="1" t="s">
        <v>73</v>
      </c>
      <c r="F1182" t="s">
        <v>78</v>
      </c>
      <c r="G1182" t="s">
        <v>128</v>
      </c>
      <c r="H1182" t="s">
        <v>71</v>
      </c>
      <c r="I1182">
        <v>1</v>
      </c>
      <c r="J1182" t="s">
        <v>247</v>
      </c>
      <c r="K1182" s="1" t="s">
        <v>175</v>
      </c>
      <c r="L1182" s="1" t="s">
        <v>162</v>
      </c>
      <c r="M1182">
        <v>28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Xmas木兎光太郎ICONIC</v>
      </c>
    </row>
    <row r="1183" spans="1:21" x14ac:dyDescent="0.25">
      <c r="A1183">
        <f>VLOOKUP(Block[[#This Row],[No用]],SetNo[[No.用]:[vlookup 用]],2,FALSE)</f>
        <v>308</v>
      </c>
      <c r="B1183">
        <f>IF(ROW()=2,1,IF(A1182&lt;&gt;Block[[#This Row],[No]],1,B1182+1))</f>
        <v>3</v>
      </c>
      <c r="C1183" s="1" t="s">
        <v>587</v>
      </c>
      <c r="D1183" t="s">
        <v>122</v>
      </c>
      <c r="E1183" s="1" t="s">
        <v>73</v>
      </c>
      <c r="F1183" t="s">
        <v>78</v>
      </c>
      <c r="G1183" t="s">
        <v>128</v>
      </c>
      <c r="H1183" t="s">
        <v>71</v>
      </c>
      <c r="I1183">
        <v>1</v>
      </c>
      <c r="J1183" t="s">
        <v>247</v>
      </c>
      <c r="K1183" s="1" t="s">
        <v>248</v>
      </c>
      <c r="L1183" s="1" t="s">
        <v>162</v>
      </c>
      <c r="M1183">
        <v>28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Xmas木兎光太郎ICONIC</v>
      </c>
    </row>
    <row r="1184" spans="1:21" x14ac:dyDescent="0.25">
      <c r="A1184">
        <f>VLOOKUP(Block[[#This Row],[No用]],SetNo[[No.用]:[vlookup 用]],2,FALSE)</f>
        <v>309</v>
      </c>
      <c r="B1184">
        <f>IF(ROW()=2,1,IF(A1183&lt;&gt;Block[[#This Row],[No]],1,B1183+1))</f>
        <v>1</v>
      </c>
      <c r="C1184" s="1" t="s">
        <v>149</v>
      </c>
      <c r="D1184" t="s">
        <v>122</v>
      </c>
      <c r="E1184" s="1" t="s">
        <v>90</v>
      </c>
      <c r="F1184" t="s">
        <v>78</v>
      </c>
      <c r="G1184" t="s">
        <v>128</v>
      </c>
      <c r="H1184" t="s">
        <v>71</v>
      </c>
      <c r="I1184">
        <v>1</v>
      </c>
      <c r="J1184" t="s">
        <v>247</v>
      </c>
      <c r="K1184" s="1" t="s">
        <v>174</v>
      </c>
      <c r="L1184" s="1" t="s">
        <v>162</v>
      </c>
      <c r="M1184">
        <v>28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制服木兎光太郎ICONIC</v>
      </c>
    </row>
    <row r="1185" spans="1:21" x14ac:dyDescent="0.25">
      <c r="A1185">
        <f>VLOOKUP(Block[[#This Row],[No用]],SetNo[[No.用]:[vlookup 用]],2,FALSE)</f>
        <v>309</v>
      </c>
      <c r="B1185">
        <f>IF(ROW()=2,1,IF(A1184&lt;&gt;Block[[#This Row],[No]],1,B1184+1))</f>
        <v>2</v>
      </c>
      <c r="C1185" s="1" t="s">
        <v>149</v>
      </c>
      <c r="D1185" t="s">
        <v>122</v>
      </c>
      <c r="E1185" s="1" t="s">
        <v>90</v>
      </c>
      <c r="F1185" t="s">
        <v>78</v>
      </c>
      <c r="G1185" t="s">
        <v>128</v>
      </c>
      <c r="H1185" t="s">
        <v>71</v>
      </c>
      <c r="I1185">
        <v>1</v>
      </c>
      <c r="J1185" t="s">
        <v>247</v>
      </c>
      <c r="K1185" s="1" t="s">
        <v>175</v>
      </c>
      <c r="L1185" s="1" t="s">
        <v>162</v>
      </c>
      <c r="M1185">
        <v>28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制服木兎光太郎ICONIC</v>
      </c>
    </row>
    <row r="1186" spans="1:21" x14ac:dyDescent="0.25">
      <c r="A1186">
        <f>VLOOKUP(Block[[#This Row],[No用]],SetNo[[No.用]:[vlookup 用]],2,FALSE)</f>
        <v>309</v>
      </c>
      <c r="B1186">
        <f>IF(ROW()=2,1,IF(A1185&lt;&gt;Block[[#This Row],[No]],1,B1185+1))</f>
        <v>3</v>
      </c>
      <c r="C1186" s="1" t="s">
        <v>149</v>
      </c>
      <c r="D1186" t="s">
        <v>122</v>
      </c>
      <c r="E1186" s="1" t="s">
        <v>90</v>
      </c>
      <c r="F1186" t="s">
        <v>78</v>
      </c>
      <c r="G1186" t="s">
        <v>128</v>
      </c>
      <c r="H1186" t="s">
        <v>71</v>
      </c>
      <c r="I1186">
        <v>1</v>
      </c>
      <c r="J1186" t="s">
        <v>247</v>
      </c>
      <c r="K1186" s="1" t="s">
        <v>248</v>
      </c>
      <c r="L1186" s="1" t="s">
        <v>162</v>
      </c>
      <c r="M1186">
        <v>28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制服木兎光太郎ICONIC</v>
      </c>
    </row>
    <row r="1187" spans="1:21" x14ac:dyDescent="0.25">
      <c r="A1187">
        <f>VLOOKUP(Block[[#This Row],[No用]],SetNo[[No.用]:[vlookup 用]],2,FALSE)</f>
        <v>310</v>
      </c>
      <c r="B1187">
        <f>IF(ROW()=2,1,IF(A1186&lt;&gt;Block[[#This Row],[No]],1,B1186+1))</f>
        <v>1</v>
      </c>
      <c r="C1187" s="1" t="s">
        <v>683</v>
      </c>
      <c r="D1187" s="1" t="s">
        <v>122</v>
      </c>
      <c r="E1187" s="1" t="s">
        <v>77</v>
      </c>
      <c r="F1187" s="1" t="s">
        <v>78</v>
      </c>
      <c r="G1187" s="1" t="s">
        <v>128</v>
      </c>
      <c r="H1187" s="1" t="s">
        <v>71</v>
      </c>
      <c r="I1187">
        <v>1</v>
      </c>
      <c r="J1187" t="s">
        <v>247</v>
      </c>
      <c r="K1187" s="1" t="s">
        <v>174</v>
      </c>
      <c r="L1187" s="1" t="s">
        <v>162</v>
      </c>
      <c r="M1187">
        <v>28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キャンプ木兎光太郎ICONIC</v>
      </c>
    </row>
    <row r="1188" spans="1:21" x14ac:dyDescent="0.25">
      <c r="A1188">
        <f>VLOOKUP(Block[[#This Row],[No用]],SetNo[[No.用]:[vlookup 用]],2,FALSE)</f>
        <v>310</v>
      </c>
      <c r="B1188">
        <f>IF(ROW()=2,1,IF(A1187&lt;&gt;Block[[#This Row],[No]],1,B1187+1))</f>
        <v>2</v>
      </c>
      <c r="C1188" s="1" t="s">
        <v>683</v>
      </c>
      <c r="D1188" s="1" t="s">
        <v>122</v>
      </c>
      <c r="E1188" s="1" t="s">
        <v>77</v>
      </c>
      <c r="F1188" s="1" t="s">
        <v>78</v>
      </c>
      <c r="G1188" s="1" t="s">
        <v>128</v>
      </c>
      <c r="H1188" s="1" t="s">
        <v>71</v>
      </c>
      <c r="I1188">
        <v>1</v>
      </c>
      <c r="J1188" t="s">
        <v>247</v>
      </c>
      <c r="K1188" s="1" t="s">
        <v>175</v>
      </c>
      <c r="L1188" s="1" t="s">
        <v>162</v>
      </c>
      <c r="M1188">
        <v>28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キャンプ木兎光太郎ICONIC</v>
      </c>
    </row>
    <row r="1189" spans="1:21" x14ac:dyDescent="0.25">
      <c r="A1189">
        <f>VLOOKUP(Block[[#This Row],[No用]],SetNo[[No.用]:[vlookup 用]],2,FALSE)</f>
        <v>310</v>
      </c>
      <c r="B1189">
        <f>IF(ROW()=2,1,IF(A1188&lt;&gt;Block[[#This Row],[No]],1,B1188+1))</f>
        <v>3</v>
      </c>
      <c r="C1189" s="1" t="s">
        <v>683</v>
      </c>
      <c r="D1189" s="1" t="s">
        <v>122</v>
      </c>
      <c r="E1189" s="1" t="s">
        <v>77</v>
      </c>
      <c r="F1189" s="1" t="s">
        <v>78</v>
      </c>
      <c r="G1189" s="1" t="s">
        <v>128</v>
      </c>
      <c r="H1189" s="1" t="s">
        <v>71</v>
      </c>
      <c r="I1189">
        <v>1</v>
      </c>
      <c r="J1189" t="s">
        <v>247</v>
      </c>
      <c r="K1189" s="1" t="s">
        <v>248</v>
      </c>
      <c r="L1189" s="1" t="s">
        <v>162</v>
      </c>
      <c r="M1189">
        <v>28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キャンプ木兎光太郎ICONIC</v>
      </c>
    </row>
    <row r="1190" spans="1:21" x14ac:dyDescent="0.25">
      <c r="A1190">
        <f>VLOOKUP(Block[[#This Row],[No用]],SetNo[[No.用]:[vlookup 用]],2,FALSE)</f>
        <v>311</v>
      </c>
      <c r="B1190">
        <f>IF(ROW()=2,1,IF(A1189&lt;&gt;Block[[#This Row],[No]],1,B1189+1))</f>
        <v>1</v>
      </c>
      <c r="C1190" s="1" t="s">
        <v>885</v>
      </c>
      <c r="D1190" s="1" t="s">
        <v>122</v>
      </c>
      <c r="E1190" s="1" t="s">
        <v>73</v>
      </c>
      <c r="F1190" s="1" t="s">
        <v>78</v>
      </c>
      <c r="G1190" s="1" t="s">
        <v>128</v>
      </c>
      <c r="H1190" s="1" t="s">
        <v>71</v>
      </c>
      <c r="I1190">
        <v>1</v>
      </c>
      <c r="J1190" t="s">
        <v>247</v>
      </c>
      <c r="K1190" s="1" t="s">
        <v>174</v>
      </c>
      <c r="L1190" s="1" t="s">
        <v>173</v>
      </c>
      <c r="M1190">
        <v>35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2周年木兎光太郎ICONIC</v>
      </c>
    </row>
    <row r="1191" spans="1:21" x14ac:dyDescent="0.25">
      <c r="A1191">
        <f>VLOOKUP(Block[[#This Row],[No用]],SetNo[[No.用]:[vlookup 用]],2,FALSE)</f>
        <v>311</v>
      </c>
      <c r="B1191">
        <f>IF(ROW()=2,1,IF(A1190&lt;&gt;Block[[#This Row],[No]],1,B1190+1))</f>
        <v>2</v>
      </c>
      <c r="C1191" s="1" t="s">
        <v>885</v>
      </c>
      <c r="D1191" s="1" t="s">
        <v>122</v>
      </c>
      <c r="E1191" s="1" t="s">
        <v>73</v>
      </c>
      <c r="F1191" s="1" t="s">
        <v>78</v>
      </c>
      <c r="G1191" s="1" t="s">
        <v>128</v>
      </c>
      <c r="H1191" s="1" t="s">
        <v>71</v>
      </c>
      <c r="I1191">
        <v>1</v>
      </c>
      <c r="J1191" t="s">
        <v>247</v>
      </c>
      <c r="K1191" s="1" t="s">
        <v>175</v>
      </c>
      <c r="L1191" s="1" t="s">
        <v>173</v>
      </c>
      <c r="M1191">
        <v>35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2周年木兎光太郎ICONIC</v>
      </c>
    </row>
    <row r="1192" spans="1:21" x14ac:dyDescent="0.25">
      <c r="A1192">
        <f>VLOOKUP(Block[[#This Row],[No用]],SetNo[[No.用]:[vlookup 用]],2,FALSE)</f>
        <v>311</v>
      </c>
      <c r="B1192">
        <f>IF(ROW()=2,1,IF(A1191&lt;&gt;Block[[#This Row],[No]],1,B1191+1))</f>
        <v>3</v>
      </c>
      <c r="C1192" s="1" t="s">
        <v>885</v>
      </c>
      <c r="D1192" s="1" t="s">
        <v>122</v>
      </c>
      <c r="E1192" s="1" t="s">
        <v>73</v>
      </c>
      <c r="F1192" s="1" t="s">
        <v>78</v>
      </c>
      <c r="G1192" s="1" t="s">
        <v>128</v>
      </c>
      <c r="H1192" s="1" t="s">
        <v>71</v>
      </c>
      <c r="I1192">
        <v>1</v>
      </c>
      <c r="J1192" t="s">
        <v>247</v>
      </c>
      <c r="K1192" s="1" t="s">
        <v>248</v>
      </c>
      <c r="L1192" s="1" t="s">
        <v>178</v>
      </c>
      <c r="M1192">
        <v>32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2周年木兎光太郎ICONIC</v>
      </c>
    </row>
    <row r="1193" spans="1:21" x14ac:dyDescent="0.25">
      <c r="A1193">
        <f>VLOOKUP(Block[[#This Row],[No用]],SetNo[[No.用]:[vlookup 用]],2,FALSE)</f>
        <v>311</v>
      </c>
      <c r="B1193">
        <f>IF(ROW()=2,1,IF(A1192&lt;&gt;Block[[#This Row],[No]],1,B1192+1))</f>
        <v>4</v>
      </c>
      <c r="C1193" s="1" t="s">
        <v>885</v>
      </c>
      <c r="D1193" s="1" t="s">
        <v>122</v>
      </c>
      <c r="E1193" s="1" t="s">
        <v>73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247</v>
      </c>
      <c r="K1193" s="1" t="s">
        <v>183</v>
      </c>
      <c r="L1193" s="1" t="s">
        <v>224</v>
      </c>
      <c r="M1193">
        <v>52</v>
      </c>
      <c r="N1193">
        <v>0</v>
      </c>
      <c r="O1193">
        <v>62</v>
      </c>
      <c r="P1193">
        <v>0</v>
      </c>
      <c r="T1193" s="1" t="s">
        <v>1265</v>
      </c>
      <c r="U1193" t="str">
        <f>Block[[#This Row],[服装]]&amp;Block[[#This Row],[名前]]&amp;Block[[#This Row],[レアリティ]]</f>
        <v>2周年木兎光太郎ICONIC</v>
      </c>
    </row>
    <row r="1194" spans="1:21" x14ac:dyDescent="0.25">
      <c r="A1194">
        <f>VLOOKUP(Block[[#This Row],[No用]],SetNo[[No.用]:[vlookup 用]],2,FALSE)</f>
        <v>312</v>
      </c>
      <c r="B1194">
        <f>IF(ROW()=2,1,IF(A1193&lt;&gt;Block[[#This Row],[No]],1,B1193+1))</f>
        <v>1</v>
      </c>
      <c r="C1194" s="1" t="s">
        <v>1052</v>
      </c>
      <c r="D1194" s="1" t="s">
        <v>122</v>
      </c>
      <c r="E1194" s="1" t="s">
        <v>90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247</v>
      </c>
      <c r="K1194" s="1" t="s">
        <v>174</v>
      </c>
      <c r="L1194" s="1" t="s">
        <v>178</v>
      </c>
      <c r="M1194">
        <v>31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焼き芋木兎光太郎ICONIC</v>
      </c>
    </row>
    <row r="1195" spans="1:21" x14ac:dyDescent="0.25">
      <c r="A1195">
        <f>VLOOKUP(Block[[#This Row],[No用]],SetNo[[No.用]:[vlookup 用]],2,FALSE)</f>
        <v>312</v>
      </c>
      <c r="B1195">
        <f>IF(ROW()=2,1,IF(A1194&lt;&gt;Block[[#This Row],[No]],1,B1194+1))</f>
        <v>2</v>
      </c>
      <c r="C1195" s="1" t="s">
        <v>1052</v>
      </c>
      <c r="D1195" s="1" t="s">
        <v>122</v>
      </c>
      <c r="E1195" s="1" t="s">
        <v>90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247</v>
      </c>
      <c r="K1195" s="1" t="s">
        <v>175</v>
      </c>
      <c r="L1195" s="1" t="s">
        <v>178</v>
      </c>
      <c r="M1195">
        <v>31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焼き芋木兎光太郎ICONIC</v>
      </c>
    </row>
    <row r="1196" spans="1:21" x14ac:dyDescent="0.25">
      <c r="A1196">
        <f>VLOOKUP(Block[[#This Row],[No用]],SetNo[[No.用]:[vlookup 用]],2,FALSE)</f>
        <v>312</v>
      </c>
      <c r="B1196">
        <f>IF(ROW()=2,1,IF(A1195&lt;&gt;Block[[#This Row],[No]],1,B1195+1))</f>
        <v>3</v>
      </c>
      <c r="C1196" s="1" t="s">
        <v>1052</v>
      </c>
      <c r="D1196" s="1" t="s">
        <v>122</v>
      </c>
      <c r="E1196" s="1" t="s">
        <v>90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247</v>
      </c>
      <c r="K1196" s="1" t="s">
        <v>248</v>
      </c>
      <c r="L1196" s="1" t="s">
        <v>162</v>
      </c>
      <c r="M1196">
        <v>28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焼き芋木兎光太郎ICONIC</v>
      </c>
    </row>
    <row r="1197" spans="1:21" x14ac:dyDescent="0.25">
      <c r="A1197">
        <f>VLOOKUP(Block[[#This Row],[No用]],SetNo[[No.用]:[vlookup 用]],2,FALSE)</f>
        <v>313</v>
      </c>
      <c r="B1197">
        <f>IF(ROW()=2,1,IF(A1196&lt;&gt;Block[[#This Row],[No]],1,B1196+1))</f>
        <v>1</v>
      </c>
      <c r="C1197" t="s">
        <v>108</v>
      </c>
      <c r="D1197" t="s">
        <v>123</v>
      </c>
      <c r="E1197" t="s">
        <v>90</v>
      </c>
      <c r="F1197" t="s">
        <v>78</v>
      </c>
      <c r="G1197" t="s">
        <v>128</v>
      </c>
      <c r="H1197" t="s">
        <v>71</v>
      </c>
      <c r="I1197">
        <v>1</v>
      </c>
      <c r="J1197" t="s">
        <v>247</v>
      </c>
      <c r="K1197" s="1" t="s">
        <v>174</v>
      </c>
      <c r="L1197" s="1" t="s">
        <v>162</v>
      </c>
      <c r="M1197">
        <v>27</v>
      </c>
      <c r="N1197">
        <v>0</v>
      </c>
      <c r="O1197">
        <v>0</v>
      </c>
      <c r="P1197">
        <v>0</v>
      </c>
      <c r="U1197" t="str">
        <f>Block[[#This Row],[服装]]&amp;Block[[#This Row],[名前]]&amp;Block[[#This Row],[レアリティ]]</f>
        <v>ユニフォーム木葉秋紀ICONIC</v>
      </c>
    </row>
    <row r="1198" spans="1:21" x14ac:dyDescent="0.25">
      <c r="A1198">
        <f>VLOOKUP(Block[[#This Row],[No用]],SetNo[[No.用]:[vlookup 用]],2,FALSE)</f>
        <v>313</v>
      </c>
      <c r="B1198">
        <f>IF(ROW()=2,1,IF(A1197&lt;&gt;Block[[#This Row],[No]],1,B1197+1))</f>
        <v>2</v>
      </c>
      <c r="C1198" t="s">
        <v>108</v>
      </c>
      <c r="D1198" t="s">
        <v>123</v>
      </c>
      <c r="E1198" t="s">
        <v>90</v>
      </c>
      <c r="F1198" t="s">
        <v>78</v>
      </c>
      <c r="G1198" t="s">
        <v>128</v>
      </c>
      <c r="H1198" t="s">
        <v>71</v>
      </c>
      <c r="I1198">
        <v>1</v>
      </c>
      <c r="J1198" t="s">
        <v>247</v>
      </c>
      <c r="K1198" s="1" t="s">
        <v>175</v>
      </c>
      <c r="L1198" s="1" t="s">
        <v>162</v>
      </c>
      <c r="M1198">
        <v>27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ユニフォーム木葉秋紀ICONIC</v>
      </c>
    </row>
    <row r="1199" spans="1:21" x14ac:dyDescent="0.25">
      <c r="A1199">
        <f>VLOOKUP(Block[[#This Row],[No用]],SetNo[[No.用]:[vlookup 用]],2,FALSE)</f>
        <v>313</v>
      </c>
      <c r="B1199">
        <f>IF(ROW()=2,1,IF(A1198&lt;&gt;Block[[#This Row],[No]],1,B1198+1))</f>
        <v>3</v>
      </c>
      <c r="C1199" t="s">
        <v>108</v>
      </c>
      <c r="D1199" t="s">
        <v>123</v>
      </c>
      <c r="E1199" t="s">
        <v>90</v>
      </c>
      <c r="F1199" t="s">
        <v>78</v>
      </c>
      <c r="G1199" t="s">
        <v>128</v>
      </c>
      <c r="H1199" t="s">
        <v>71</v>
      </c>
      <c r="I1199">
        <v>1</v>
      </c>
      <c r="J1199" t="s">
        <v>247</v>
      </c>
      <c r="K1199" s="1" t="s">
        <v>177</v>
      </c>
      <c r="L1199" s="1" t="s">
        <v>162</v>
      </c>
      <c r="M1199">
        <v>27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ユニフォーム木葉秋紀ICONIC</v>
      </c>
    </row>
    <row r="1200" spans="1:21" x14ac:dyDescent="0.25">
      <c r="A1200">
        <f>VLOOKUP(Block[[#This Row],[No用]],SetNo[[No.用]:[vlookup 用]],2,FALSE)</f>
        <v>313</v>
      </c>
      <c r="B1200">
        <f>IF(ROW()=2,1,IF(A1199&lt;&gt;Block[[#This Row],[No]],1,B1199+1))</f>
        <v>4</v>
      </c>
      <c r="C1200" t="s">
        <v>108</v>
      </c>
      <c r="D1200" t="s">
        <v>123</v>
      </c>
      <c r="E1200" t="s">
        <v>90</v>
      </c>
      <c r="F1200" t="s">
        <v>78</v>
      </c>
      <c r="G1200" t="s">
        <v>128</v>
      </c>
      <c r="H1200" t="s">
        <v>71</v>
      </c>
      <c r="I1200">
        <v>1</v>
      </c>
      <c r="J1200" t="s">
        <v>247</v>
      </c>
      <c r="K1200" s="1" t="s">
        <v>248</v>
      </c>
      <c r="L1200" s="1" t="s">
        <v>162</v>
      </c>
      <c r="M1200">
        <v>27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ユニフォーム木葉秋紀ICONIC</v>
      </c>
    </row>
    <row r="1201" spans="1:21" x14ac:dyDescent="0.25">
      <c r="A1201">
        <f>VLOOKUP(Block[[#This Row],[No用]],SetNo[[No.用]:[vlookup 用]],2,FALSE)</f>
        <v>314</v>
      </c>
      <c r="B1201">
        <f>IF(ROW()=2,1,IF(A1200&lt;&gt;Block[[#This Row],[No]],1,B1200+1))</f>
        <v>1</v>
      </c>
      <c r="C1201" s="1" t="s">
        <v>364</v>
      </c>
      <c r="D1201" t="s">
        <v>123</v>
      </c>
      <c r="E1201" s="1" t="s">
        <v>77</v>
      </c>
      <c r="F1201" t="s">
        <v>78</v>
      </c>
      <c r="G1201" t="s">
        <v>128</v>
      </c>
      <c r="H1201" t="s">
        <v>71</v>
      </c>
      <c r="I1201">
        <v>1</v>
      </c>
      <c r="J1201" t="s">
        <v>15</v>
      </c>
      <c r="K1201" s="1" t="s">
        <v>174</v>
      </c>
      <c r="L1201" s="1" t="s">
        <v>162</v>
      </c>
      <c r="M1201">
        <v>27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探偵木葉秋紀ICONIC</v>
      </c>
    </row>
    <row r="1202" spans="1:21" x14ac:dyDescent="0.25">
      <c r="A1202">
        <f>VLOOKUP(Block[[#This Row],[No用]],SetNo[[No.用]:[vlookup 用]],2,FALSE)</f>
        <v>314</v>
      </c>
      <c r="B1202">
        <f>IF(ROW()=2,1,IF(A1201&lt;&gt;Block[[#This Row],[No]],1,B1201+1))</f>
        <v>2</v>
      </c>
      <c r="C1202" s="1" t="s">
        <v>364</v>
      </c>
      <c r="D1202" t="s">
        <v>123</v>
      </c>
      <c r="E1202" s="1" t="s">
        <v>77</v>
      </c>
      <c r="F1202" t="s">
        <v>78</v>
      </c>
      <c r="G1202" t="s">
        <v>128</v>
      </c>
      <c r="H1202" t="s">
        <v>71</v>
      </c>
      <c r="I1202">
        <v>1</v>
      </c>
      <c r="J1202" t="s">
        <v>15</v>
      </c>
      <c r="K1202" s="1" t="s">
        <v>175</v>
      </c>
      <c r="L1202" s="1" t="s">
        <v>162</v>
      </c>
      <c r="M1202">
        <v>27</v>
      </c>
      <c r="N1202">
        <v>0</v>
      </c>
      <c r="O1202">
        <v>0</v>
      </c>
      <c r="P1202">
        <v>0</v>
      </c>
      <c r="U1202" t="str">
        <f>Block[[#This Row],[服装]]&amp;Block[[#This Row],[名前]]&amp;Block[[#This Row],[レアリティ]]</f>
        <v>探偵木葉秋紀ICONIC</v>
      </c>
    </row>
    <row r="1203" spans="1:21" x14ac:dyDescent="0.25">
      <c r="A1203">
        <f>VLOOKUP(Block[[#This Row],[No用]],SetNo[[No.用]:[vlookup 用]],2,FALSE)</f>
        <v>314</v>
      </c>
      <c r="B1203">
        <f>IF(ROW()=2,1,IF(A1202&lt;&gt;Block[[#This Row],[No]],1,B1202+1))</f>
        <v>3</v>
      </c>
      <c r="C1203" s="1" t="s">
        <v>364</v>
      </c>
      <c r="D1203" t="s">
        <v>123</v>
      </c>
      <c r="E1203" s="1" t="s">
        <v>77</v>
      </c>
      <c r="F1203" t="s">
        <v>78</v>
      </c>
      <c r="G1203" t="s">
        <v>128</v>
      </c>
      <c r="H1203" t="s">
        <v>71</v>
      </c>
      <c r="I1203">
        <v>1</v>
      </c>
      <c r="J1203" t="s">
        <v>15</v>
      </c>
      <c r="K1203" s="1" t="s">
        <v>177</v>
      </c>
      <c r="L1203" s="1" t="s">
        <v>162</v>
      </c>
      <c r="M1203">
        <v>27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探偵木葉秋紀ICONIC</v>
      </c>
    </row>
    <row r="1204" spans="1:21" x14ac:dyDescent="0.25">
      <c r="A1204">
        <f>VLOOKUP(Block[[#This Row],[No用]],SetNo[[No.用]:[vlookup 用]],2,FALSE)</f>
        <v>314</v>
      </c>
      <c r="B1204">
        <f>IF(ROW()=2,1,IF(A1203&lt;&gt;Block[[#This Row],[No]],1,B1203+1))</f>
        <v>4</v>
      </c>
      <c r="C1204" s="1" t="s">
        <v>364</v>
      </c>
      <c r="D1204" t="s">
        <v>123</v>
      </c>
      <c r="E1204" s="1" t="s">
        <v>77</v>
      </c>
      <c r="F1204" t="s">
        <v>78</v>
      </c>
      <c r="G1204" t="s">
        <v>128</v>
      </c>
      <c r="H1204" t="s">
        <v>71</v>
      </c>
      <c r="I1204">
        <v>1</v>
      </c>
      <c r="J1204" t="s">
        <v>15</v>
      </c>
      <c r="K1204" s="1" t="s">
        <v>248</v>
      </c>
      <c r="L1204" s="1" t="s">
        <v>162</v>
      </c>
      <c r="M1204">
        <v>27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探偵木葉秋紀ICONIC</v>
      </c>
    </row>
    <row r="1205" spans="1:21" x14ac:dyDescent="0.25">
      <c r="A1205">
        <f>VLOOKUP(Block[[#This Row],[No用]],SetNo[[No.用]:[vlookup 用]],2,FALSE)</f>
        <v>315</v>
      </c>
      <c r="B1205">
        <f>IF(ROW()=2,1,IF(A1204&lt;&gt;Block[[#This Row],[No]],1,B1204+1))</f>
        <v>1</v>
      </c>
      <c r="C1205" s="1" t="s">
        <v>678</v>
      </c>
      <c r="D1205" s="1" t="s">
        <v>123</v>
      </c>
      <c r="E1205" s="1" t="s">
        <v>73</v>
      </c>
      <c r="F1205" s="1" t="s">
        <v>78</v>
      </c>
      <c r="G1205" s="1" t="s">
        <v>128</v>
      </c>
      <c r="H1205" t="s">
        <v>71</v>
      </c>
      <c r="I1205">
        <v>1</v>
      </c>
      <c r="J1205" t="s">
        <v>15</v>
      </c>
      <c r="K1205" s="1" t="s">
        <v>174</v>
      </c>
      <c r="L1205" s="1" t="s">
        <v>162</v>
      </c>
      <c r="M1205">
        <v>27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梅雨木葉秋紀ICONIC</v>
      </c>
    </row>
    <row r="1206" spans="1:21" x14ac:dyDescent="0.25">
      <c r="A1206">
        <f>VLOOKUP(Block[[#This Row],[No用]],SetNo[[No.用]:[vlookup 用]],2,FALSE)</f>
        <v>315</v>
      </c>
      <c r="B1206">
        <f>IF(ROW()=2,1,IF(A1205&lt;&gt;Block[[#This Row],[No]],1,B1205+1))</f>
        <v>2</v>
      </c>
      <c r="C1206" s="1" t="s">
        <v>678</v>
      </c>
      <c r="D1206" s="1" t="s">
        <v>123</v>
      </c>
      <c r="E1206" s="1" t="s">
        <v>73</v>
      </c>
      <c r="F1206" s="1" t="s">
        <v>78</v>
      </c>
      <c r="G1206" s="1" t="s">
        <v>128</v>
      </c>
      <c r="H1206" t="s">
        <v>71</v>
      </c>
      <c r="I1206">
        <v>1</v>
      </c>
      <c r="J1206" t="s">
        <v>15</v>
      </c>
      <c r="K1206" s="1" t="s">
        <v>175</v>
      </c>
      <c r="L1206" s="1" t="s">
        <v>162</v>
      </c>
      <c r="M1206">
        <v>27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梅雨木葉秋紀ICONIC</v>
      </c>
    </row>
    <row r="1207" spans="1:21" x14ac:dyDescent="0.25">
      <c r="A1207">
        <f>VLOOKUP(Block[[#This Row],[No用]],SetNo[[No.用]:[vlookup 用]],2,FALSE)</f>
        <v>315</v>
      </c>
      <c r="B1207">
        <f>IF(ROW()=2,1,IF(A1206&lt;&gt;Block[[#This Row],[No]],1,B1206+1))</f>
        <v>3</v>
      </c>
      <c r="C1207" s="1" t="s">
        <v>678</v>
      </c>
      <c r="D1207" s="1" t="s">
        <v>123</v>
      </c>
      <c r="E1207" s="1" t="s">
        <v>73</v>
      </c>
      <c r="F1207" s="1" t="s">
        <v>78</v>
      </c>
      <c r="G1207" s="1" t="s">
        <v>128</v>
      </c>
      <c r="H1207" t="s">
        <v>71</v>
      </c>
      <c r="I1207">
        <v>1</v>
      </c>
      <c r="J1207" t="s">
        <v>15</v>
      </c>
      <c r="K1207" s="1" t="s">
        <v>177</v>
      </c>
      <c r="L1207" s="1" t="s">
        <v>162</v>
      </c>
      <c r="M1207">
        <v>27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梅雨木葉秋紀ICONIC</v>
      </c>
    </row>
    <row r="1208" spans="1:21" x14ac:dyDescent="0.25">
      <c r="A1208">
        <f>VLOOKUP(Block[[#This Row],[No用]],SetNo[[No.用]:[vlookup 用]],2,FALSE)</f>
        <v>315</v>
      </c>
      <c r="B1208">
        <f>IF(ROW()=2,1,IF(A1207&lt;&gt;Block[[#This Row],[No]],1,B1207+1))</f>
        <v>4</v>
      </c>
      <c r="C1208" s="1" t="s">
        <v>678</v>
      </c>
      <c r="D1208" s="1" t="s">
        <v>123</v>
      </c>
      <c r="E1208" s="1" t="s">
        <v>73</v>
      </c>
      <c r="F1208" s="1" t="s">
        <v>78</v>
      </c>
      <c r="G1208" s="1" t="s">
        <v>128</v>
      </c>
      <c r="H1208" t="s">
        <v>71</v>
      </c>
      <c r="I1208">
        <v>1</v>
      </c>
      <c r="J1208" t="s">
        <v>15</v>
      </c>
      <c r="K1208" s="1" t="s">
        <v>248</v>
      </c>
      <c r="L1208" s="1" t="s">
        <v>162</v>
      </c>
      <c r="M1208">
        <v>27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梅雨木葉秋紀ICONIC</v>
      </c>
    </row>
    <row r="1209" spans="1:21" x14ac:dyDescent="0.2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s="1" t="s">
        <v>832</v>
      </c>
      <c r="D1209" s="1" t="s">
        <v>123</v>
      </c>
      <c r="E1209" s="1" t="s">
        <v>90</v>
      </c>
      <c r="F1209" s="1" t="s">
        <v>78</v>
      </c>
      <c r="G1209" s="1" t="s">
        <v>128</v>
      </c>
      <c r="H1209" s="1" t="s">
        <v>71</v>
      </c>
      <c r="I1209">
        <v>1</v>
      </c>
      <c r="J1209" t="s">
        <v>15</v>
      </c>
      <c r="K1209" s="1" t="s">
        <v>174</v>
      </c>
      <c r="L1209" s="1" t="s">
        <v>173</v>
      </c>
      <c r="M1209">
        <v>33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路地裏2木葉秋紀ICONIC</v>
      </c>
    </row>
    <row r="1210" spans="1:21" x14ac:dyDescent="0.25">
      <c r="A1210">
        <f>VLOOKUP(Block[[#This Row],[No用]],SetNo[[No.用]:[vlookup 用]],2,FALSE)</f>
        <v>316</v>
      </c>
      <c r="B1210">
        <f>IF(ROW()=2,1,IF(A1209&lt;&gt;Block[[#This Row],[No]],1,B1209+1))</f>
        <v>2</v>
      </c>
      <c r="C1210" s="1" t="s">
        <v>832</v>
      </c>
      <c r="D1210" s="1" t="s">
        <v>123</v>
      </c>
      <c r="E1210" s="1" t="s">
        <v>90</v>
      </c>
      <c r="F1210" s="1" t="s">
        <v>78</v>
      </c>
      <c r="G1210" s="1" t="s">
        <v>128</v>
      </c>
      <c r="H1210" s="1" t="s">
        <v>71</v>
      </c>
      <c r="I1210">
        <v>1</v>
      </c>
      <c r="J1210" t="s">
        <v>15</v>
      </c>
      <c r="K1210" s="1" t="s">
        <v>175</v>
      </c>
      <c r="L1210" s="1" t="s">
        <v>173</v>
      </c>
      <c r="M1210">
        <v>33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路地裏2木葉秋紀ICONIC</v>
      </c>
    </row>
    <row r="1211" spans="1:21" x14ac:dyDescent="0.25">
      <c r="A1211">
        <f>VLOOKUP(Block[[#This Row],[No用]],SetNo[[No.用]:[vlookup 用]],2,FALSE)</f>
        <v>316</v>
      </c>
      <c r="B1211">
        <f>IF(ROW()=2,1,IF(A1210&lt;&gt;Block[[#This Row],[No]],1,B1210+1))</f>
        <v>3</v>
      </c>
      <c r="C1211" s="1" t="s">
        <v>832</v>
      </c>
      <c r="D1211" s="1" t="s">
        <v>123</v>
      </c>
      <c r="E1211" s="1" t="s">
        <v>90</v>
      </c>
      <c r="F1211" s="1" t="s">
        <v>78</v>
      </c>
      <c r="G1211" s="1" t="s">
        <v>128</v>
      </c>
      <c r="H1211" s="1" t="s">
        <v>71</v>
      </c>
      <c r="I1211">
        <v>1</v>
      </c>
      <c r="J1211" t="s">
        <v>15</v>
      </c>
      <c r="K1211" s="1" t="s">
        <v>177</v>
      </c>
      <c r="L1211" s="1" t="s">
        <v>178</v>
      </c>
      <c r="M1211">
        <v>30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路地裏2木葉秋紀ICONIC</v>
      </c>
    </row>
    <row r="1212" spans="1:21" x14ac:dyDescent="0.25">
      <c r="A1212">
        <f>VLOOKUP(Block[[#This Row],[No用]],SetNo[[No.用]:[vlookup 用]],2,FALSE)</f>
        <v>316</v>
      </c>
      <c r="B1212">
        <f>IF(ROW()=2,1,IF(A1211&lt;&gt;Block[[#This Row],[No]],1,B1211+1))</f>
        <v>4</v>
      </c>
      <c r="C1212" s="1" t="s">
        <v>832</v>
      </c>
      <c r="D1212" s="1" t="s">
        <v>123</v>
      </c>
      <c r="E1212" s="1" t="s">
        <v>90</v>
      </c>
      <c r="F1212" s="1" t="s">
        <v>78</v>
      </c>
      <c r="G1212" s="1" t="s">
        <v>128</v>
      </c>
      <c r="H1212" s="1" t="s">
        <v>71</v>
      </c>
      <c r="I1212">
        <v>1</v>
      </c>
      <c r="J1212" t="s">
        <v>15</v>
      </c>
      <c r="K1212" s="1" t="s">
        <v>248</v>
      </c>
      <c r="L1212" s="1" t="s">
        <v>178</v>
      </c>
      <c r="M1212">
        <v>30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路地裏2木葉秋紀ICONIC</v>
      </c>
    </row>
    <row r="1213" spans="1:21" x14ac:dyDescent="0.25">
      <c r="A1213">
        <f>VLOOKUP(Block[[#This Row],[No用]],SetNo[[No.用]:[vlookup 用]],2,FALSE)</f>
        <v>316</v>
      </c>
      <c r="B1213">
        <f>IF(ROW()=2,1,IF(A1212&lt;&gt;Block[[#This Row],[No]],1,B1212+1))</f>
        <v>5</v>
      </c>
      <c r="C1213" s="1" t="s">
        <v>832</v>
      </c>
      <c r="D1213" s="1" t="s">
        <v>123</v>
      </c>
      <c r="E1213" s="1" t="s">
        <v>90</v>
      </c>
      <c r="F1213" s="1" t="s">
        <v>78</v>
      </c>
      <c r="G1213" s="1" t="s">
        <v>128</v>
      </c>
      <c r="H1213" s="1" t="s">
        <v>71</v>
      </c>
      <c r="I1213">
        <v>1</v>
      </c>
      <c r="J1213" t="s">
        <v>15</v>
      </c>
      <c r="K1213" s="1" t="s">
        <v>183</v>
      </c>
      <c r="L1213" s="1" t="s">
        <v>224</v>
      </c>
      <c r="M1213">
        <v>49</v>
      </c>
      <c r="N1213">
        <v>0</v>
      </c>
      <c r="O1213">
        <v>59</v>
      </c>
      <c r="P1213">
        <v>0</v>
      </c>
      <c r="U1213" t="str">
        <f>Block[[#This Row],[服装]]&amp;Block[[#This Row],[名前]]&amp;Block[[#This Row],[レアリティ]]</f>
        <v>路地裏2木葉秋紀ICONIC</v>
      </c>
    </row>
    <row r="1214" spans="1:21" x14ac:dyDescent="0.25">
      <c r="A1214">
        <f>VLOOKUP(Block[[#This Row],[No用]],SetNo[[No.用]:[vlookup 用]],2,FALSE)</f>
        <v>317</v>
      </c>
      <c r="B1214">
        <f>IF(ROW()=2,1,IF(A1213&lt;&gt;Block[[#This Row],[No]],1,B1213+1))</f>
        <v>1</v>
      </c>
      <c r="C1214" s="1" t="s">
        <v>983</v>
      </c>
      <c r="D1214" s="1" t="s">
        <v>123</v>
      </c>
      <c r="E1214" s="1" t="s">
        <v>77</v>
      </c>
      <c r="F1214" s="1" t="s">
        <v>78</v>
      </c>
      <c r="G1214" s="1" t="s">
        <v>128</v>
      </c>
      <c r="H1214" s="1" t="s">
        <v>71</v>
      </c>
      <c r="I1214">
        <v>1</v>
      </c>
      <c r="J1214" t="s">
        <v>15</v>
      </c>
      <c r="K1214" s="1" t="s">
        <v>174</v>
      </c>
      <c r="L1214" s="1" t="s">
        <v>173</v>
      </c>
      <c r="M1214">
        <v>34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水着2木葉秋紀ICONIC</v>
      </c>
    </row>
    <row r="1215" spans="1:21" x14ac:dyDescent="0.25">
      <c r="A1215">
        <f>VLOOKUP(Block[[#This Row],[No用]],SetNo[[No.用]:[vlookup 用]],2,FALSE)</f>
        <v>317</v>
      </c>
      <c r="B1215">
        <f>IF(ROW()=2,1,IF(A1214&lt;&gt;Block[[#This Row],[No]],1,B1214+1))</f>
        <v>2</v>
      </c>
      <c r="C1215" s="1" t="s">
        <v>983</v>
      </c>
      <c r="D1215" s="1" t="s">
        <v>123</v>
      </c>
      <c r="E1215" s="1" t="s">
        <v>77</v>
      </c>
      <c r="F1215" s="1" t="s">
        <v>78</v>
      </c>
      <c r="G1215" s="1" t="s">
        <v>128</v>
      </c>
      <c r="H1215" s="1" t="s">
        <v>71</v>
      </c>
      <c r="I1215">
        <v>1</v>
      </c>
      <c r="J1215" t="s">
        <v>15</v>
      </c>
      <c r="K1215" s="1" t="s">
        <v>175</v>
      </c>
      <c r="L1215" s="1" t="s">
        <v>173</v>
      </c>
      <c r="M1215">
        <v>34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水着2木葉秋紀ICONIC</v>
      </c>
    </row>
    <row r="1216" spans="1:21" x14ac:dyDescent="0.25">
      <c r="A1216">
        <f>VLOOKUP(Block[[#This Row],[No用]],SetNo[[No.用]:[vlookup 用]],2,FALSE)</f>
        <v>317</v>
      </c>
      <c r="B1216">
        <f>IF(ROW()=2,1,IF(A1215&lt;&gt;Block[[#This Row],[No]],1,B1215+1))</f>
        <v>3</v>
      </c>
      <c r="C1216" s="1" t="s">
        <v>983</v>
      </c>
      <c r="D1216" s="1" t="s">
        <v>123</v>
      </c>
      <c r="E1216" s="1" t="s">
        <v>77</v>
      </c>
      <c r="F1216" s="1" t="s">
        <v>78</v>
      </c>
      <c r="G1216" s="1" t="s">
        <v>128</v>
      </c>
      <c r="H1216" s="1" t="s">
        <v>71</v>
      </c>
      <c r="I1216">
        <v>1</v>
      </c>
      <c r="J1216" t="s">
        <v>15</v>
      </c>
      <c r="K1216" s="1" t="s">
        <v>177</v>
      </c>
      <c r="L1216" s="1" t="s">
        <v>162</v>
      </c>
      <c r="M1216">
        <v>28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水着2木葉秋紀ICONIC</v>
      </c>
    </row>
    <row r="1217" spans="1:21" x14ac:dyDescent="0.25">
      <c r="A1217">
        <f>VLOOKUP(Block[[#This Row],[No用]],SetNo[[No.用]:[vlookup 用]],2,FALSE)</f>
        <v>317</v>
      </c>
      <c r="B1217">
        <f>IF(ROW()=2,1,IF(A1216&lt;&gt;Block[[#This Row],[No]],1,B1216+1))</f>
        <v>4</v>
      </c>
      <c r="C1217" s="1" t="s">
        <v>983</v>
      </c>
      <c r="D1217" s="1" t="s">
        <v>123</v>
      </c>
      <c r="E1217" s="1" t="s">
        <v>77</v>
      </c>
      <c r="F1217" s="1" t="s">
        <v>78</v>
      </c>
      <c r="G1217" s="1" t="s">
        <v>128</v>
      </c>
      <c r="H1217" s="1" t="s">
        <v>71</v>
      </c>
      <c r="I1217">
        <v>1</v>
      </c>
      <c r="J1217" t="s">
        <v>15</v>
      </c>
      <c r="K1217" s="1" t="s">
        <v>248</v>
      </c>
      <c r="L1217" s="1" t="s">
        <v>162</v>
      </c>
      <c r="M1217">
        <v>28</v>
      </c>
      <c r="N1217">
        <v>0</v>
      </c>
      <c r="O1217">
        <v>0</v>
      </c>
      <c r="P1217">
        <v>0</v>
      </c>
      <c r="U1217" t="str">
        <f>Block[[#This Row],[服装]]&amp;Block[[#This Row],[名前]]&amp;Block[[#This Row],[レアリティ]]</f>
        <v>水着2木葉秋紀ICONIC</v>
      </c>
    </row>
    <row r="1218" spans="1:21" x14ac:dyDescent="0.25">
      <c r="A1218">
        <f>VLOOKUP(Block[[#This Row],[No用]],SetNo[[No.用]:[vlookup 用]],2,FALSE)</f>
        <v>317</v>
      </c>
      <c r="B1218">
        <f>IF(ROW()=2,1,IF(A1217&lt;&gt;Block[[#This Row],[No]],1,B1217+1))</f>
        <v>5</v>
      </c>
      <c r="C1218" s="1" t="s">
        <v>983</v>
      </c>
      <c r="D1218" s="1" t="s">
        <v>123</v>
      </c>
      <c r="E1218" s="1" t="s">
        <v>77</v>
      </c>
      <c r="F1218" s="1" t="s">
        <v>78</v>
      </c>
      <c r="G1218" s="1" t="s">
        <v>128</v>
      </c>
      <c r="H1218" s="1" t="s">
        <v>71</v>
      </c>
      <c r="I1218">
        <v>1</v>
      </c>
      <c r="J1218" t="s">
        <v>15</v>
      </c>
      <c r="K1218" s="1" t="s">
        <v>183</v>
      </c>
      <c r="L1218" s="1" t="s">
        <v>224</v>
      </c>
      <c r="M1218">
        <v>50</v>
      </c>
      <c r="N1218">
        <v>0</v>
      </c>
      <c r="O1218">
        <v>60</v>
      </c>
      <c r="P1218">
        <v>0</v>
      </c>
      <c r="U1218" t="str">
        <f>Block[[#This Row],[服装]]&amp;Block[[#This Row],[名前]]&amp;Block[[#This Row],[レアリティ]]</f>
        <v>水着2木葉秋紀ICONIC</v>
      </c>
    </row>
    <row r="1219" spans="1:21" x14ac:dyDescent="0.25">
      <c r="A1219">
        <f>VLOOKUP(Block[[#This Row],[No用]],SetNo[[No.用]:[vlookup 用]],2,FALSE)</f>
        <v>318</v>
      </c>
      <c r="B1219">
        <f>IF(ROW()=2,1,IF(A1218&lt;&gt;Block[[#This Row],[No]],1,B1218+1))</f>
        <v>1</v>
      </c>
      <c r="C1219" t="s">
        <v>108</v>
      </c>
      <c r="D1219" t="s">
        <v>124</v>
      </c>
      <c r="E1219" t="s">
        <v>90</v>
      </c>
      <c r="F1219" t="s">
        <v>78</v>
      </c>
      <c r="G1219" t="s">
        <v>128</v>
      </c>
      <c r="H1219" t="s">
        <v>71</v>
      </c>
      <c r="I1219">
        <v>1</v>
      </c>
      <c r="J1219" t="s">
        <v>247</v>
      </c>
      <c r="K1219" s="1" t="s">
        <v>174</v>
      </c>
      <c r="L1219" s="1" t="s">
        <v>162</v>
      </c>
      <c r="M1219">
        <v>26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ユニフォーム猿杙大和ICONIC</v>
      </c>
    </row>
    <row r="1220" spans="1:21" x14ac:dyDescent="0.25">
      <c r="A1220">
        <f>VLOOKUP(Block[[#This Row],[No用]],SetNo[[No.用]:[vlookup 用]],2,FALSE)</f>
        <v>318</v>
      </c>
      <c r="B1220">
        <f>IF(ROW()=2,1,IF(A1219&lt;&gt;Block[[#This Row],[No]],1,B1219+1))</f>
        <v>2</v>
      </c>
      <c r="C1220" t="s">
        <v>108</v>
      </c>
      <c r="D1220" t="s">
        <v>124</v>
      </c>
      <c r="E1220" t="s">
        <v>90</v>
      </c>
      <c r="F1220" t="s">
        <v>78</v>
      </c>
      <c r="G1220" t="s">
        <v>128</v>
      </c>
      <c r="H1220" t="s">
        <v>71</v>
      </c>
      <c r="I1220">
        <v>1</v>
      </c>
      <c r="J1220" t="s">
        <v>247</v>
      </c>
      <c r="K1220" s="1" t="s">
        <v>175</v>
      </c>
      <c r="L1220" s="1" t="s">
        <v>162</v>
      </c>
      <c r="M1220">
        <v>26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ユニフォーム猿杙大和ICONIC</v>
      </c>
    </row>
    <row r="1221" spans="1:21" x14ac:dyDescent="0.25">
      <c r="A1221">
        <f>VLOOKUP(Block[[#This Row],[No用]],SetNo[[No.用]:[vlookup 用]],2,FALSE)</f>
        <v>318</v>
      </c>
      <c r="B1221">
        <f>IF(ROW()=2,1,IF(A1220&lt;&gt;Block[[#This Row],[No]],1,B1220+1))</f>
        <v>3</v>
      </c>
      <c r="C1221" t="s">
        <v>108</v>
      </c>
      <c r="D1221" t="s">
        <v>124</v>
      </c>
      <c r="E1221" t="s">
        <v>90</v>
      </c>
      <c r="F1221" t="s">
        <v>78</v>
      </c>
      <c r="G1221" t="s">
        <v>128</v>
      </c>
      <c r="H1221" t="s">
        <v>71</v>
      </c>
      <c r="I1221">
        <v>1</v>
      </c>
      <c r="J1221" t="s">
        <v>247</v>
      </c>
      <c r="K1221" s="1" t="s">
        <v>248</v>
      </c>
      <c r="L1221" s="1" t="s">
        <v>162</v>
      </c>
      <c r="M1221">
        <v>24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ユニフォーム猿杙大和ICONIC</v>
      </c>
    </row>
    <row r="1222" spans="1:21" x14ac:dyDescent="0.25">
      <c r="A1222">
        <f>VLOOKUP(Block[[#This Row],[No用]],SetNo[[No.用]:[vlookup 用]],2,FALSE)</f>
        <v>319</v>
      </c>
      <c r="B1222">
        <f>IF(ROW()=2,1,IF(A1221&lt;&gt;Block[[#This Row],[No]],1,B1221+1))</f>
        <v>1</v>
      </c>
      <c r="C1222" s="1" t="s">
        <v>1070</v>
      </c>
      <c r="D1222" s="1" t="s">
        <v>124</v>
      </c>
      <c r="E1222" s="1" t="s">
        <v>77</v>
      </c>
      <c r="F1222" s="1" t="s">
        <v>78</v>
      </c>
      <c r="G1222" s="1" t="s">
        <v>128</v>
      </c>
      <c r="H1222" s="1" t="s">
        <v>71</v>
      </c>
      <c r="I1222">
        <v>1</v>
      </c>
      <c r="J1222" t="s">
        <v>247</v>
      </c>
      <c r="K1222" s="1" t="s">
        <v>174</v>
      </c>
      <c r="L1222" s="1" t="s">
        <v>162</v>
      </c>
      <c r="M1222">
        <v>26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ハロウィン猿杙大和ICONIC</v>
      </c>
    </row>
    <row r="1223" spans="1:21" x14ac:dyDescent="0.25">
      <c r="A1223">
        <f>VLOOKUP(Block[[#This Row],[No用]],SetNo[[No.用]:[vlookup 用]],2,FALSE)</f>
        <v>319</v>
      </c>
      <c r="B1223">
        <f>IF(ROW()=2,1,IF(A1222&lt;&gt;Block[[#This Row],[No]],1,B1222+1))</f>
        <v>2</v>
      </c>
      <c r="C1223" s="1" t="s">
        <v>1070</v>
      </c>
      <c r="D1223" s="1" t="s">
        <v>124</v>
      </c>
      <c r="E1223" s="1" t="s">
        <v>77</v>
      </c>
      <c r="F1223" s="1" t="s">
        <v>78</v>
      </c>
      <c r="G1223" s="1" t="s">
        <v>128</v>
      </c>
      <c r="H1223" s="1" t="s">
        <v>71</v>
      </c>
      <c r="I1223">
        <v>1</v>
      </c>
      <c r="J1223" t="s">
        <v>247</v>
      </c>
      <c r="K1223" s="1" t="s">
        <v>175</v>
      </c>
      <c r="L1223" s="1" t="s">
        <v>162</v>
      </c>
      <c r="M1223">
        <v>26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ハロウィン猿杙大和ICONIC</v>
      </c>
    </row>
    <row r="1224" spans="1:21" x14ac:dyDescent="0.25">
      <c r="A1224">
        <f>VLOOKUP(Block[[#This Row],[No用]],SetNo[[No.用]:[vlookup 用]],2,FALSE)</f>
        <v>319</v>
      </c>
      <c r="B1224">
        <f>IF(ROW()=2,1,IF(A1223&lt;&gt;Block[[#This Row],[No]],1,B1223+1))</f>
        <v>3</v>
      </c>
      <c r="C1224" s="1" t="s">
        <v>1070</v>
      </c>
      <c r="D1224" s="1" t="s">
        <v>124</v>
      </c>
      <c r="E1224" s="1" t="s">
        <v>77</v>
      </c>
      <c r="F1224" s="1" t="s">
        <v>78</v>
      </c>
      <c r="G1224" s="1" t="s">
        <v>128</v>
      </c>
      <c r="H1224" s="1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24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ハロウィン猿杙大和ICONIC</v>
      </c>
    </row>
    <row r="1225" spans="1:21" x14ac:dyDescent="0.25">
      <c r="A1225">
        <f>VLOOKUP(Block[[#This Row],[No用]],SetNo[[No.用]:[vlookup 用]],2,FALSE)</f>
        <v>320</v>
      </c>
      <c r="B1225">
        <f>IF(ROW()=2,1,IF(A1224&lt;&gt;Block[[#This Row],[No]],1,B1224+1))</f>
        <v>1</v>
      </c>
      <c r="C1225" t="s">
        <v>108</v>
      </c>
      <c r="D1225" t="s">
        <v>125</v>
      </c>
      <c r="E1225" t="s">
        <v>90</v>
      </c>
      <c r="F1225" t="s">
        <v>80</v>
      </c>
      <c r="G1225" t="s">
        <v>128</v>
      </c>
      <c r="H1225" t="s">
        <v>71</v>
      </c>
      <c r="I1225">
        <v>0</v>
      </c>
      <c r="J1225" t="s">
        <v>247</v>
      </c>
      <c r="K1225" s="1"/>
      <c r="L1225" s="1"/>
      <c r="M1225">
        <v>0</v>
      </c>
      <c r="N1225">
        <v>0</v>
      </c>
      <c r="O1225">
        <v>0</v>
      </c>
      <c r="P1225">
        <v>0</v>
      </c>
      <c r="U1225" t="str">
        <f>Block[[#This Row],[服装]]&amp;Block[[#This Row],[名前]]&amp;Block[[#This Row],[レアリティ]]</f>
        <v>ユニフォーム小見春樹ICONIC</v>
      </c>
    </row>
    <row r="1226" spans="1:21" x14ac:dyDescent="0.25">
      <c r="A1226">
        <f>VLOOKUP(Block[[#This Row],[No用]],SetNo[[No.用]:[vlookup 用]],2,FALSE)</f>
        <v>321</v>
      </c>
      <c r="B1226">
        <f>IF(ROW()=2,1,IF(A1225&lt;&gt;Block[[#This Row],[No]],1,B1225+1))</f>
        <v>1</v>
      </c>
      <c r="C1226" s="1" t="s">
        <v>833</v>
      </c>
      <c r="D1226" s="1" t="s">
        <v>125</v>
      </c>
      <c r="E1226" s="1" t="s">
        <v>77</v>
      </c>
      <c r="F1226" s="1" t="s">
        <v>80</v>
      </c>
      <c r="G1226" s="1" t="s">
        <v>128</v>
      </c>
      <c r="H1226" s="1" t="s">
        <v>71</v>
      </c>
      <c r="I1226">
        <v>0</v>
      </c>
      <c r="J1226" t="s">
        <v>247</v>
      </c>
      <c r="K1226" s="1"/>
      <c r="L1226" s="1"/>
      <c r="M1226">
        <v>0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路地裏2小見春樹ICONIC</v>
      </c>
    </row>
    <row r="1227" spans="1:21" x14ac:dyDescent="0.25">
      <c r="A1227">
        <f>VLOOKUP(Block[[#This Row],[No用]],SetNo[[No.用]:[vlookup 用]],2,FALSE)</f>
        <v>322</v>
      </c>
      <c r="B1227">
        <f>IF(ROW()=2,1,IF(A1226&lt;&gt;Block[[#This Row],[No]],1,B1226+1))</f>
        <v>1</v>
      </c>
      <c r="C1227" t="s">
        <v>108</v>
      </c>
      <c r="D1227" t="s">
        <v>126</v>
      </c>
      <c r="E1227" t="s">
        <v>90</v>
      </c>
      <c r="F1227" t="s">
        <v>82</v>
      </c>
      <c r="G1227" t="s">
        <v>128</v>
      </c>
      <c r="H1227" t="s">
        <v>71</v>
      </c>
      <c r="I1227">
        <v>1</v>
      </c>
      <c r="J1227" t="s">
        <v>247</v>
      </c>
      <c r="K1227" s="1" t="s">
        <v>174</v>
      </c>
      <c r="L1227" s="1" t="s">
        <v>173</v>
      </c>
      <c r="M1227">
        <v>35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ユニフォーム尾長渉ICONIC</v>
      </c>
    </row>
    <row r="1228" spans="1:21" x14ac:dyDescent="0.25">
      <c r="A1228">
        <f>VLOOKUP(Block[[#This Row],[No用]],SetNo[[No.用]:[vlookup 用]],2,FALSE)</f>
        <v>322</v>
      </c>
      <c r="B1228">
        <f>IF(ROW()=2,1,IF(A1227&lt;&gt;Block[[#This Row],[No]],1,B1227+1))</f>
        <v>2</v>
      </c>
      <c r="C1228" t="s">
        <v>108</v>
      </c>
      <c r="D1228" t="s">
        <v>126</v>
      </c>
      <c r="E1228" t="s">
        <v>90</v>
      </c>
      <c r="F1228" t="s">
        <v>82</v>
      </c>
      <c r="G1228" t="s">
        <v>128</v>
      </c>
      <c r="H1228" t="s">
        <v>71</v>
      </c>
      <c r="I1228">
        <v>1</v>
      </c>
      <c r="J1228" t="s">
        <v>247</v>
      </c>
      <c r="K1228" s="1" t="s">
        <v>175</v>
      </c>
      <c r="L1228" s="1" t="s">
        <v>173</v>
      </c>
      <c r="M1228">
        <v>35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ユニフォーム尾長渉ICONIC</v>
      </c>
    </row>
    <row r="1229" spans="1:21" x14ac:dyDescent="0.25">
      <c r="A1229">
        <f>VLOOKUP(Block[[#This Row],[No用]],SetNo[[No.用]:[vlookup 用]],2,FALSE)</f>
        <v>322</v>
      </c>
      <c r="B1229">
        <f>IF(ROW()=2,1,IF(A1228&lt;&gt;Block[[#This Row],[No]],1,B1228+1))</f>
        <v>3</v>
      </c>
      <c r="C1229" t="s">
        <v>108</v>
      </c>
      <c r="D1229" t="s">
        <v>126</v>
      </c>
      <c r="E1229" t="s">
        <v>90</v>
      </c>
      <c r="F1229" t="s">
        <v>82</v>
      </c>
      <c r="G1229" t="s">
        <v>128</v>
      </c>
      <c r="H1229" t="s">
        <v>71</v>
      </c>
      <c r="I1229">
        <v>1</v>
      </c>
      <c r="J1229" t="s">
        <v>247</v>
      </c>
      <c r="K1229" s="1" t="s">
        <v>176</v>
      </c>
      <c r="L1229" s="1" t="s">
        <v>173</v>
      </c>
      <c r="M1229">
        <v>38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ユニフォーム尾長渉ICONIC</v>
      </c>
    </row>
    <row r="1230" spans="1:21" x14ac:dyDescent="0.25">
      <c r="A1230">
        <f>VLOOKUP(Block[[#This Row],[No用]],SetNo[[No.用]:[vlookup 用]],2,FALSE)</f>
        <v>322</v>
      </c>
      <c r="B1230">
        <f>IF(ROW()=2,1,IF(A1229&lt;&gt;Block[[#This Row],[No]],1,B1229+1))</f>
        <v>4</v>
      </c>
      <c r="C1230" t="s">
        <v>108</v>
      </c>
      <c r="D1230" t="s">
        <v>126</v>
      </c>
      <c r="E1230" t="s">
        <v>90</v>
      </c>
      <c r="F1230" t="s">
        <v>82</v>
      </c>
      <c r="G1230" t="s">
        <v>128</v>
      </c>
      <c r="H1230" t="s">
        <v>71</v>
      </c>
      <c r="I1230">
        <v>1</v>
      </c>
      <c r="J1230" t="s">
        <v>247</v>
      </c>
      <c r="K1230" s="1" t="s">
        <v>233</v>
      </c>
      <c r="L1230" s="1" t="s">
        <v>162</v>
      </c>
      <c r="M1230">
        <v>32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ユニフォーム尾長渉ICONIC</v>
      </c>
    </row>
    <row r="1231" spans="1:21" x14ac:dyDescent="0.25">
      <c r="A1231">
        <f>VLOOKUP(Block[[#This Row],[No用]],SetNo[[No.用]:[vlookup 用]],2,FALSE)</f>
        <v>322</v>
      </c>
      <c r="B1231">
        <f>IF(ROW()=2,1,IF(A1230&lt;&gt;Block[[#This Row],[No]],1,B1230+1))</f>
        <v>5</v>
      </c>
      <c r="C1231" t="s">
        <v>108</v>
      </c>
      <c r="D1231" t="s">
        <v>126</v>
      </c>
      <c r="E1231" t="s">
        <v>90</v>
      </c>
      <c r="F1231" t="s">
        <v>82</v>
      </c>
      <c r="G1231" t="s">
        <v>128</v>
      </c>
      <c r="H123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32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ユニフォーム尾長渉ICONIC</v>
      </c>
    </row>
    <row r="1232" spans="1:21" x14ac:dyDescent="0.25">
      <c r="A1232">
        <f>VLOOKUP(Block[[#This Row],[No用]],SetNo[[No.用]:[vlookup 用]],2,FALSE)</f>
        <v>322</v>
      </c>
      <c r="B1232">
        <f>IF(ROW()=2,1,IF(A1231&lt;&gt;Block[[#This Row],[No]],1,B1231+1))</f>
        <v>6</v>
      </c>
      <c r="C1232" t="s">
        <v>108</v>
      </c>
      <c r="D1232" t="s">
        <v>126</v>
      </c>
      <c r="E1232" t="s">
        <v>90</v>
      </c>
      <c r="F1232" t="s">
        <v>82</v>
      </c>
      <c r="G1232" t="s">
        <v>128</v>
      </c>
      <c r="H1232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30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ユニフォーム尾長渉ICONIC</v>
      </c>
    </row>
    <row r="1233" spans="1:21" x14ac:dyDescent="0.25">
      <c r="A1233">
        <f>VLOOKUP(Block[[#This Row],[No用]],SetNo[[No.用]:[vlookup 用]],2,FALSE)</f>
        <v>322</v>
      </c>
      <c r="B1233">
        <f>IF(ROW()=2,1,IF(A1232&lt;&gt;Block[[#This Row],[No]],1,B1232+1))</f>
        <v>7</v>
      </c>
      <c r="C1233" t="s">
        <v>108</v>
      </c>
      <c r="D1233" t="s">
        <v>126</v>
      </c>
      <c r="E1233" t="s">
        <v>90</v>
      </c>
      <c r="F1233" t="s">
        <v>82</v>
      </c>
      <c r="G1233" t="s">
        <v>128</v>
      </c>
      <c r="H1233" t="s">
        <v>71</v>
      </c>
      <c r="I1233">
        <v>1</v>
      </c>
      <c r="J1233" t="s">
        <v>247</v>
      </c>
      <c r="K1233" s="1" t="s">
        <v>183</v>
      </c>
      <c r="L1233" s="1" t="s">
        <v>224</v>
      </c>
      <c r="M1233">
        <v>43</v>
      </c>
      <c r="N1233">
        <v>0</v>
      </c>
      <c r="O1233">
        <v>53</v>
      </c>
      <c r="P1233">
        <v>0</v>
      </c>
      <c r="U1233" t="str">
        <f>Block[[#This Row],[服装]]&amp;Block[[#This Row],[名前]]&amp;Block[[#This Row],[レアリティ]]</f>
        <v>ユニフォーム尾長渉ICONIC</v>
      </c>
    </row>
    <row r="1234" spans="1:21" x14ac:dyDescent="0.25">
      <c r="A1234">
        <f>VLOOKUP(Block[[#This Row],[No用]],SetNo[[No.用]:[vlookup 用]],2,FALSE)</f>
        <v>323</v>
      </c>
      <c r="B1234">
        <f>IF(ROW()=2,1,IF(A1233&lt;&gt;Block[[#This Row],[No]],1,B1233+1))</f>
        <v>1</v>
      </c>
      <c r="C1234" t="s">
        <v>108</v>
      </c>
      <c r="D1234" t="s">
        <v>127</v>
      </c>
      <c r="E1234" t="s">
        <v>90</v>
      </c>
      <c r="F1234" t="s">
        <v>82</v>
      </c>
      <c r="G1234" t="s">
        <v>128</v>
      </c>
      <c r="H1234" t="s">
        <v>71</v>
      </c>
      <c r="I1234">
        <v>1</v>
      </c>
      <c r="J1234" t="s">
        <v>247</v>
      </c>
      <c r="K1234" s="1" t="s">
        <v>174</v>
      </c>
      <c r="L1234" s="1" t="s">
        <v>173</v>
      </c>
      <c r="M1234">
        <v>38</v>
      </c>
      <c r="N1234">
        <v>0</v>
      </c>
      <c r="O1234">
        <v>0</v>
      </c>
      <c r="P1234">
        <v>0</v>
      </c>
      <c r="U1234" t="str">
        <f>Block[[#This Row],[服装]]&amp;Block[[#This Row],[名前]]&amp;Block[[#This Row],[レアリティ]]</f>
        <v>ユニフォーム鷲尾辰生ICONIC</v>
      </c>
    </row>
    <row r="1235" spans="1:21" x14ac:dyDescent="0.25">
      <c r="A1235">
        <f>VLOOKUP(Block[[#This Row],[No用]],SetNo[[No.用]:[vlookup 用]],2,FALSE)</f>
        <v>323</v>
      </c>
      <c r="B1235">
        <f>IF(ROW()=2,1,IF(A1234&lt;&gt;Block[[#This Row],[No]],1,B1234+1))</f>
        <v>2</v>
      </c>
      <c r="C1235" t="s">
        <v>108</v>
      </c>
      <c r="D1235" t="s">
        <v>127</v>
      </c>
      <c r="E1235" t="s">
        <v>90</v>
      </c>
      <c r="F1235" t="s">
        <v>82</v>
      </c>
      <c r="G1235" t="s">
        <v>128</v>
      </c>
      <c r="H1235" t="s">
        <v>71</v>
      </c>
      <c r="I1235">
        <v>1</v>
      </c>
      <c r="J1235" t="s">
        <v>247</v>
      </c>
      <c r="K1235" s="1" t="s">
        <v>175</v>
      </c>
      <c r="L1235" s="1" t="s">
        <v>173</v>
      </c>
      <c r="M1235">
        <v>38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ユニフォーム鷲尾辰生ICONIC</v>
      </c>
    </row>
    <row r="1236" spans="1:21" x14ac:dyDescent="0.25">
      <c r="A1236">
        <f>VLOOKUP(Block[[#This Row],[No用]],SetNo[[No.用]:[vlookup 用]],2,FALSE)</f>
        <v>323</v>
      </c>
      <c r="B1236">
        <f>IF(ROW()=2,1,IF(A1235&lt;&gt;Block[[#This Row],[No]],1,B1235+1))</f>
        <v>3</v>
      </c>
      <c r="C1236" t="s">
        <v>108</v>
      </c>
      <c r="D1236" t="s">
        <v>127</v>
      </c>
      <c r="E1236" t="s">
        <v>90</v>
      </c>
      <c r="F1236" t="s">
        <v>82</v>
      </c>
      <c r="G1236" t="s">
        <v>128</v>
      </c>
      <c r="H1236" t="s">
        <v>71</v>
      </c>
      <c r="I1236">
        <v>1</v>
      </c>
      <c r="J1236" t="s">
        <v>247</v>
      </c>
      <c r="K1236" s="1" t="s">
        <v>176</v>
      </c>
      <c r="L1236" s="1" t="s">
        <v>173</v>
      </c>
      <c r="M1236">
        <v>40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ユニフォーム鷲尾辰生ICONIC</v>
      </c>
    </row>
    <row r="1237" spans="1:21" x14ac:dyDescent="0.25">
      <c r="A1237">
        <f>VLOOKUP(Block[[#This Row],[No用]],SetNo[[No.用]:[vlookup 用]],2,FALSE)</f>
        <v>323</v>
      </c>
      <c r="B1237">
        <f>IF(ROW()=2,1,IF(A1236&lt;&gt;Block[[#This Row],[No]],1,B1236+1))</f>
        <v>4</v>
      </c>
      <c r="C1237" t="s">
        <v>108</v>
      </c>
      <c r="D1237" t="s">
        <v>127</v>
      </c>
      <c r="E1237" t="s">
        <v>90</v>
      </c>
      <c r="F1237" t="s">
        <v>82</v>
      </c>
      <c r="G1237" t="s">
        <v>128</v>
      </c>
      <c r="H1237" t="s">
        <v>71</v>
      </c>
      <c r="I1237">
        <v>1</v>
      </c>
      <c r="J1237" t="s">
        <v>247</v>
      </c>
      <c r="K1237" s="1" t="s">
        <v>179</v>
      </c>
      <c r="L1237" s="1" t="s">
        <v>162</v>
      </c>
      <c r="M1237">
        <v>35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ユニフォーム鷲尾辰生ICONIC</v>
      </c>
    </row>
    <row r="1238" spans="1:21" x14ac:dyDescent="0.25">
      <c r="A1238">
        <f>VLOOKUP(Block[[#This Row],[No用]],SetNo[[No.用]:[vlookup 用]],2,FALSE)</f>
        <v>323</v>
      </c>
      <c r="B1238">
        <f>IF(ROW()=2,1,IF(A1237&lt;&gt;Block[[#This Row],[No]],1,B1237+1))</f>
        <v>5</v>
      </c>
      <c r="C1238" t="s">
        <v>108</v>
      </c>
      <c r="D1238" t="s">
        <v>127</v>
      </c>
      <c r="E1238" t="s">
        <v>90</v>
      </c>
      <c r="F1238" t="s">
        <v>82</v>
      </c>
      <c r="G1238" t="s">
        <v>128</v>
      </c>
      <c r="H1238" t="s">
        <v>71</v>
      </c>
      <c r="I1238">
        <v>1</v>
      </c>
      <c r="J1238" t="s">
        <v>247</v>
      </c>
      <c r="K1238" s="1" t="s">
        <v>192</v>
      </c>
      <c r="L1238" s="1" t="s">
        <v>162</v>
      </c>
      <c r="M1238">
        <v>35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ユニフォーム鷲尾辰生ICONIC</v>
      </c>
    </row>
    <row r="1239" spans="1:21" x14ac:dyDescent="0.25">
      <c r="A1239">
        <f>VLOOKUP(Block[[#This Row],[No用]],SetNo[[No.用]:[vlookup 用]],2,FALSE)</f>
        <v>323</v>
      </c>
      <c r="B1239">
        <f>IF(ROW()=2,1,IF(A1238&lt;&gt;Block[[#This Row],[No]],1,B1238+1))</f>
        <v>6</v>
      </c>
      <c r="C1239" t="s">
        <v>108</v>
      </c>
      <c r="D1239" t="s">
        <v>127</v>
      </c>
      <c r="E1239" t="s">
        <v>90</v>
      </c>
      <c r="F1239" t="s">
        <v>82</v>
      </c>
      <c r="G1239" t="s">
        <v>128</v>
      </c>
      <c r="H1239" t="s">
        <v>71</v>
      </c>
      <c r="I1239">
        <v>1</v>
      </c>
      <c r="J1239" t="s">
        <v>247</v>
      </c>
      <c r="K1239" s="1" t="s">
        <v>177</v>
      </c>
      <c r="L1239" s="1" t="s">
        <v>162</v>
      </c>
      <c r="M1239">
        <v>35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ユニフォーム鷲尾辰生ICONIC</v>
      </c>
    </row>
    <row r="1240" spans="1:21" x14ac:dyDescent="0.25">
      <c r="A1240">
        <f>VLOOKUP(Block[[#This Row],[No用]],SetNo[[No.用]:[vlookup 用]],2,FALSE)</f>
        <v>323</v>
      </c>
      <c r="B1240">
        <f>IF(ROW()=2,1,IF(A1239&lt;&gt;Block[[#This Row],[No]],1,B1239+1))</f>
        <v>7</v>
      </c>
      <c r="C1240" t="s">
        <v>108</v>
      </c>
      <c r="D1240" t="s">
        <v>127</v>
      </c>
      <c r="E1240" t="s">
        <v>90</v>
      </c>
      <c r="F1240" t="s">
        <v>82</v>
      </c>
      <c r="G1240" t="s">
        <v>128</v>
      </c>
      <c r="H1240" t="s">
        <v>71</v>
      </c>
      <c r="I1240">
        <v>1</v>
      </c>
      <c r="J1240" t="s">
        <v>247</v>
      </c>
      <c r="K1240" s="1" t="s">
        <v>248</v>
      </c>
      <c r="L1240" s="1" t="s">
        <v>162</v>
      </c>
      <c r="M1240">
        <v>33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ユニフォーム鷲尾辰生ICONIC</v>
      </c>
    </row>
    <row r="1241" spans="1:21" x14ac:dyDescent="0.25">
      <c r="A1241">
        <f>VLOOKUP(Block[[#This Row],[No用]],SetNo[[No.用]:[vlookup 用]],2,FALSE)</f>
        <v>323</v>
      </c>
      <c r="B1241">
        <f>IF(ROW()=2,1,IF(A1240&lt;&gt;Block[[#This Row],[No]],1,B1240+1))</f>
        <v>8</v>
      </c>
      <c r="C1241" t="s">
        <v>108</v>
      </c>
      <c r="D1241" t="s">
        <v>127</v>
      </c>
      <c r="E1241" t="s">
        <v>90</v>
      </c>
      <c r="F1241" t="s">
        <v>82</v>
      </c>
      <c r="G1241" t="s">
        <v>128</v>
      </c>
      <c r="H1241" t="s">
        <v>71</v>
      </c>
      <c r="I1241">
        <v>1</v>
      </c>
      <c r="J1241" t="s">
        <v>247</v>
      </c>
      <c r="K1241" s="1" t="s">
        <v>183</v>
      </c>
      <c r="L1241" s="1" t="s">
        <v>224</v>
      </c>
      <c r="M1241">
        <v>47</v>
      </c>
      <c r="N1241">
        <v>0</v>
      </c>
      <c r="O1241">
        <v>57</v>
      </c>
      <c r="P1241">
        <v>0</v>
      </c>
      <c r="T1241" s="1" t="s">
        <v>1126</v>
      </c>
      <c r="U1241" t="str">
        <f>Block[[#This Row],[服装]]&amp;Block[[#This Row],[名前]]&amp;Block[[#This Row],[レアリティ]]</f>
        <v>ユニフォーム鷲尾辰生ICONIC</v>
      </c>
    </row>
    <row r="1242" spans="1:21" x14ac:dyDescent="0.25">
      <c r="A1242">
        <f>VLOOKUP(Block[[#This Row],[No用]],SetNo[[No.用]:[vlookup 用]],2,FALSE)</f>
        <v>324</v>
      </c>
      <c r="B1242">
        <f>IF(ROW()=2,1,IF(A1241&lt;&gt;Block[[#This Row],[No]],1,B1241+1))</f>
        <v>1</v>
      </c>
      <c r="C1242" s="1" t="s">
        <v>1070</v>
      </c>
      <c r="D1242" s="1" t="s">
        <v>127</v>
      </c>
      <c r="E1242" s="1" t="s">
        <v>77</v>
      </c>
      <c r="F1242" s="1" t="s">
        <v>82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174</v>
      </c>
      <c r="L1242" s="1" t="s">
        <v>173</v>
      </c>
      <c r="M1242">
        <v>38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ハロウィン鷲尾辰生ICONIC</v>
      </c>
    </row>
    <row r="1243" spans="1:21" x14ac:dyDescent="0.25">
      <c r="A1243">
        <f>VLOOKUP(Block[[#This Row],[No用]],SetNo[[No.用]:[vlookup 用]],2,FALSE)</f>
        <v>324</v>
      </c>
      <c r="B1243">
        <f>IF(ROW()=2,1,IF(A1242&lt;&gt;Block[[#This Row],[No]],1,B1242+1))</f>
        <v>2</v>
      </c>
      <c r="C1243" s="1" t="s">
        <v>1070</v>
      </c>
      <c r="D1243" s="1" t="s">
        <v>127</v>
      </c>
      <c r="E1243" s="1" t="s">
        <v>77</v>
      </c>
      <c r="F1243" s="1" t="s">
        <v>82</v>
      </c>
      <c r="G1243" s="1" t="s">
        <v>128</v>
      </c>
      <c r="H1243" s="1" t="s">
        <v>71</v>
      </c>
      <c r="I1243">
        <v>1</v>
      </c>
      <c r="J1243" t="s">
        <v>247</v>
      </c>
      <c r="K1243" s="1" t="s">
        <v>175</v>
      </c>
      <c r="L1243" s="1" t="s">
        <v>173</v>
      </c>
      <c r="M1243">
        <v>38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ハロウィン鷲尾辰生ICONIC</v>
      </c>
    </row>
    <row r="1244" spans="1:21" x14ac:dyDescent="0.25">
      <c r="A1244">
        <f>VLOOKUP(Block[[#This Row],[No用]],SetNo[[No.用]:[vlookup 用]],2,FALSE)</f>
        <v>324</v>
      </c>
      <c r="B1244">
        <f>IF(ROW()=2,1,IF(A1243&lt;&gt;Block[[#This Row],[No]],1,B1243+1))</f>
        <v>3</v>
      </c>
      <c r="C1244" s="1" t="s">
        <v>1070</v>
      </c>
      <c r="D1244" s="1" t="s">
        <v>127</v>
      </c>
      <c r="E1244" s="1" t="s">
        <v>77</v>
      </c>
      <c r="F1244" s="1" t="s">
        <v>82</v>
      </c>
      <c r="G1244" s="1" t="s">
        <v>128</v>
      </c>
      <c r="H1244" s="1" t="s">
        <v>71</v>
      </c>
      <c r="I1244">
        <v>1</v>
      </c>
      <c r="J1244" t="s">
        <v>247</v>
      </c>
      <c r="K1244" s="1" t="s">
        <v>176</v>
      </c>
      <c r="L1244" s="1" t="s">
        <v>173</v>
      </c>
      <c r="M1244">
        <v>40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ハロウィン鷲尾辰生ICONIC</v>
      </c>
    </row>
    <row r="1245" spans="1:21" x14ac:dyDescent="0.25">
      <c r="A1245">
        <f>VLOOKUP(Block[[#This Row],[No用]],SetNo[[No.用]:[vlookup 用]],2,FALSE)</f>
        <v>324</v>
      </c>
      <c r="B1245">
        <f>IF(ROW()=2,1,IF(A1244&lt;&gt;Block[[#This Row],[No]],1,B1244+1))</f>
        <v>4</v>
      </c>
      <c r="C1245" s="1" t="s">
        <v>1070</v>
      </c>
      <c r="D1245" s="1" t="s">
        <v>127</v>
      </c>
      <c r="E1245" s="1" t="s">
        <v>77</v>
      </c>
      <c r="F1245" s="1" t="s">
        <v>82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179</v>
      </c>
      <c r="L1245" s="1" t="s">
        <v>162</v>
      </c>
      <c r="M1245">
        <v>35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ハロウィン鷲尾辰生ICONIC</v>
      </c>
    </row>
    <row r="1246" spans="1:21" x14ac:dyDescent="0.25">
      <c r="A1246">
        <f>VLOOKUP(Block[[#This Row],[No用]],SetNo[[No.用]:[vlookup 用]],2,FALSE)</f>
        <v>324</v>
      </c>
      <c r="B1246">
        <f>IF(ROW()=2,1,IF(A1245&lt;&gt;Block[[#This Row],[No]],1,B1245+1))</f>
        <v>5</v>
      </c>
      <c r="C1246" s="1" t="s">
        <v>1070</v>
      </c>
      <c r="D1246" s="1" t="s">
        <v>127</v>
      </c>
      <c r="E1246" s="1" t="s">
        <v>77</v>
      </c>
      <c r="F1246" s="1" t="s">
        <v>82</v>
      </c>
      <c r="G1246" s="1" t="s">
        <v>128</v>
      </c>
      <c r="H1246" s="1" t="s">
        <v>71</v>
      </c>
      <c r="I1246">
        <v>1</v>
      </c>
      <c r="J1246" t="s">
        <v>247</v>
      </c>
      <c r="K1246" s="1" t="s">
        <v>192</v>
      </c>
      <c r="L1246" s="1" t="s">
        <v>162</v>
      </c>
      <c r="M1246">
        <v>35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ハロウィン鷲尾辰生ICONIC</v>
      </c>
    </row>
    <row r="1247" spans="1:21" x14ac:dyDescent="0.25">
      <c r="A1247">
        <f>VLOOKUP(Block[[#This Row],[No用]],SetNo[[No.用]:[vlookup 用]],2,FALSE)</f>
        <v>324</v>
      </c>
      <c r="B1247">
        <f>IF(ROW()=2,1,IF(A1246&lt;&gt;Block[[#This Row],[No]],1,B1246+1))</f>
        <v>6</v>
      </c>
      <c r="C1247" s="1" t="s">
        <v>1070</v>
      </c>
      <c r="D1247" s="1" t="s">
        <v>127</v>
      </c>
      <c r="E1247" s="1" t="s">
        <v>77</v>
      </c>
      <c r="F1247" s="1" t="s">
        <v>82</v>
      </c>
      <c r="G1247" s="1" t="s">
        <v>128</v>
      </c>
      <c r="H1247" s="1" t="s">
        <v>71</v>
      </c>
      <c r="I1247">
        <v>1</v>
      </c>
      <c r="J1247" t="s">
        <v>247</v>
      </c>
      <c r="K1247" s="1" t="s">
        <v>177</v>
      </c>
      <c r="L1247" s="1" t="s">
        <v>162</v>
      </c>
      <c r="M1247">
        <v>35</v>
      </c>
      <c r="N1247">
        <v>0</v>
      </c>
      <c r="O1247">
        <v>0</v>
      </c>
      <c r="P1247">
        <v>0</v>
      </c>
      <c r="U1247" t="str">
        <f>Block[[#This Row],[服装]]&amp;Block[[#This Row],[名前]]&amp;Block[[#This Row],[レアリティ]]</f>
        <v>ハロウィン鷲尾辰生ICONIC</v>
      </c>
    </row>
    <row r="1248" spans="1:21" x14ac:dyDescent="0.25">
      <c r="A1248">
        <f>VLOOKUP(Block[[#This Row],[No用]],SetNo[[No.用]:[vlookup 用]],2,FALSE)</f>
        <v>324</v>
      </c>
      <c r="B1248">
        <f>IF(ROW()=2,1,IF(A1247&lt;&gt;Block[[#This Row],[No]],1,B1247+1))</f>
        <v>7</v>
      </c>
      <c r="C1248" s="1" t="s">
        <v>1070</v>
      </c>
      <c r="D1248" s="1" t="s">
        <v>127</v>
      </c>
      <c r="E1248" s="1" t="s">
        <v>77</v>
      </c>
      <c r="F1248" s="1" t="s">
        <v>82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248</v>
      </c>
      <c r="L1248" s="1" t="s">
        <v>162</v>
      </c>
      <c r="M1248">
        <v>33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ハロウィン鷲尾辰生ICONIC</v>
      </c>
    </row>
    <row r="1249" spans="1:21" x14ac:dyDescent="0.25">
      <c r="A1249">
        <f>VLOOKUP(Block[[#This Row],[No用]],SetNo[[No.用]:[vlookup 用]],2,FALSE)</f>
        <v>324</v>
      </c>
      <c r="B1249">
        <f>IF(ROW()=2,1,IF(A1248&lt;&gt;Block[[#This Row],[No]],1,B1248+1))</f>
        <v>8</v>
      </c>
      <c r="C1249" s="1" t="s">
        <v>1070</v>
      </c>
      <c r="D1249" s="1" t="s">
        <v>127</v>
      </c>
      <c r="E1249" s="1" t="s">
        <v>77</v>
      </c>
      <c r="F1249" s="1" t="s">
        <v>82</v>
      </c>
      <c r="G1249" s="1" t="s">
        <v>128</v>
      </c>
      <c r="H1249" s="1" t="s">
        <v>71</v>
      </c>
      <c r="I1249">
        <v>1</v>
      </c>
      <c r="J1249" t="s">
        <v>247</v>
      </c>
      <c r="K1249" s="1" t="s">
        <v>183</v>
      </c>
      <c r="L1249" s="1" t="s">
        <v>224</v>
      </c>
      <c r="M1249">
        <v>47</v>
      </c>
      <c r="N1249">
        <v>0</v>
      </c>
      <c r="O1249">
        <v>57</v>
      </c>
      <c r="P1249">
        <v>0</v>
      </c>
      <c r="T1249" s="1" t="s">
        <v>1126</v>
      </c>
      <c r="U1249" t="str">
        <f>Block[[#This Row],[服装]]&amp;Block[[#This Row],[名前]]&amp;Block[[#This Row],[レアリティ]]</f>
        <v>ハロウィン鷲尾辰生ICONIC</v>
      </c>
    </row>
    <row r="1250" spans="1:21" x14ac:dyDescent="0.25">
      <c r="A1250">
        <f>VLOOKUP(Block[[#This Row],[No用]],SetNo[[No.用]:[vlookup 用]],2,FALSE)</f>
        <v>324</v>
      </c>
      <c r="B1250">
        <f>IF(ROW()=2,1,IF(A1249&lt;&gt;Block[[#This Row],[No]],1,B1249+1))</f>
        <v>9</v>
      </c>
      <c r="C1250" s="1" t="s">
        <v>1070</v>
      </c>
      <c r="D1250" s="1" t="s">
        <v>127</v>
      </c>
      <c r="E1250" s="1" t="s">
        <v>77</v>
      </c>
      <c r="F1250" s="1" t="s">
        <v>82</v>
      </c>
      <c r="G1250" s="1" t="s">
        <v>128</v>
      </c>
      <c r="H1250" s="1" t="s">
        <v>71</v>
      </c>
      <c r="I1250">
        <v>1</v>
      </c>
      <c r="J1250" t="s">
        <v>247</v>
      </c>
      <c r="K1250" s="1" t="s">
        <v>802</v>
      </c>
      <c r="L1250" s="1" t="s">
        <v>224</v>
      </c>
      <c r="M1250">
        <v>47</v>
      </c>
      <c r="N1250">
        <v>0</v>
      </c>
      <c r="O1250">
        <v>57</v>
      </c>
      <c r="P1250">
        <v>0</v>
      </c>
      <c r="R1250" s="1" t="s">
        <v>957</v>
      </c>
      <c r="S1250" s="1" t="s">
        <v>982</v>
      </c>
      <c r="T1250" s="1" t="s">
        <v>1127</v>
      </c>
      <c r="U1250" t="str">
        <f>Block[[#This Row],[服装]]&amp;Block[[#This Row],[名前]]&amp;Block[[#This Row],[レアリティ]]</f>
        <v>ハロウィン鷲尾辰生ICONIC</v>
      </c>
    </row>
    <row r="1251" spans="1:21" x14ac:dyDescent="0.25">
      <c r="A1251">
        <f>VLOOKUP(Block[[#This Row],[No用]],SetNo[[No.用]:[vlookup 用]],2,FALSE)</f>
        <v>325</v>
      </c>
      <c r="B1251">
        <f>IF(ROW()=2,1,IF(A1241&lt;&gt;Block[[#This Row],[No]],1,B1241+1))</f>
        <v>1</v>
      </c>
      <c r="C1251" t="s">
        <v>108</v>
      </c>
      <c r="D1251" t="s">
        <v>129</v>
      </c>
      <c r="E1251" t="s">
        <v>73</v>
      </c>
      <c r="F1251" t="s">
        <v>74</v>
      </c>
      <c r="G1251" t="s">
        <v>128</v>
      </c>
      <c r="H125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ユニフォーム赤葦京治ICONIC</v>
      </c>
    </row>
    <row r="1252" spans="1:21" x14ac:dyDescent="0.25">
      <c r="A1252">
        <f>VLOOKUP(Block[[#This Row],[No用]],SetNo[[No.用]:[vlookup 用]],2,FALSE)</f>
        <v>325</v>
      </c>
      <c r="B1252">
        <f>IF(ROW()=2,1,IF(A1251&lt;&gt;Block[[#This Row],[No]],1,B1251+1))</f>
        <v>2</v>
      </c>
      <c r="C1252" t="s">
        <v>108</v>
      </c>
      <c r="D1252" t="s">
        <v>129</v>
      </c>
      <c r="E1252" t="s">
        <v>73</v>
      </c>
      <c r="F1252" t="s">
        <v>74</v>
      </c>
      <c r="G1252" t="s">
        <v>128</v>
      </c>
      <c r="H1252" t="s">
        <v>71</v>
      </c>
      <c r="I1252">
        <v>1</v>
      </c>
      <c r="J1252" t="s">
        <v>15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ユニフォーム赤葦京治ICONIC</v>
      </c>
    </row>
    <row r="1253" spans="1:21" x14ac:dyDescent="0.25">
      <c r="A1253">
        <f>VLOOKUP(Block[[#This Row],[No用]],SetNo[[No.用]:[vlookup 用]],2,FALSE)</f>
        <v>325</v>
      </c>
      <c r="B1253">
        <f>IF(ROW()=2,1,IF(A1252&lt;&gt;Block[[#This Row],[No]],1,B1252+1))</f>
        <v>3</v>
      </c>
      <c r="C1253" t="s">
        <v>108</v>
      </c>
      <c r="D1253" t="s">
        <v>129</v>
      </c>
      <c r="E1253" t="s">
        <v>73</v>
      </c>
      <c r="F1253" t="s">
        <v>74</v>
      </c>
      <c r="G1253" t="s">
        <v>128</v>
      </c>
      <c r="H1253" t="s">
        <v>71</v>
      </c>
      <c r="I1253">
        <v>1</v>
      </c>
      <c r="J1253" t="s">
        <v>247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ユニフォーム赤葦京治ICONIC</v>
      </c>
    </row>
    <row r="1254" spans="1:21" x14ac:dyDescent="0.25">
      <c r="A1254">
        <f>VLOOKUP(Block[[#This Row],[No用]],SetNo[[No.用]:[vlookup 用]],2,FALSE)</f>
        <v>326</v>
      </c>
      <c r="B1254">
        <f>IF(ROW()=2,1,IF(A1253&lt;&gt;Block[[#This Row],[No]],1,B1253+1))</f>
        <v>1</v>
      </c>
      <c r="C1254" t="s">
        <v>150</v>
      </c>
      <c r="D1254" t="s">
        <v>129</v>
      </c>
      <c r="E1254" t="s">
        <v>90</v>
      </c>
      <c r="F1254" t="s">
        <v>74</v>
      </c>
      <c r="G1254" t="s">
        <v>128</v>
      </c>
      <c r="H1254" t="s">
        <v>71</v>
      </c>
      <c r="I1254">
        <v>1</v>
      </c>
      <c r="J1254" t="s">
        <v>15</v>
      </c>
      <c r="K1254" s="1" t="s">
        <v>174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夏祭り赤葦京治ICONIC</v>
      </c>
    </row>
    <row r="1255" spans="1:21" x14ac:dyDescent="0.25">
      <c r="A1255">
        <f>VLOOKUP(Block[[#This Row],[No用]],SetNo[[No.用]:[vlookup 用]],2,FALSE)</f>
        <v>326</v>
      </c>
      <c r="B1255">
        <f>IF(ROW()=2,1,IF(A1254&lt;&gt;Block[[#This Row],[No]],1,B1254+1))</f>
        <v>2</v>
      </c>
      <c r="C1255" t="s">
        <v>150</v>
      </c>
      <c r="D1255" t="s">
        <v>129</v>
      </c>
      <c r="E1255" t="s">
        <v>90</v>
      </c>
      <c r="F1255" t="s">
        <v>74</v>
      </c>
      <c r="G1255" t="s">
        <v>128</v>
      </c>
      <c r="H1255" t="s">
        <v>71</v>
      </c>
      <c r="I1255">
        <v>1</v>
      </c>
      <c r="J1255" t="s">
        <v>247</v>
      </c>
      <c r="K1255" s="1" t="s">
        <v>175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夏祭り赤葦京治ICONIC</v>
      </c>
    </row>
    <row r="1256" spans="1:21" x14ac:dyDescent="0.25">
      <c r="A1256">
        <f>VLOOKUP(Block[[#This Row],[No用]],SetNo[[No.用]:[vlookup 用]],2,FALSE)</f>
        <v>326</v>
      </c>
      <c r="B1256">
        <f>IF(ROW()=2,1,IF(A1255&lt;&gt;Block[[#This Row],[No]],1,B1255+1))</f>
        <v>3</v>
      </c>
      <c r="C1256" t="s">
        <v>150</v>
      </c>
      <c r="D1256" t="s">
        <v>129</v>
      </c>
      <c r="E1256" t="s">
        <v>90</v>
      </c>
      <c r="F1256" t="s">
        <v>74</v>
      </c>
      <c r="G1256" t="s">
        <v>128</v>
      </c>
      <c r="H1256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夏祭り赤葦京治ICONIC</v>
      </c>
    </row>
    <row r="1257" spans="1:21" x14ac:dyDescent="0.25">
      <c r="A1257">
        <f>VLOOKUP(Block[[#This Row],[No用]],SetNo[[No.用]:[vlookup 用]],2,FALSE)</f>
        <v>327</v>
      </c>
      <c r="B1257">
        <f>IF(ROW()=2,1,IF(A1256&lt;&gt;Block[[#This Row],[No]],1,B1256+1))</f>
        <v>1</v>
      </c>
      <c r="C1257" s="1" t="s">
        <v>149</v>
      </c>
      <c r="D1257" s="1" t="s">
        <v>129</v>
      </c>
      <c r="E1257" s="1" t="s">
        <v>77</v>
      </c>
      <c r="F1257" s="1" t="s">
        <v>74</v>
      </c>
      <c r="G1257" s="1" t="s">
        <v>128</v>
      </c>
      <c r="H1257" s="1" t="s">
        <v>71</v>
      </c>
      <c r="I1257">
        <v>1</v>
      </c>
      <c r="J1257" t="s">
        <v>15</v>
      </c>
      <c r="K1257" s="1" t="s">
        <v>174</v>
      </c>
      <c r="L1257" s="1" t="s">
        <v>162</v>
      </c>
      <c r="M1257">
        <v>28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制服赤葦京治ICONIC</v>
      </c>
    </row>
    <row r="1258" spans="1:21" x14ac:dyDescent="0.25">
      <c r="A1258">
        <f>VLOOKUP(Block[[#This Row],[No用]],SetNo[[No.用]:[vlookup 用]],2,FALSE)</f>
        <v>327</v>
      </c>
      <c r="B1258">
        <f>IF(ROW()=2,1,IF(A1257&lt;&gt;Block[[#This Row],[No]],1,B1257+1))</f>
        <v>2</v>
      </c>
      <c r="C1258" s="1" t="s">
        <v>149</v>
      </c>
      <c r="D1258" s="1" t="s">
        <v>129</v>
      </c>
      <c r="E1258" s="1" t="s">
        <v>77</v>
      </c>
      <c r="F1258" s="1" t="s">
        <v>74</v>
      </c>
      <c r="G1258" s="1" t="s">
        <v>128</v>
      </c>
      <c r="H1258" s="1" t="s">
        <v>71</v>
      </c>
      <c r="I1258">
        <v>1</v>
      </c>
      <c r="J1258" t="s">
        <v>247</v>
      </c>
      <c r="K1258" s="1" t="s">
        <v>175</v>
      </c>
      <c r="L1258" s="1" t="s">
        <v>162</v>
      </c>
      <c r="M1258">
        <v>28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制服赤葦京治ICONIC</v>
      </c>
    </row>
    <row r="1259" spans="1:21" x14ac:dyDescent="0.25">
      <c r="A1259">
        <f>VLOOKUP(Block[[#This Row],[No用]],SetNo[[No.用]:[vlookup 用]],2,FALSE)</f>
        <v>327</v>
      </c>
      <c r="B1259">
        <f>IF(ROW()=2,1,IF(A1258&lt;&gt;Block[[#This Row],[No]],1,B1258+1))</f>
        <v>3</v>
      </c>
      <c r="C1259" s="1" t="s">
        <v>149</v>
      </c>
      <c r="D1259" s="1" t="s">
        <v>129</v>
      </c>
      <c r="E1259" s="1" t="s">
        <v>77</v>
      </c>
      <c r="F1259" s="1" t="s">
        <v>74</v>
      </c>
      <c r="G1259" s="1" t="s">
        <v>128</v>
      </c>
      <c r="H1259" s="1" t="s">
        <v>71</v>
      </c>
      <c r="I1259">
        <v>1</v>
      </c>
      <c r="J1259" t="s">
        <v>15</v>
      </c>
      <c r="K1259" s="1" t="s">
        <v>248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制服赤葦京治ICONIC</v>
      </c>
    </row>
    <row r="1260" spans="1:21" x14ac:dyDescent="0.25">
      <c r="A1260">
        <f>VLOOKUP(Block[[#This Row],[No用]],SetNo[[No.用]:[vlookup 用]],2,FALSE)</f>
        <v>328</v>
      </c>
      <c r="B1260">
        <f>IF(ROW()=2,1,IF(A1259&lt;&gt;Block[[#This Row],[No]],1,B1259+1))</f>
        <v>1</v>
      </c>
      <c r="C1260" s="1" t="s">
        <v>672</v>
      </c>
      <c r="D1260" s="1" t="s">
        <v>129</v>
      </c>
      <c r="E1260" s="1" t="s">
        <v>73</v>
      </c>
      <c r="F1260" s="1" t="s">
        <v>74</v>
      </c>
      <c r="G1260" s="1" t="s">
        <v>128</v>
      </c>
      <c r="H1260" s="1" t="s">
        <v>71</v>
      </c>
      <c r="I1260">
        <v>1</v>
      </c>
      <c r="J1260" t="s">
        <v>15</v>
      </c>
      <c r="K1260" s="1" t="s">
        <v>174</v>
      </c>
      <c r="L1260" s="1" t="s">
        <v>178</v>
      </c>
      <c r="M1260">
        <v>31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バーガー赤葦京治ICONIC</v>
      </c>
    </row>
    <row r="1261" spans="1:21" x14ac:dyDescent="0.25">
      <c r="A1261">
        <f>VLOOKUP(Block[[#This Row],[No用]],SetNo[[No.用]:[vlookup 用]],2,FALSE)</f>
        <v>328</v>
      </c>
      <c r="B1261">
        <f>IF(ROW()=2,1,IF(A1260&lt;&gt;Block[[#This Row],[No]],1,B1260+1))</f>
        <v>2</v>
      </c>
      <c r="C1261" s="1" t="s">
        <v>672</v>
      </c>
      <c r="D1261" s="1" t="s">
        <v>129</v>
      </c>
      <c r="E1261" s="1" t="s">
        <v>73</v>
      </c>
      <c r="F1261" s="1" t="s">
        <v>74</v>
      </c>
      <c r="G1261" s="1" t="s">
        <v>128</v>
      </c>
      <c r="H1261" s="1" t="s">
        <v>71</v>
      </c>
      <c r="I1261">
        <v>1</v>
      </c>
      <c r="J1261" t="s">
        <v>247</v>
      </c>
      <c r="K1261" s="1" t="s">
        <v>175</v>
      </c>
      <c r="L1261" s="1" t="s">
        <v>178</v>
      </c>
      <c r="M1261">
        <v>31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バーガー赤葦京治ICONIC</v>
      </c>
    </row>
    <row r="1262" spans="1:21" x14ac:dyDescent="0.25">
      <c r="A1262">
        <f>VLOOKUP(Block[[#This Row],[No用]],SetNo[[No.用]:[vlookup 用]],2,FALSE)</f>
        <v>328</v>
      </c>
      <c r="B1262">
        <f>IF(ROW()=2,1,IF(A1261&lt;&gt;Block[[#This Row],[No]],1,B1261+1))</f>
        <v>3</v>
      </c>
      <c r="C1262" s="1" t="s">
        <v>672</v>
      </c>
      <c r="D1262" s="1" t="s">
        <v>129</v>
      </c>
      <c r="E1262" s="1" t="s">
        <v>73</v>
      </c>
      <c r="F1262" s="1" t="s">
        <v>74</v>
      </c>
      <c r="G1262" s="1" t="s">
        <v>128</v>
      </c>
      <c r="H1262" s="1" t="s">
        <v>71</v>
      </c>
      <c r="I1262">
        <v>1</v>
      </c>
      <c r="J1262" t="s">
        <v>15</v>
      </c>
      <c r="K1262" s="1" t="s">
        <v>248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バーガー赤葦京治ICONIC</v>
      </c>
    </row>
    <row r="1263" spans="1:21" x14ac:dyDescent="0.25">
      <c r="A1263">
        <f>VLOOKUP(Block[[#This Row],[No用]],SetNo[[No.用]:[vlookup 用]],2,FALSE)</f>
        <v>328</v>
      </c>
      <c r="B1263">
        <f>IF(ROW()=2,1,IF(A1262&lt;&gt;Block[[#This Row],[No]],1,B1262+1))</f>
        <v>4</v>
      </c>
      <c r="C1263" s="1" t="s">
        <v>672</v>
      </c>
      <c r="D1263" s="1" t="s">
        <v>129</v>
      </c>
      <c r="E1263" s="1" t="s">
        <v>73</v>
      </c>
      <c r="F1263" s="1" t="s">
        <v>74</v>
      </c>
      <c r="G1263" s="1" t="s">
        <v>128</v>
      </c>
      <c r="H1263" s="1" t="s">
        <v>71</v>
      </c>
      <c r="I1263">
        <v>1</v>
      </c>
      <c r="J1263" t="s">
        <v>15</v>
      </c>
      <c r="K1263" s="1" t="s">
        <v>183</v>
      </c>
      <c r="L1263" s="1" t="s">
        <v>224</v>
      </c>
      <c r="M1263">
        <v>50</v>
      </c>
      <c r="N1263">
        <v>0</v>
      </c>
      <c r="O1263">
        <v>60</v>
      </c>
      <c r="P1263">
        <v>0</v>
      </c>
      <c r="T1263" s="1" t="s">
        <v>1245</v>
      </c>
      <c r="U1263" t="str">
        <f>Block[[#This Row],[服装]]&amp;Block[[#This Row],[名前]]&amp;Block[[#This Row],[レアリティ]]</f>
        <v>バーガー赤葦京治ICONIC</v>
      </c>
    </row>
    <row r="1264" spans="1:21" x14ac:dyDescent="0.25">
      <c r="A1264">
        <f>VLOOKUP(Block[[#This Row],[No用]],SetNo[[No.用]:[vlookup 用]],2,FALSE)</f>
        <v>329</v>
      </c>
      <c r="B1264">
        <f>IF(ROW()=2,1,IF(A1263&lt;&gt;Block[[#This Row],[No]],1,B1263+1))</f>
        <v>1</v>
      </c>
      <c r="C1264" s="1" t="s">
        <v>742</v>
      </c>
      <c r="D1264" s="1" t="s">
        <v>129</v>
      </c>
      <c r="E1264" s="1" t="s">
        <v>90</v>
      </c>
      <c r="F1264" s="1" t="s">
        <v>74</v>
      </c>
      <c r="G1264" s="1" t="s">
        <v>128</v>
      </c>
      <c r="H1264" s="1" t="s">
        <v>71</v>
      </c>
      <c r="I1264">
        <v>1</v>
      </c>
      <c r="J1264" t="s">
        <v>247</v>
      </c>
      <c r="K1264" s="1" t="s">
        <v>174</v>
      </c>
      <c r="L1264" s="1" t="s">
        <v>162</v>
      </c>
      <c r="M1264">
        <v>28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仮装赤葦京治ICONIC</v>
      </c>
    </row>
    <row r="1265" spans="1:21" x14ac:dyDescent="0.25">
      <c r="A1265">
        <f>VLOOKUP(Block[[#This Row],[No用]],SetNo[[No.用]:[vlookup 用]],2,FALSE)</f>
        <v>329</v>
      </c>
      <c r="B1265">
        <f>IF(ROW()=2,1,IF(A1264&lt;&gt;Block[[#This Row],[No]],1,B1264+1))</f>
        <v>2</v>
      </c>
      <c r="C1265" s="1" t="s">
        <v>742</v>
      </c>
      <c r="D1265" s="1" t="s">
        <v>129</v>
      </c>
      <c r="E1265" s="1" t="s">
        <v>90</v>
      </c>
      <c r="F1265" s="1" t="s">
        <v>74</v>
      </c>
      <c r="G1265" s="1" t="s">
        <v>128</v>
      </c>
      <c r="H1265" s="1" t="s">
        <v>71</v>
      </c>
      <c r="I1265">
        <v>1</v>
      </c>
      <c r="J1265" t="s">
        <v>15</v>
      </c>
      <c r="K1265" s="1" t="s">
        <v>175</v>
      </c>
      <c r="L1265" s="1" t="s">
        <v>162</v>
      </c>
      <c r="M1265">
        <v>28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仮装赤葦京治ICONIC</v>
      </c>
    </row>
    <row r="1266" spans="1:21" x14ac:dyDescent="0.25">
      <c r="A1266">
        <f>VLOOKUP(Block[[#This Row],[No用]],SetNo[[No.用]:[vlookup 用]],2,FALSE)</f>
        <v>329</v>
      </c>
      <c r="B1266">
        <f>IF(ROW()=2,1,IF(A1265&lt;&gt;Block[[#This Row],[No]],1,B1265+1))</f>
        <v>3</v>
      </c>
      <c r="C1266" s="1" t="s">
        <v>742</v>
      </c>
      <c r="D1266" s="1" t="s">
        <v>129</v>
      </c>
      <c r="E1266" s="1" t="s">
        <v>90</v>
      </c>
      <c r="F1266" s="1" t="s">
        <v>74</v>
      </c>
      <c r="G1266" s="1" t="s">
        <v>128</v>
      </c>
      <c r="H1266" s="1" t="s">
        <v>71</v>
      </c>
      <c r="I1266">
        <v>1</v>
      </c>
      <c r="J1266" t="s">
        <v>15</v>
      </c>
      <c r="K1266" s="1" t="s">
        <v>248</v>
      </c>
      <c r="L1266" s="1" t="s">
        <v>162</v>
      </c>
      <c r="M1266">
        <v>26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仮装赤葦京治ICONIC</v>
      </c>
    </row>
    <row r="1267" spans="1:21" x14ac:dyDescent="0.25">
      <c r="A1267">
        <f>VLOOKUP(Block[[#This Row],[No用]],SetNo[[No.用]:[vlookup 用]],2,FALSE)</f>
        <v>330</v>
      </c>
      <c r="B1267">
        <f>IF(ROW()=2,1,IF(A1266&lt;&gt;Block[[#This Row],[No]],1,B1266+1))</f>
        <v>1</v>
      </c>
      <c r="C1267" s="1" t="s">
        <v>923</v>
      </c>
      <c r="D1267" s="1" t="s">
        <v>129</v>
      </c>
      <c r="E1267" s="1" t="s">
        <v>77</v>
      </c>
      <c r="F1267" s="1" t="s">
        <v>74</v>
      </c>
      <c r="G1267" s="1" t="s">
        <v>128</v>
      </c>
      <c r="H1267" s="1" t="s">
        <v>71</v>
      </c>
      <c r="I1267">
        <v>1</v>
      </c>
      <c r="J1267" t="s">
        <v>247</v>
      </c>
      <c r="K1267" s="1" t="s">
        <v>174</v>
      </c>
      <c r="L1267" s="1" t="s">
        <v>162</v>
      </c>
      <c r="M1267">
        <v>28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妖赤葦京治ICONIC</v>
      </c>
    </row>
    <row r="1268" spans="1:21" x14ac:dyDescent="0.25">
      <c r="A1268">
        <f>VLOOKUP(Block[[#This Row],[No用]],SetNo[[No.用]:[vlookup 用]],2,FALSE)</f>
        <v>330</v>
      </c>
      <c r="B1268">
        <f>IF(ROW()=2,1,IF(A1267&lt;&gt;Block[[#This Row],[No]],1,B1267+1))</f>
        <v>2</v>
      </c>
      <c r="C1268" s="1" t="s">
        <v>923</v>
      </c>
      <c r="D1268" s="1" t="s">
        <v>129</v>
      </c>
      <c r="E1268" s="1" t="s">
        <v>77</v>
      </c>
      <c r="F1268" s="1" t="s">
        <v>74</v>
      </c>
      <c r="G1268" s="1" t="s">
        <v>128</v>
      </c>
      <c r="H1268" s="1" t="s">
        <v>71</v>
      </c>
      <c r="I1268">
        <v>1</v>
      </c>
      <c r="J1268" t="s">
        <v>15</v>
      </c>
      <c r="K1268" s="1" t="s">
        <v>175</v>
      </c>
      <c r="L1268" s="1" t="s">
        <v>162</v>
      </c>
      <c r="M1268">
        <v>28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妖赤葦京治ICONIC</v>
      </c>
    </row>
    <row r="1269" spans="1:21" x14ac:dyDescent="0.25">
      <c r="A1269">
        <f>VLOOKUP(Block[[#This Row],[No用]],SetNo[[No.用]:[vlookup 用]],2,FALSE)</f>
        <v>330</v>
      </c>
      <c r="B1269">
        <f>IF(ROW()=2,1,IF(A1268&lt;&gt;Block[[#This Row],[No]],1,B1268+1))</f>
        <v>3</v>
      </c>
      <c r="C1269" s="1" t="s">
        <v>923</v>
      </c>
      <c r="D1269" s="1" t="s">
        <v>129</v>
      </c>
      <c r="E1269" s="1" t="s">
        <v>77</v>
      </c>
      <c r="F1269" s="1" t="s">
        <v>74</v>
      </c>
      <c r="G1269" s="1" t="s">
        <v>128</v>
      </c>
      <c r="H1269" s="1" t="s">
        <v>71</v>
      </c>
      <c r="I1269">
        <v>1</v>
      </c>
      <c r="J1269" t="s">
        <v>15</v>
      </c>
      <c r="K1269" s="1" t="s">
        <v>248</v>
      </c>
      <c r="L1269" s="1" t="s">
        <v>162</v>
      </c>
      <c r="M1269">
        <v>26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妖赤葦京治ICONIC</v>
      </c>
    </row>
    <row r="1270" spans="1:21" x14ac:dyDescent="0.25">
      <c r="A1270">
        <f>VLOOKUP(Block[[#This Row],[No用]],SetNo[[No.用]:[vlookup 用]],2,FALSE)</f>
        <v>331</v>
      </c>
      <c r="B1270">
        <f>IF(ROW()=2,1,IF(A1269&lt;&gt;Block[[#This Row],[No]],1,B1269+1))</f>
        <v>1</v>
      </c>
      <c r="C1270" s="1" t="s">
        <v>1052</v>
      </c>
      <c r="D1270" s="1" t="s">
        <v>129</v>
      </c>
      <c r="E1270" s="1" t="s">
        <v>73</v>
      </c>
      <c r="F1270" s="1" t="s">
        <v>74</v>
      </c>
      <c r="G1270" s="1" t="s">
        <v>128</v>
      </c>
      <c r="H1270" s="1" t="s">
        <v>71</v>
      </c>
      <c r="I1270">
        <v>1</v>
      </c>
      <c r="J1270" t="s">
        <v>247</v>
      </c>
      <c r="K1270" s="1" t="s">
        <v>174</v>
      </c>
      <c r="L1270" s="1" t="s">
        <v>162</v>
      </c>
      <c r="M1270">
        <v>28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焼き芋赤葦京治ICONIC</v>
      </c>
    </row>
    <row r="1271" spans="1:21" x14ac:dyDescent="0.25">
      <c r="A1271">
        <f>VLOOKUP(Block[[#This Row],[No用]],SetNo[[No.用]:[vlookup 用]],2,FALSE)</f>
        <v>331</v>
      </c>
      <c r="B1271">
        <f>IF(ROW()=2,1,IF(A1270&lt;&gt;Block[[#This Row],[No]],1,B1270+1))</f>
        <v>2</v>
      </c>
      <c r="C1271" s="1" t="s">
        <v>1052</v>
      </c>
      <c r="D1271" s="1" t="s">
        <v>129</v>
      </c>
      <c r="E1271" s="1" t="s">
        <v>73</v>
      </c>
      <c r="F1271" s="1" t="s">
        <v>74</v>
      </c>
      <c r="G1271" s="1" t="s">
        <v>128</v>
      </c>
      <c r="H1271" s="1" t="s">
        <v>71</v>
      </c>
      <c r="I1271">
        <v>1</v>
      </c>
      <c r="J1271" t="s">
        <v>15</v>
      </c>
      <c r="K1271" s="1" t="s">
        <v>175</v>
      </c>
      <c r="L1271" s="1" t="s">
        <v>162</v>
      </c>
      <c r="M1271">
        <v>28</v>
      </c>
      <c r="N1271">
        <v>0</v>
      </c>
      <c r="O1271">
        <v>0</v>
      </c>
      <c r="P1271">
        <v>0</v>
      </c>
      <c r="U1271" t="str">
        <f>Block[[#This Row],[服装]]&amp;Block[[#This Row],[名前]]&amp;Block[[#This Row],[レアリティ]]</f>
        <v>焼き芋赤葦京治ICONIC</v>
      </c>
    </row>
    <row r="1272" spans="1:21" x14ac:dyDescent="0.25">
      <c r="A1272">
        <f>VLOOKUP(Block[[#This Row],[No用]],SetNo[[No.用]:[vlookup 用]],2,FALSE)</f>
        <v>331</v>
      </c>
      <c r="B1272">
        <f>IF(ROW()=2,1,IF(A1271&lt;&gt;Block[[#This Row],[No]],1,B1271+1))</f>
        <v>3</v>
      </c>
      <c r="C1272" s="1" t="s">
        <v>1052</v>
      </c>
      <c r="D1272" s="1" t="s">
        <v>129</v>
      </c>
      <c r="E1272" s="1" t="s">
        <v>73</v>
      </c>
      <c r="F1272" s="1" t="s">
        <v>74</v>
      </c>
      <c r="G1272" s="1" t="s">
        <v>128</v>
      </c>
      <c r="H1272" s="1" t="s">
        <v>71</v>
      </c>
      <c r="I1272">
        <v>1</v>
      </c>
      <c r="J1272" t="s">
        <v>15</v>
      </c>
      <c r="K1272" s="1" t="s">
        <v>248</v>
      </c>
      <c r="L1272" s="1" t="s">
        <v>162</v>
      </c>
      <c r="M1272">
        <v>26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焼き芋赤葦京治ICONIC</v>
      </c>
    </row>
    <row r="1273" spans="1:21" x14ac:dyDescent="0.25">
      <c r="A1273">
        <f>VLOOKUP(Block[[#This Row],[No用]],SetNo[[No.用]:[vlookup 用]],2,FALSE)</f>
        <v>332</v>
      </c>
      <c r="B1273">
        <f>IF(ROW()=2,1,IF(A1272&lt;&gt;Block[[#This Row],[No]],1,B1272+1))</f>
        <v>1</v>
      </c>
      <c r="C1273" s="1" t="s">
        <v>1230</v>
      </c>
      <c r="D1273" s="1" t="s">
        <v>129</v>
      </c>
      <c r="E1273" s="1" t="s">
        <v>90</v>
      </c>
      <c r="F1273" s="1" t="s">
        <v>74</v>
      </c>
      <c r="G1273" s="1" t="s">
        <v>128</v>
      </c>
      <c r="H1273" s="1" t="s">
        <v>71</v>
      </c>
      <c r="I1273">
        <v>1</v>
      </c>
      <c r="J1273" t="s">
        <v>15</v>
      </c>
      <c r="K1273" s="1" t="s">
        <v>174</v>
      </c>
      <c r="L1273" s="1" t="s">
        <v>162</v>
      </c>
      <c r="M1273">
        <v>28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Xmas3赤葦京治ICONIC</v>
      </c>
    </row>
    <row r="1274" spans="1:21" x14ac:dyDescent="0.25">
      <c r="A1274">
        <f>VLOOKUP(Block[[#This Row],[No用]],SetNo[[No.用]:[vlookup 用]],2,FALSE)</f>
        <v>332</v>
      </c>
      <c r="B1274">
        <f>IF(ROW()=2,1,IF(A1273&lt;&gt;Block[[#This Row],[No]],1,B1273+1))</f>
        <v>2</v>
      </c>
      <c r="C1274" s="1" t="s">
        <v>1230</v>
      </c>
      <c r="D1274" s="1" t="s">
        <v>129</v>
      </c>
      <c r="E1274" s="1" t="s">
        <v>90</v>
      </c>
      <c r="F1274" s="1" t="s">
        <v>74</v>
      </c>
      <c r="G1274" s="1" t="s">
        <v>128</v>
      </c>
      <c r="H1274" s="1" t="s">
        <v>71</v>
      </c>
      <c r="I1274">
        <v>1</v>
      </c>
      <c r="J1274" t="s">
        <v>15</v>
      </c>
      <c r="K1274" s="1" t="s">
        <v>175</v>
      </c>
      <c r="L1274" s="1" t="s">
        <v>162</v>
      </c>
      <c r="M1274">
        <v>28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Xmas3赤葦京治ICONIC</v>
      </c>
    </row>
    <row r="1275" spans="1:21" x14ac:dyDescent="0.25">
      <c r="A1275">
        <f>VLOOKUP(Block[[#This Row],[No用]],SetNo[[No.用]:[vlookup 用]],2,FALSE)</f>
        <v>332</v>
      </c>
      <c r="B1275">
        <f>IF(ROW()=2,1,IF(A1274&lt;&gt;Block[[#This Row],[No]],1,B1274+1))</f>
        <v>3</v>
      </c>
      <c r="C1275" s="1" t="s">
        <v>1230</v>
      </c>
      <c r="D1275" s="1" t="s">
        <v>129</v>
      </c>
      <c r="E1275" s="1" t="s">
        <v>90</v>
      </c>
      <c r="F1275" s="1" t="s">
        <v>74</v>
      </c>
      <c r="G1275" s="1" t="s">
        <v>128</v>
      </c>
      <c r="H1275" s="1" t="s">
        <v>71</v>
      </c>
      <c r="I1275">
        <v>1</v>
      </c>
      <c r="J1275" t="s">
        <v>15</v>
      </c>
      <c r="K1275" s="1" t="s">
        <v>248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Xmas3赤葦京治ICONIC</v>
      </c>
    </row>
    <row r="1276" spans="1:21" x14ac:dyDescent="0.25">
      <c r="A1276">
        <f>VLOOKUP(Block[[#This Row],[No用]],SetNo[[No.用]:[vlookup 用]],2,FALSE)</f>
        <v>333</v>
      </c>
      <c r="B1276">
        <f>IF(ROW()=2,1,IF(A1272&lt;&gt;Block[[#This Row],[No]],1,B1272+1))</f>
        <v>1</v>
      </c>
      <c r="C1276" s="1" t="s">
        <v>108</v>
      </c>
      <c r="D1276" s="1" t="s">
        <v>645</v>
      </c>
      <c r="E1276" s="1" t="s">
        <v>90</v>
      </c>
      <c r="F1276" s="1" t="s">
        <v>78</v>
      </c>
      <c r="G1276" s="1" t="s">
        <v>636</v>
      </c>
      <c r="H1276" s="1" t="s">
        <v>544</v>
      </c>
      <c r="I1276">
        <v>1</v>
      </c>
      <c r="J1276" t="s">
        <v>15</v>
      </c>
      <c r="K1276" s="1" t="s">
        <v>174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ユニフォーム姫川葵ICONIC</v>
      </c>
    </row>
    <row r="1277" spans="1:21" x14ac:dyDescent="0.25">
      <c r="A1277">
        <f>VLOOKUP(Block[[#This Row],[No用]],SetNo[[No.用]:[vlookup 用]],2,FALSE)</f>
        <v>333</v>
      </c>
      <c r="B1277">
        <f>IF(ROW()=2,1,IF(A1276&lt;&gt;Block[[#This Row],[No]],1,B1276+1))</f>
        <v>2</v>
      </c>
      <c r="C1277" s="1" t="s">
        <v>108</v>
      </c>
      <c r="D1277" s="1" t="s">
        <v>645</v>
      </c>
      <c r="E1277" s="1" t="s">
        <v>90</v>
      </c>
      <c r="F1277" s="1" t="s">
        <v>78</v>
      </c>
      <c r="G1277" s="1" t="s">
        <v>636</v>
      </c>
      <c r="H1277" s="1" t="s">
        <v>544</v>
      </c>
      <c r="I1277">
        <v>1</v>
      </c>
      <c r="J1277" t="s">
        <v>247</v>
      </c>
      <c r="K1277" s="1" t="s">
        <v>175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ユニフォーム姫川葵ICONIC</v>
      </c>
    </row>
    <row r="1278" spans="1:21" x14ac:dyDescent="0.25">
      <c r="A1278">
        <f>VLOOKUP(Block[[#This Row],[No用]],SetNo[[No.用]:[vlookup 用]],2,FALSE)</f>
        <v>333</v>
      </c>
      <c r="B1278">
        <f>IF(ROW()=2,1,IF(A1277&lt;&gt;Block[[#This Row],[No]],1,B1277+1))</f>
        <v>3</v>
      </c>
      <c r="C1278" s="1" t="s">
        <v>108</v>
      </c>
      <c r="D1278" s="1" t="s">
        <v>645</v>
      </c>
      <c r="E1278" s="1" t="s">
        <v>90</v>
      </c>
      <c r="F1278" s="1" t="s">
        <v>78</v>
      </c>
      <c r="G1278" s="1" t="s">
        <v>636</v>
      </c>
      <c r="H1278" s="1" t="s">
        <v>544</v>
      </c>
      <c r="I1278">
        <v>1</v>
      </c>
      <c r="J1278" t="s">
        <v>15</v>
      </c>
      <c r="K1278" s="1" t="s">
        <v>177</v>
      </c>
      <c r="L1278" s="1" t="s">
        <v>162</v>
      </c>
      <c r="M1278">
        <v>26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ユニフォーム姫川葵ICONIC</v>
      </c>
    </row>
    <row r="1279" spans="1:21" x14ac:dyDescent="0.25">
      <c r="A1279">
        <f>VLOOKUP(Block[[#This Row],[No用]],SetNo[[No.用]:[vlookup 用]],2,FALSE)</f>
        <v>333</v>
      </c>
      <c r="B1279">
        <f>IF(ROW()=2,1,IF(A1278&lt;&gt;Block[[#This Row],[No]],1,B1278+1))</f>
        <v>4</v>
      </c>
      <c r="C1279" s="1" t="s">
        <v>108</v>
      </c>
      <c r="D1279" s="1" t="s">
        <v>645</v>
      </c>
      <c r="E1279" s="1" t="s">
        <v>90</v>
      </c>
      <c r="F1279" s="1" t="s">
        <v>78</v>
      </c>
      <c r="G1279" s="1" t="s">
        <v>636</v>
      </c>
      <c r="H1279" s="1" t="s">
        <v>544</v>
      </c>
      <c r="I1279">
        <v>1</v>
      </c>
      <c r="J1279" t="s">
        <v>15</v>
      </c>
      <c r="K1279" s="1" t="s">
        <v>248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ユニフォーム姫川葵ICONIC</v>
      </c>
    </row>
    <row r="1280" spans="1:21" x14ac:dyDescent="0.25">
      <c r="A1280">
        <f>VLOOKUP(Block[[#This Row],[No用]],SetNo[[No.用]:[vlookup 用]],2,FALSE)</f>
        <v>334</v>
      </c>
      <c r="B1280">
        <f>IF(ROW()=2,1,IF(A1279&lt;&gt;Block[[#This Row],[No]],1,B1279+1))</f>
        <v>1</v>
      </c>
      <c r="C1280" s="1" t="s">
        <v>707</v>
      </c>
      <c r="D1280" s="1" t="s">
        <v>645</v>
      </c>
      <c r="E1280" s="10" t="s">
        <v>77</v>
      </c>
      <c r="F1280" s="1" t="s">
        <v>78</v>
      </c>
      <c r="G1280" s="1" t="s">
        <v>636</v>
      </c>
      <c r="H1280" s="1" t="s">
        <v>544</v>
      </c>
      <c r="I1280">
        <v>1</v>
      </c>
      <c r="J1280" t="s">
        <v>15</v>
      </c>
      <c r="K1280" s="1" t="s">
        <v>174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花火姫川葵ICONIC</v>
      </c>
    </row>
    <row r="1281" spans="1:21" x14ac:dyDescent="0.25">
      <c r="A1281">
        <f>VLOOKUP(Block[[#This Row],[No用]],SetNo[[No.用]:[vlookup 用]],2,FALSE)</f>
        <v>334</v>
      </c>
      <c r="B1281">
        <f>IF(ROW()=2,1,IF(A1280&lt;&gt;Block[[#This Row],[No]],1,B1280+1))</f>
        <v>2</v>
      </c>
      <c r="C1281" s="1" t="s">
        <v>707</v>
      </c>
      <c r="D1281" s="1" t="s">
        <v>645</v>
      </c>
      <c r="E1281" s="10" t="s">
        <v>77</v>
      </c>
      <c r="F1281" s="1" t="s">
        <v>78</v>
      </c>
      <c r="G1281" s="1" t="s">
        <v>636</v>
      </c>
      <c r="H1281" s="1" t="s">
        <v>544</v>
      </c>
      <c r="I1281">
        <v>1</v>
      </c>
      <c r="J1281" t="s">
        <v>247</v>
      </c>
      <c r="K1281" s="1" t="s">
        <v>175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花火姫川葵ICONIC</v>
      </c>
    </row>
    <row r="1282" spans="1:21" x14ac:dyDescent="0.25">
      <c r="A1282">
        <f>VLOOKUP(Block[[#This Row],[No用]],SetNo[[No.用]:[vlookup 用]],2,FALSE)</f>
        <v>334</v>
      </c>
      <c r="B1282">
        <f>IF(ROW()=2,1,IF(A1281&lt;&gt;Block[[#This Row],[No]],1,B1281+1))</f>
        <v>3</v>
      </c>
      <c r="C1282" s="1" t="s">
        <v>707</v>
      </c>
      <c r="D1282" s="1" t="s">
        <v>645</v>
      </c>
      <c r="E1282" s="10" t="s">
        <v>77</v>
      </c>
      <c r="F1282" s="1" t="s">
        <v>78</v>
      </c>
      <c r="G1282" s="1" t="s">
        <v>636</v>
      </c>
      <c r="H1282" s="1" t="s">
        <v>544</v>
      </c>
      <c r="I1282">
        <v>1</v>
      </c>
      <c r="J1282" t="s">
        <v>15</v>
      </c>
      <c r="K1282" s="1" t="s">
        <v>177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花火姫川葵ICONIC</v>
      </c>
    </row>
    <row r="1283" spans="1:21" x14ac:dyDescent="0.25">
      <c r="A1283">
        <f>VLOOKUP(Block[[#This Row],[No用]],SetNo[[No.用]:[vlookup 用]],2,FALSE)</f>
        <v>334</v>
      </c>
      <c r="B1283">
        <f>IF(ROW()=2,1,IF(A1282&lt;&gt;Block[[#This Row],[No]],1,B1282+1))</f>
        <v>4</v>
      </c>
      <c r="C1283" s="1" t="s">
        <v>707</v>
      </c>
      <c r="D1283" s="1" t="s">
        <v>645</v>
      </c>
      <c r="E1283" s="10" t="s">
        <v>77</v>
      </c>
      <c r="F1283" s="1" t="s">
        <v>78</v>
      </c>
      <c r="G1283" s="1" t="s">
        <v>636</v>
      </c>
      <c r="H1283" s="1" t="s">
        <v>544</v>
      </c>
      <c r="I1283">
        <v>1</v>
      </c>
      <c r="J1283" t="s">
        <v>15</v>
      </c>
      <c r="K1283" s="1" t="s">
        <v>248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花火姫川葵ICONIC</v>
      </c>
    </row>
    <row r="1284" spans="1:21" x14ac:dyDescent="0.25">
      <c r="A1284">
        <f>VLOOKUP(Block[[#This Row],[No用]],SetNo[[No.用]:[vlookup 用]],2,FALSE)</f>
        <v>335</v>
      </c>
      <c r="B1284">
        <f>IF(ROW()=2,1,IF(A1283&lt;&gt;Block[[#This Row],[No]],1,B1283+1))</f>
        <v>1</v>
      </c>
      <c r="C1284" s="1" t="s">
        <v>108</v>
      </c>
      <c r="D1284" s="1" t="s">
        <v>651</v>
      </c>
      <c r="E1284" s="1" t="s">
        <v>90</v>
      </c>
      <c r="F1284" s="1" t="s">
        <v>82</v>
      </c>
      <c r="G1284" s="1" t="s">
        <v>636</v>
      </c>
      <c r="H1284" s="1" t="s">
        <v>71</v>
      </c>
      <c r="I1284">
        <v>1</v>
      </c>
      <c r="J1284" t="s">
        <v>247</v>
      </c>
      <c r="K1284" s="1" t="s">
        <v>174</v>
      </c>
      <c r="L1284" s="1" t="s">
        <v>178</v>
      </c>
      <c r="M1284">
        <v>30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ユニフォーム当間義友ICONIC</v>
      </c>
    </row>
    <row r="1285" spans="1:21" x14ac:dyDescent="0.25">
      <c r="A1285">
        <f>VLOOKUP(Block[[#This Row],[No用]],SetNo[[No.用]:[vlookup 用]],2,FALSE)</f>
        <v>335</v>
      </c>
      <c r="B1285">
        <f>IF(ROW()=2,1,IF(A1284&lt;&gt;Block[[#This Row],[No]],1,B1284+1))</f>
        <v>2</v>
      </c>
      <c r="C1285" s="1" t="s">
        <v>108</v>
      </c>
      <c r="D1285" s="1" t="s">
        <v>651</v>
      </c>
      <c r="E1285" s="1" t="s">
        <v>90</v>
      </c>
      <c r="F1285" s="1" t="s">
        <v>82</v>
      </c>
      <c r="G1285" s="1" t="s">
        <v>636</v>
      </c>
      <c r="H1285" s="1" t="s">
        <v>71</v>
      </c>
      <c r="I1285">
        <v>1</v>
      </c>
      <c r="J1285" t="s">
        <v>15</v>
      </c>
      <c r="K1285" s="1" t="s">
        <v>175</v>
      </c>
      <c r="L1285" s="1" t="s">
        <v>173</v>
      </c>
      <c r="M1285">
        <v>32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ユニフォーム当間義友ICONIC</v>
      </c>
    </row>
    <row r="1286" spans="1:21" x14ac:dyDescent="0.25">
      <c r="A1286">
        <f>VLOOKUP(Block[[#This Row],[No用]],SetNo[[No.用]:[vlookup 用]],2,FALSE)</f>
        <v>335</v>
      </c>
      <c r="B1286">
        <f>IF(ROW()=2,1,IF(A1285&lt;&gt;Block[[#This Row],[No]],1,B1285+1))</f>
        <v>3</v>
      </c>
      <c r="C1286" s="1" t="s">
        <v>108</v>
      </c>
      <c r="D1286" s="1" t="s">
        <v>651</v>
      </c>
      <c r="E1286" s="1" t="s">
        <v>90</v>
      </c>
      <c r="F1286" s="1" t="s">
        <v>82</v>
      </c>
      <c r="G1286" s="1" t="s">
        <v>636</v>
      </c>
      <c r="H1286" s="1" t="s">
        <v>71</v>
      </c>
      <c r="I1286">
        <v>1</v>
      </c>
      <c r="J1286" t="s">
        <v>15</v>
      </c>
      <c r="K1286" s="1" t="s">
        <v>176</v>
      </c>
      <c r="L1286" s="1" t="s">
        <v>173</v>
      </c>
      <c r="M1286">
        <v>35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ユニフォーム当間義友ICONIC</v>
      </c>
    </row>
    <row r="1287" spans="1:21" x14ac:dyDescent="0.25">
      <c r="A1287">
        <f>VLOOKUP(Block[[#This Row],[No用]],SetNo[[No.用]:[vlookup 用]],2,FALSE)</f>
        <v>335</v>
      </c>
      <c r="B1287">
        <f>IF(ROW()=2,1,IF(A1286&lt;&gt;Block[[#This Row],[No]],1,B1286+1))</f>
        <v>4</v>
      </c>
      <c r="C1287" s="1" t="s">
        <v>108</v>
      </c>
      <c r="D1287" s="1" t="s">
        <v>651</v>
      </c>
      <c r="E1287" s="1" t="s">
        <v>90</v>
      </c>
      <c r="F1287" s="1" t="s">
        <v>82</v>
      </c>
      <c r="G1287" s="1" t="s">
        <v>636</v>
      </c>
      <c r="H1287" s="1" t="s">
        <v>71</v>
      </c>
      <c r="I1287">
        <v>1</v>
      </c>
      <c r="J1287" t="s">
        <v>247</v>
      </c>
      <c r="K1287" s="1" t="s">
        <v>233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ユニフォーム当間義友ICONIC</v>
      </c>
    </row>
    <row r="1288" spans="1:21" x14ac:dyDescent="0.25">
      <c r="A1288">
        <f>VLOOKUP(Block[[#This Row],[No用]],SetNo[[No.用]:[vlookup 用]],2,FALSE)</f>
        <v>335</v>
      </c>
      <c r="B1288">
        <f>IF(ROW()=2,1,IF(A1287&lt;&gt;Block[[#This Row],[No]],1,B1287+1))</f>
        <v>5</v>
      </c>
      <c r="C1288" s="1" t="s">
        <v>108</v>
      </c>
      <c r="D1288" s="1" t="s">
        <v>651</v>
      </c>
      <c r="E1288" s="1" t="s">
        <v>90</v>
      </c>
      <c r="F1288" s="1" t="s">
        <v>82</v>
      </c>
      <c r="G1288" s="1" t="s">
        <v>636</v>
      </c>
      <c r="H1288" s="1" t="s">
        <v>71</v>
      </c>
      <c r="I1288">
        <v>1</v>
      </c>
      <c r="J1288" t="s">
        <v>15</v>
      </c>
      <c r="K1288" s="1" t="s">
        <v>177</v>
      </c>
      <c r="L1288" s="1" t="s">
        <v>162</v>
      </c>
      <c r="M1288">
        <v>32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ユニフォーム当間義友ICONIC</v>
      </c>
    </row>
    <row r="1289" spans="1:21" x14ac:dyDescent="0.25">
      <c r="A1289">
        <f>VLOOKUP(Block[[#This Row],[No用]],SetNo[[No.用]:[vlookup 用]],2,FALSE)</f>
        <v>335</v>
      </c>
      <c r="B1289">
        <f>IF(ROW()=2,1,IF(A1288&lt;&gt;Block[[#This Row],[No]],1,B1288+1))</f>
        <v>6</v>
      </c>
      <c r="C1289" s="1" t="s">
        <v>108</v>
      </c>
      <c r="D1289" s="1" t="s">
        <v>651</v>
      </c>
      <c r="E1289" s="1" t="s">
        <v>90</v>
      </c>
      <c r="F1289" s="1" t="s">
        <v>82</v>
      </c>
      <c r="G1289" s="1" t="s">
        <v>636</v>
      </c>
      <c r="H1289" s="1" t="s">
        <v>71</v>
      </c>
      <c r="I1289">
        <v>1</v>
      </c>
      <c r="J1289" t="s">
        <v>15</v>
      </c>
      <c r="K1289" s="1" t="s">
        <v>248</v>
      </c>
      <c r="L1289" s="1" t="s">
        <v>178</v>
      </c>
      <c r="M1289">
        <v>33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ユニフォーム当間義友ICONIC</v>
      </c>
    </row>
    <row r="1290" spans="1:21" x14ac:dyDescent="0.25">
      <c r="A1290">
        <f>VLOOKUP(Block[[#This Row],[No用]],SetNo[[No.用]:[vlookup 用]],2,FALSE)</f>
        <v>335</v>
      </c>
      <c r="B1290">
        <f>IF(ROW()=2,1,IF(A1289&lt;&gt;Block[[#This Row],[No]],1,B1289+1))</f>
        <v>7</v>
      </c>
      <c r="C1290" s="1" t="s">
        <v>108</v>
      </c>
      <c r="D1290" s="1" t="s">
        <v>651</v>
      </c>
      <c r="E1290" s="1" t="s">
        <v>90</v>
      </c>
      <c r="F1290" s="1" t="s">
        <v>82</v>
      </c>
      <c r="G1290" s="1" t="s">
        <v>636</v>
      </c>
      <c r="H1290" s="1" t="s">
        <v>71</v>
      </c>
      <c r="I1290">
        <v>1</v>
      </c>
      <c r="J1290" t="s">
        <v>247</v>
      </c>
      <c r="K1290" s="1" t="s">
        <v>183</v>
      </c>
      <c r="L1290" s="1" t="s">
        <v>224</v>
      </c>
      <c r="M1290">
        <v>44</v>
      </c>
      <c r="N1290">
        <v>0</v>
      </c>
      <c r="O1290">
        <v>54</v>
      </c>
      <c r="P1290">
        <v>0</v>
      </c>
      <c r="U1290" t="str">
        <f>Block[[#This Row],[服装]]&amp;Block[[#This Row],[名前]]&amp;Block[[#This Row],[レアリティ]]</f>
        <v>ユニフォーム当間義友ICONIC</v>
      </c>
    </row>
    <row r="1291" spans="1:21" x14ac:dyDescent="0.25">
      <c r="A1291">
        <f>VLOOKUP(Block[[#This Row],[No用]],SetNo[[No.用]:[vlookup 用]],2,FALSE)</f>
        <v>336</v>
      </c>
      <c r="B1291">
        <f>IF(ROW()=2,1,IF(A1290&lt;&gt;Block[[#This Row],[No]],1,B1290+1))</f>
        <v>1</v>
      </c>
      <c r="C1291" s="1" t="s">
        <v>108</v>
      </c>
      <c r="D1291" s="1" t="s">
        <v>634</v>
      </c>
      <c r="E1291" s="1" t="s">
        <v>90</v>
      </c>
      <c r="F1291" s="1" t="s">
        <v>74</v>
      </c>
      <c r="G1291" s="1" t="s">
        <v>636</v>
      </c>
      <c r="H1291" s="1" t="s">
        <v>71</v>
      </c>
      <c r="I1291">
        <v>1</v>
      </c>
      <c r="J1291" t="s">
        <v>247</v>
      </c>
      <c r="K1291" s="1" t="s">
        <v>174</v>
      </c>
      <c r="L1291" s="1" t="s">
        <v>162</v>
      </c>
      <c r="M1291">
        <v>25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ユニフォーム越後栄ICONIC</v>
      </c>
    </row>
    <row r="1292" spans="1:21" x14ac:dyDescent="0.25">
      <c r="A1292">
        <f>VLOOKUP(Block[[#This Row],[No用]],SetNo[[No.用]:[vlookup 用]],2,FALSE)</f>
        <v>336</v>
      </c>
      <c r="B1292">
        <f>IF(ROW()=2,1,IF(A1291&lt;&gt;Block[[#This Row],[No]],1,B1291+1))</f>
        <v>2</v>
      </c>
      <c r="C1292" s="1" t="s">
        <v>108</v>
      </c>
      <c r="D1292" s="1" t="s">
        <v>634</v>
      </c>
      <c r="E1292" s="1" t="s">
        <v>90</v>
      </c>
      <c r="F1292" s="1" t="s">
        <v>74</v>
      </c>
      <c r="G1292" s="1" t="s">
        <v>636</v>
      </c>
      <c r="H1292" s="1" t="s">
        <v>71</v>
      </c>
      <c r="I1292">
        <v>1</v>
      </c>
      <c r="J1292" t="s">
        <v>15</v>
      </c>
      <c r="K1292" s="1" t="s">
        <v>175</v>
      </c>
      <c r="L1292" s="1" t="s">
        <v>162</v>
      </c>
      <c r="M1292">
        <v>25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ユニフォーム越後栄ICONIC</v>
      </c>
    </row>
    <row r="1293" spans="1:21" x14ac:dyDescent="0.25">
      <c r="A1293">
        <f>VLOOKUP(Block[[#This Row],[No用]],SetNo[[No.用]:[vlookup 用]],2,FALSE)</f>
        <v>336</v>
      </c>
      <c r="B1293">
        <f>IF(ROW()=2,1,IF(A1292&lt;&gt;Block[[#This Row],[No]],1,B1292+1))</f>
        <v>3</v>
      </c>
      <c r="C1293" s="1" t="s">
        <v>108</v>
      </c>
      <c r="D1293" s="1" t="s">
        <v>634</v>
      </c>
      <c r="E1293" s="1" t="s">
        <v>90</v>
      </c>
      <c r="F1293" s="1" t="s">
        <v>74</v>
      </c>
      <c r="G1293" s="1" t="s">
        <v>636</v>
      </c>
      <c r="H1293" s="1" t="s">
        <v>71</v>
      </c>
      <c r="I1293">
        <v>1</v>
      </c>
      <c r="J1293" t="s">
        <v>247</v>
      </c>
      <c r="K1293" s="1" t="s">
        <v>248</v>
      </c>
      <c r="L1293" s="1" t="s">
        <v>162</v>
      </c>
      <c r="M1293">
        <v>24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ユニフォーム越後栄ICONIC</v>
      </c>
    </row>
    <row r="1294" spans="1:21" x14ac:dyDescent="0.25">
      <c r="A1294">
        <f>VLOOKUP(Block[[#This Row],[No用]],SetNo[[No.用]:[vlookup 用]],2,FALSE)</f>
        <v>337</v>
      </c>
      <c r="B1294">
        <f>IF(ROW()=2,1,IF(A1293&lt;&gt;Block[[#This Row],[No]],1,B1293+1))</f>
        <v>1</v>
      </c>
      <c r="C1294" s="1" t="s">
        <v>108</v>
      </c>
      <c r="D1294" s="1" t="s">
        <v>655</v>
      </c>
      <c r="E1294" s="1" t="s">
        <v>90</v>
      </c>
      <c r="F1294" s="1" t="s">
        <v>80</v>
      </c>
      <c r="G1294" s="1" t="s">
        <v>636</v>
      </c>
      <c r="H1294" s="1" t="s">
        <v>71</v>
      </c>
      <c r="I1294">
        <v>0</v>
      </c>
      <c r="J1294" t="s">
        <v>15</v>
      </c>
      <c r="K1294" s="1"/>
      <c r="L1294" s="1"/>
      <c r="M1294">
        <v>0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ユニフォーム貝掛亮文ICONIC</v>
      </c>
    </row>
    <row r="1295" spans="1:21" x14ac:dyDescent="0.25">
      <c r="A1295">
        <f>VLOOKUP(Block[[#This Row],[No用]],SetNo[[No.用]:[vlookup 用]],2,FALSE)</f>
        <v>338</v>
      </c>
      <c r="B1295">
        <f>IF(ROW()=2,1,IF(A1294&lt;&gt;Block[[#This Row],[No]],1,B1294+1))</f>
        <v>1</v>
      </c>
      <c r="C1295" s="1" t="s">
        <v>108</v>
      </c>
      <c r="D1295" s="1" t="s">
        <v>660</v>
      </c>
      <c r="E1295" s="1" t="s">
        <v>73</v>
      </c>
      <c r="F1295" s="1" t="s">
        <v>78</v>
      </c>
      <c r="G1295" s="1" t="s">
        <v>636</v>
      </c>
      <c r="H1295" s="1" t="s">
        <v>71</v>
      </c>
      <c r="I1295">
        <v>1</v>
      </c>
      <c r="J1295" t="s">
        <v>247</v>
      </c>
      <c r="K1295" s="1" t="s">
        <v>174</v>
      </c>
      <c r="L1295" s="1" t="s">
        <v>162</v>
      </c>
      <c r="M1295">
        <v>29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ユニフォーム丸山一喜ICONIC</v>
      </c>
    </row>
    <row r="1296" spans="1:21" x14ac:dyDescent="0.25">
      <c r="A1296">
        <f>VLOOKUP(Block[[#This Row],[No用]],SetNo[[No.用]:[vlookup 用]],2,FALSE)</f>
        <v>338</v>
      </c>
      <c r="B1296">
        <f>IF(ROW()=2,1,IF(A1295&lt;&gt;Block[[#This Row],[No]],1,B1295+1))</f>
        <v>2</v>
      </c>
      <c r="C1296" s="1" t="s">
        <v>108</v>
      </c>
      <c r="D1296" s="1" t="s">
        <v>660</v>
      </c>
      <c r="E1296" s="1" t="s">
        <v>73</v>
      </c>
      <c r="F1296" s="1" t="s">
        <v>78</v>
      </c>
      <c r="G1296" s="1" t="s">
        <v>636</v>
      </c>
      <c r="H1296" s="1" t="s">
        <v>71</v>
      </c>
      <c r="I1296">
        <v>1</v>
      </c>
      <c r="J1296" t="s">
        <v>15</v>
      </c>
      <c r="K1296" s="1" t="s">
        <v>175</v>
      </c>
      <c r="L1296" s="1" t="s">
        <v>162</v>
      </c>
      <c r="M1296">
        <v>29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ユニフォーム丸山一喜ICONIC</v>
      </c>
    </row>
    <row r="1297" spans="1:21" x14ac:dyDescent="0.25">
      <c r="A1297">
        <f>VLOOKUP(Block[[#This Row],[No用]],SetNo[[No.用]:[vlookup 用]],2,FALSE)</f>
        <v>338</v>
      </c>
      <c r="B1297">
        <f>IF(ROW()=2,1,IF(A1296&lt;&gt;Block[[#This Row],[No]],1,B1296+1))</f>
        <v>3</v>
      </c>
      <c r="C1297" s="1" t="s">
        <v>108</v>
      </c>
      <c r="D1297" s="1" t="s">
        <v>660</v>
      </c>
      <c r="E1297" s="1" t="s">
        <v>73</v>
      </c>
      <c r="F1297" s="1" t="s">
        <v>78</v>
      </c>
      <c r="G1297" s="1" t="s">
        <v>636</v>
      </c>
      <c r="H1297" s="1" t="s">
        <v>71</v>
      </c>
      <c r="I1297">
        <v>1</v>
      </c>
      <c r="J1297" t="s">
        <v>247</v>
      </c>
      <c r="K1297" s="1" t="s">
        <v>248</v>
      </c>
      <c r="L1297" s="1" t="s">
        <v>162</v>
      </c>
      <c r="M1297">
        <v>29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ユニフォーム丸山一喜ICONIC</v>
      </c>
    </row>
    <row r="1298" spans="1:21" x14ac:dyDescent="0.25">
      <c r="A1298">
        <f>VLOOKUP(Block[[#This Row],[No用]],SetNo[[No.用]:[vlookup 用]],2,FALSE)</f>
        <v>339</v>
      </c>
      <c r="B1298">
        <f>IF(ROW()=2,1,IF(A1297&lt;&gt;Block[[#This Row],[No]],1,B1297+1))</f>
        <v>1</v>
      </c>
      <c r="C1298" s="1" t="s">
        <v>108</v>
      </c>
      <c r="D1298" s="1" t="s">
        <v>663</v>
      </c>
      <c r="E1298" s="1" t="s">
        <v>90</v>
      </c>
      <c r="F1298" s="1" t="s">
        <v>78</v>
      </c>
      <c r="G1298" s="1" t="s">
        <v>636</v>
      </c>
      <c r="H1298" s="1" t="s">
        <v>71</v>
      </c>
      <c r="I1298">
        <v>1</v>
      </c>
      <c r="J1298" t="s">
        <v>15</v>
      </c>
      <c r="K1298" s="1" t="s">
        <v>174</v>
      </c>
      <c r="L1298" s="1" t="s">
        <v>162</v>
      </c>
      <c r="M1298">
        <v>24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ユニフォーム舞子侑志ICONIC</v>
      </c>
    </row>
    <row r="1299" spans="1:21" x14ac:dyDescent="0.25">
      <c r="A1299">
        <f>VLOOKUP(Block[[#This Row],[No用]],SetNo[[No.用]:[vlookup 用]],2,FALSE)</f>
        <v>339</v>
      </c>
      <c r="B1299">
        <f>IF(ROW()=2,1,IF(A1298&lt;&gt;Block[[#This Row],[No]],1,B1298+1))</f>
        <v>2</v>
      </c>
      <c r="C1299" s="1" t="s">
        <v>108</v>
      </c>
      <c r="D1299" s="1" t="s">
        <v>663</v>
      </c>
      <c r="E1299" s="1" t="s">
        <v>90</v>
      </c>
      <c r="F1299" s="1" t="s">
        <v>78</v>
      </c>
      <c r="G1299" s="1" t="s">
        <v>636</v>
      </c>
      <c r="H1299" s="1" t="s">
        <v>71</v>
      </c>
      <c r="I1299">
        <v>1</v>
      </c>
      <c r="J1299" t="s">
        <v>247</v>
      </c>
      <c r="K1299" s="1" t="s">
        <v>175</v>
      </c>
      <c r="L1299" s="1" t="s">
        <v>173</v>
      </c>
      <c r="M1299">
        <v>27</v>
      </c>
      <c r="N1299">
        <v>0</v>
      </c>
      <c r="O1299">
        <v>0</v>
      </c>
      <c r="P1299">
        <v>0</v>
      </c>
      <c r="U1299" t="str">
        <f>Block[[#This Row],[服装]]&amp;Block[[#This Row],[名前]]&amp;Block[[#This Row],[レアリティ]]</f>
        <v>ユニフォーム舞子侑志ICONIC</v>
      </c>
    </row>
    <row r="1300" spans="1:21" x14ac:dyDescent="0.25">
      <c r="A1300">
        <f>VLOOKUP(Block[[#This Row],[No用]],SetNo[[No.用]:[vlookup 用]],2,FALSE)</f>
        <v>339</v>
      </c>
      <c r="B1300">
        <f>IF(ROW()=2,1,IF(A1299&lt;&gt;Block[[#This Row],[No]],1,B1299+1))</f>
        <v>3</v>
      </c>
      <c r="C1300" s="1" t="s">
        <v>108</v>
      </c>
      <c r="D1300" s="1" t="s">
        <v>663</v>
      </c>
      <c r="E1300" s="1" t="s">
        <v>90</v>
      </c>
      <c r="F1300" s="1" t="s">
        <v>78</v>
      </c>
      <c r="G1300" s="1" t="s">
        <v>636</v>
      </c>
      <c r="H1300" s="1" t="s">
        <v>71</v>
      </c>
      <c r="I1300">
        <v>1</v>
      </c>
      <c r="J1300" t="s">
        <v>15</v>
      </c>
      <c r="K1300" s="1" t="s">
        <v>177</v>
      </c>
      <c r="L1300" s="1" t="s">
        <v>162</v>
      </c>
      <c r="M1300">
        <v>24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ユニフォーム舞子侑志ICONIC</v>
      </c>
    </row>
    <row r="1301" spans="1:21" x14ac:dyDescent="0.25">
      <c r="A1301">
        <f>VLOOKUP(Block[[#This Row],[No用]],SetNo[[No.用]:[vlookup 用]],2,FALSE)</f>
        <v>339</v>
      </c>
      <c r="B1301">
        <f>IF(ROW()=2,1,IF(A1300&lt;&gt;Block[[#This Row],[No]],1,B1300+1))</f>
        <v>4</v>
      </c>
      <c r="C1301" s="1" t="s">
        <v>108</v>
      </c>
      <c r="D1301" s="1" t="s">
        <v>663</v>
      </c>
      <c r="E1301" s="1" t="s">
        <v>90</v>
      </c>
      <c r="F1301" s="1" t="s">
        <v>78</v>
      </c>
      <c r="G1301" s="1" t="s">
        <v>636</v>
      </c>
      <c r="H1301" s="1" t="s">
        <v>71</v>
      </c>
      <c r="I1301">
        <v>1</v>
      </c>
      <c r="J1301" t="s">
        <v>247</v>
      </c>
      <c r="K1301" s="1" t="s">
        <v>248</v>
      </c>
      <c r="L1301" s="1" t="s">
        <v>162</v>
      </c>
      <c r="M1301">
        <v>24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ユニフォーム舞子侑志ICONIC</v>
      </c>
    </row>
    <row r="1302" spans="1:21" x14ac:dyDescent="0.25">
      <c r="A1302">
        <f>VLOOKUP(Block[[#This Row],[No用]],SetNo[[No.用]:[vlookup 用]],2,FALSE)</f>
        <v>340</v>
      </c>
      <c r="B1302">
        <f>IF(ROW()=2,1,IF(A1301&lt;&gt;Block[[#This Row],[No]],1,B1301+1))</f>
        <v>1</v>
      </c>
      <c r="C1302" s="1" t="s">
        <v>108</v>
      </c>
      <c r="D1302" s="1" t="s">
        <v>641</v>
      </c>
      <c r="E1302" s="1" t="s">
        <v>90</v>
      </c>
      <c r="F1302" s="1" t="s">
        <v>78</v>
      </c>
      <c r="G1302" s="1" t="s">
        <v>636</v>
      </c>
      <c r="H1302" s="1" t="s">
        <v>71</v>
      </c>
      <c r="I1302">
        <v>1</v>
      </c>
      <c r="J1302" t="s">
        <v>247</v>
      </c>
      <c r="K1302" s="1" t="s">
        <v>174</v>
      </c>
      <c r="L1302" s="1" t="s">
        <v>162</v>
      </c>
      <c r="M1302">
        <v>28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ユニフォーム寺泊基希ICONIC</v>
      </c>
    </row>
    <row r="1303" spans="1:21" x14ac:dyDescent="0.25">
      <c r="A1303">
        <f>VLOOKUP(Block[[#This Row],[No用]],SetNo[[No.用]:[vlookup 用]],2,FALSE)</f>
        <v>340</v>
      </c>
      <c r="B1303">
        <f>IF(ROW()=2,1,IF(A1302&lt;&gt;Block[[#This Row],[No]],1,B1302+1))</f>
        <v>2</v>
      </c>
      <c r="C1303" s="1" t="s">
        <v>108</v>
      </c>
      <c r="D1303" s="1" t="s">
        <v>641</v>
      </c>
      <c r="E1303" s="1" t="s">
        <v>90</v>
      </c>
      <c r="F1303" s="1" t="s">
        <v>78</v>
      </c>
      <c r="G1303" s="1" t="s">
        <v>636</v>
      </c>
      <c r="H1303" s="1" t="s">
        <v>71</v>
      </c>
      <c r="I1303">
        <v>1</v>
      </c>
      <c r="J1303" t="s">
        <v>15</v>
      </c>
      <c r="K1303" s="1" t="s">
        <v>175</v>
      </c>
      <c r="L1303" s="1" t="s">
        <v>162</v>
      </c>
      <c r="M1303">
        <v>28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ユニフォーム寺泊基希ICONIC</v>
      </c>
    </row>
    <row r="1304" spans="1:21" x14ac:dyDescent="0.25">
      <c r="A1304">
        <f>VLOOKUP(Block[[#This Row],[No用]],SetNo[[No.用]:[vlookup 用]],2,FALSE)</f>
        <v>340</v>
      </c>
      <c r="B1304">
        <f>IF(ROW()=2,1,IF(A1303&lt;&gt;Block[[#This Row],[No]],1,B1303+1))</f>
        <v>3</v>
      </c>
      <c r="C1304" s="1" t="s">
        <v>108</v>
      </c>
      <c r="D1304" s="1" t="s">
        <v>641</v>
      </c>
      <c r="E1304" s="1" t="s">
        <v>90</v>
      </c>
      <c r="F1304" s="1" t="s">
        <v>78</v>
      </c>
      <c r="G1304" s="1" t="s">
        <v>636</v>
      </c>
      <c r="H1304" s="1" t="s">
        <v>71</v>
      </c>
      <c r="I1304">
        <v>1</v>
      </c>
      <c r="J1304" t="s">
        <v>247</v>
      </c>
      <c r="K1304" s="1" t="s">
        <v>177</v>
      </c>
      <c r="L1304" s="1" t="s">
        <v>162</v>
      </c>
      <c r="M1304">
        <v>28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ユニフォーム寺泊基希ICONIC</v>
      </c>
    </row>
    <row r="1305" spans="1:21" x14ac:dyDescent="0.25">
      <c r="A1305">
        <f>VLOOKUP(Block[[#This Row],[No用]],SetNo[[No.用]:[vlookup 用]],2,FALSE)</f>
        <v>340</v>
      </c>
      <c r="B1305">
        <f>IF(ROW()=2,1,IF(A1304&lt;&gt;Block[[#This Row],[No]],1,B1304+1))</f>
        <v>4</v>
      </c>
      <c r="C1305" s="1" t="s">
        <v>108</v>
      </c>
      <c r="D1305" s="1" t="s">
        <v>641</v>
      </c>
      <c r="E1305" s="1" t="s">
        <v>90</v>
      </c>
      <c r="F1305" s="1" t="s">
        <v>78</v>
      </c>
      <c r="G1305" s="1" t="s">
        <v>636</v>
      </c>
      <c r="H1305" s="1" t="s">
        <v>71</v>
      </c>
      <c r="I1305">
        <v>1</v>
      </c>
      <c r="J1305" t="s">
        <v>247</v>
      </c>
      <c r="K1305" s="1" t="s">
        <v>248</v>
      </c>
      <c r="L1305" s="1" t="s">
        <v>162</v>
      </c>
      <c r="M1305">
        <v>28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ユニフォーム寺泊基希ICONIC</v>
      </c>
    </row>
    <row r="1306" spans="1:21" x14ac:dyDescent="0.25">
      <c r="A1306">
        <f>VLOOKUP(Block[[#This Row],[No用]],SetNo[[No.用]:[vlookup 用]],2,FALSE)</f>
        <v>341</v>
      </c>
      <c r="B1306">
        <f>IF(ROW()=2,1,IF(A1305&lt;&gt;Block[[#This Row],[No]],1,B1305+1))</f>
        <v>1</v>
      </c>
      <c r="C1306" t="s">
        <v>205</v>
      </c>
      <c r="D1306" t="s">
        <v>513</v>
      </c>
      <c r="E1306" t="s">
        <v>28</v>
      </c>
      <c r="F1306" t="s">
        <v>25</v>
      </c>
      <c r="G1306" t="s">
        <v>155</v>
      </c>
      <c r="H1306" t="s">
        <v>71</v>
      </c>
      <c r="I1306">
        <v>1</v>
      </c>
      <c r="J1306" t="s">
        <v>247</v>
      </c>
      <c r="K1306" s="1" t="s">
        <v>174</v>
      </c>
      <c r="L1306" s="1" t="s">
        <v>162</v>
      </c>
      <c r="M1306">
        <v>27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ユニフォーム星海光来ICONIC</v>
      </c>
    </row>
    <row r="1307" spans="1:21" x14ac:dyDescent="0.25">
      <c r="A1307">
        <f>VLOOKUP(Block[[#This Row],[No用]],SetNo[[No.用]:[vlookup 用]],2,FALSE)</f>
        <v>341</v>
      </c>
      <c r="B1307">
        <f>IF(ROW()=2,1,IF(A1306&lt;&gt;Block[[#This Row],[No]],1,B1306+1))</f>
        <v>2</v>
      </c>
      <c r="C1307" t="s">
        <v>205</v>
      </c>
      <c r="D1307" t="s">
        <v>513</v>
      </c>
      <c r="E1307" t="s">
        <v>28</v>
      </c>
      <c r="F1307" t="s">
        <v>25</v>
      </c>
      <c r="G1307" t="s">
        <v>155</v>
      </c>
      <c r="H1307" t="s">
        <v>71</v>
      </c>
      <c r="I1307">
        <v>1</v>
      </c>
      <c r="J1307" t="s">
        <v>15</v>
      </c>
      <c r="K1307" s="1" t="s">
        <v>175</v>
      </c>
      <c r="L1307" s="1" t="s">
        <v>162</v>
      </c>
      <c r="M1307">
        <v>27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ユニフォーム星海光来ICONIC</v>
      </c>
    </row>
    <row r="1308" spans="1:21" x14ac:dyDescent="0.25">
      <c r="A1308">
        <f>VLOOKUP(Block[[#This Row],[No用]],SetNo[[No.用]:[vlookup 用]],2,FALSE)</f>
        <v>341</v>
      </c>
      <c r="B1308">
        <f>IF(ROW()=2,1,IF(A1307&lt;&gt;Block[[#This Row],[No]],1,B1307+1))</f>
        <v>3</v>
      </c>
      <c r="C1308" t="s">
        <v>205</v>
      </c>
      <c r="D1308" t="s">
        <v>513</v>
      </c>
      <c r="E1308" t="s">
        <v>28</v>
      </c>
      <c r="F1308" t="s">
        <v>25</v>
      </c>
      <c r="G1308" t="s">
        <v>155</v>
      </c>
      <c r="H1308" t="s">
        <v>71</v>
      </c>
      <c r="I1308">
        <v>1</v>
      </c>
      <c r="J1308" t="s">
        <v>247</v>
      </c>
      <c r="K1308" s="1" t="s">
        <v>248</v>
      </c>
      <c r="L1308" s="1" t="s">
        <v>162</v>
      </c>
      <c r="M1308">
        <v>27</v>
      </c>
      <c r="N1308">
        <v>0</v>
      </c>
      <c r="O1308">
        <v>0</v>
      </c>
      <c r="P1308">
        <v>0</v>
      </c>
      <c r="U1308" t="str">
        <f>Block[[#This Row],[服装]]&amp;Block[[#This Row],[名前]]&amp;Block[[#This Row],[レアリティ]]</f>
        <v>ユニフォーム星海光来ICONIC</v>
      </c>
    </row>
    <row r="1309" spans="1:21" x14ac:dyDescent="0.2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s="1" t="s">
        <v>581</v>
      </c>
      <c r="D1309" t="s">
        <v>264</v>
      </c>
      <c r="E1309" s="1" t="s">
        <v>73</v>
      </c>
      <c r="F1309" t="s">
        <v>78</v>
      </c>
      <c r="G1309" t="s">
        <v>134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162</v>
      </c>
      <c r="M1309">
        <v>27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文化祭星海光来ICONIC</v>
      </c>
    </row>
    <row r="1310" spans="1:21" x14ac:dyDescent="0.25">
      <c r="A1310">
        <f>VLOOKUP(Block[[#This Row],[No用]],SetNo[[No.用]:[vlookup 用]],2,FALSE)</f>
        <v>342</v>
      </c>
      <c r="B1310">
        <f>IF(ROW()=2,1,IF(A1309&lt;&gt;Block[[#This Row],[No]],1,B1309+1))</f>
        <v>2</v>
      </c>
      <c r="C1310" s="1" t="s">
        <v>581</v>
      </c>
      <c r="D1310" t="s">
        <v>264</v>
      </c>
      <c r="E1310" s="1" t="s">
        <v>73</v>
      </c>
      <c r="F1310" t="s">
        <v>78</v>
      </c>
      <c r="G1310" t="s">
        <v>134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162</v>
      </c>
      <c r="M1310">
        <v>27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文化祭星海光来ICONIC</v>
      </c>
    </row>
    <row r="1311" spans="1:21" x14ac:dyDescent="0.25">
      <c r="A1311">
        <f>VLOOKUP(Block[[#This Row],[No用]],SetNo[[No.用]:[vlookup 用]],2,FALSE)</f>
        <v>342</v>
      </c>
      <c r="B1311">
        <f>IF(ROW()=2,1,IF(A1310&lt;&gt;Block[[#This Row],[No]],1,B1310+1))</f>
        <v>3</v>
      </c>
      <c r="C1311" s="1" t="s">
        <v>581</v>
      </c>
      <c r="D1311" t="s">
        <v>264</v>
      </c>
      <c r="E1311" s="1" t="s">
        <v>73</v>
      </c>
      <c r="F1311" t="s">
        <v>78</v>
      </c>
      <c r="G1311" t="s">
        <v>134</v>
      </c>
      <c r="H1311" t="s">
        <v>71</v>
      </c>
      <c r="I1311">
        <v>1</v>
      </c>
      <c r="J1311" t="s">
        <v>15</v>
      </c>
      <c r="K1311" s="1" t="s">
        <v>248</v>
      </c>
      <c r="L1311" s="1" t="s">
        <v>162</v>
      </c>
      <c r="M1311">
        <v>27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文化祭星海光来ICONIC</v>
      </c>
    </row>
    <row r="1312" spans="1:21" x14ac:dyDescent="0.25">
      <c r="A1312">
        <f>VLOOKUP(Block[[#This Row],[No用]],SetNo[[No.用]:[vlookup 用]],2,FALSE)</f>
        <v>343</v>
      </c>
      <c r="B1312">
        <f>IF(ROW()=2,1,IF(A1311&lt;&gt;Block[[#This Row],[No]],1,B1311+1))</f>
        <v>1</v>
      </c>
      <c r="C1312" s="1" t="s">
        <v>630</v>
      </c>
      <c r="D1312" s="1" t="s">
        <v>264</v>
      </c>
      <c r="E1312" s="1" t="s">
        <v>90</v>
      </c>
      <c r="F1312" s="1" t="s">
        <v>78</v>
      </c>
      <c r="G1312" s="1" t="s">
        <v>134</v>
      </c>
      <c r="H1312" t="s">
        <v>71</v>
      </c>
      <c r="I1312">
        <v>1</v>
      </c>
      <c r="J1312" t="s">
        <v>15</v>
      </c>
      <c r="K1312" s="1" t="s">
        <v>174</v>
      </c>
      <c r="L1312" s="1" t="s">
        <v>173</v>
      </c>
      <c r="M1312">
        <v>33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サバゲ星海光来ICONIC</v>
      </c>
    </row>
    <row r="1313" spans="1:21" x14ac:dyDescent="0.25">
      <c r="A1313">
        <f>VLOOKUP(Block[[#This Row],[No用]],SetNo[[No.用]:[vlookup 用]],2,FALSE)</f>
        <v>343</v>
      </c>
      <c r="B1313">
        <f>IF(ROW()=2,1,IF(A1312&lt;&gt;Block[[#This Row],[No]],1,B1312+1))</f>
        <v>2</v>
      </c>
      <c r="C1313" s="1" t="s">
        <v>630</v>
      </c>
      <c r="D1313" s="1" t="s">
        <v>264</v>
      </c>
      <c r="E1313" s="1" t="s">
        <v>90</v>
      </c>
      <c r="F1313" s="1" t="s">
        <v>78</v>
      </c>
      <c r="G1313" s="1" t="s">
        <v>134</v>
      </c>
      <c r="H1313" t="s">
        <v>71</v>
      </c>
      <c r="I1313">
        <v>1</v>
      </c>
      <c r="J1313" t="s">
        <v>247</v>
      </c>
      <c r="K1313" s="1" t="s">
        <v>175</v>
      </c>
      <c r="L1313" s="1" t="s">
        <v>173</v>
      </c>
      <c r="M1313">
        <v>33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サバゲ星海光来ICONIC</v>
      </c>
    </row>
    <row r="1314" spans="1:21" x14ac:dyDescent="0.25">
      <c r="A1314">
        <f>VLOOKUP(Block[[#This Row],[No用]],SetNo[[No.用]:[vlookup 用]],2,FALSE)</f>
        <v>343</v>
      </c>
      <c r="B1314">
        <f>IF(ROW()=2,1,IF(A1313&lt;&gt;Block[[#This Row],[No]],1,B1313+1))</f>
        <v>3</v>
      </c>
      <c r="C1314" s="1" t="s">
        <v>630</v>
      </c>
      <c r="D1314" s="1" t="s">
        <v>264</v>
      </c>
      <c r="E1314" s="1" t="s">
        <v>90</v>
      </c>
      <c r="F1314" s="1" t="s">
        <v>78</v>
      </c>
      <c r="G1314" s="1" t="s">
        <v>134</v>
      </c>
      <c r="H1314" t="s">
        <v>71</v>
      </c>
      <c r="I1314">
        <v>1</v>
      </c>
      <c r="J1314" t="s">
        <v>15</v>
      </c>
      <c r="K1314" s="1" t="s">
        <v>248</v>
      </c>
      <c r="L1314" s="1" t="s">
        <v>162</v>
      </c>
      <c r="M1314">
        <v>27</v>
      </c>
      <c r="N1314">
        <v>0</v>
      </c>
      <c r="O1314">
        <v>0</v>
      </c>
      <c r="P1314">
        <v>0</v>
      </c>
      <c r="U1314" t="str">
        <f>Block[[#This Row],[服装]]&amp;Block[[#This Row],[名前]]&amp;Block[[#This Row],[レアリティ]]</f>
        <v>サバゲ星海光来ICONIC</v>
      </c>
    </row>
    <row r="1315" spans="1:21" x14ac:dyDescent="0.25">
      <c r="A1315">
        <f>VLOOKUP(Block[[#This Row],[No用]],SetNo[[No.用]:[vlookup 用]],2,FALSE)</f>
        <v>344</v>
      </c>
      <c r="B1315">
        <f>IF(ROW()=2,1,IF(A1314&lt;&gt;Block[[#This Row],[No]],1,B1314+1))</f>
        <v>1</v>
      </c>
      <c r="C1315" s="1" t="s">
        <v>707</v>
      </c>
      <c r="D1315" s="1" t="s">
        <v>264</v>
      </c>
      <c r="E1315" s="1" t="s">
        <v>77</v>
      </c>
      <c r="F1315" s="1" t="s">
        <v>78</v>
      </c>
      <c r="G1315" s="1" t="s">
        <v>134</v>
      </c>
      <c r="H1315" s="1" t="s">
        <v>71</v>
      </c>
      <c r="I1315">
        <v>1</v>
      </c>
      <c r="J1315" t="s">
        <v>15</v>
      </c>
      <c r="K1315" s="1" t="s">
        <v>174</v>
      </c>
      <c r="L1315" s="1" t="s">
        <v>178</v>
      </c>
      <c r="M1315">
        <v>30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花火星海光来ICONIC</v>
      </c>
    </row>
    <row r="1316" spans="1:21" x14ac:dyDescent="0.25">
      <c r="A1316">
        <f>VLOOKUP(Block[[#This Row],[No用]],SetNo[[No.用]:[vlookup 用]],2,FALSE)</f>
        <v>344</v>
      </c>
      <c r="B1316">
        <f>IF(ROW()=2,1,IF(A1315&lt;&gt;Block[[#This Row],[No]],1,B1315+1))</f>
        <v>2</v>
      </c>
      <c r="C1316" s="1" t="s">
        <v>707</v>
      </c>
      <c r="D1316" s="1" t="s">
        <v>264</v>
      </c>
      <c r="E1316" s="1" t="s">
        <v>77</v>
      </c>
      <c r="F1316" s="1" t="s">
        <v>78</v>
      </c>
      <c r="G1316" s="1" t="s">
        <v>134</v>
      </c>
      <c r="H1316" s="1" t="s">
        <v>71</v>
      </c>
      <c r="I1316">
        <v>1</v>
      </c>
      <c r="J1316" t="s">
        <v>15</v>
      </c>
      <c r="K1316" s="1" t="s">
        <v>175</v>
      </c>
      <c r="L1316" s="1" t="s">
        <v>173</v>
      </c>
      <c r="M1316">
        <v>33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花火星海光来ICONIC</v>
      </c>
    </row>
    <row r="1317" spans="1:21" x14ac:dyDescent="0.25">
      <c r="A1317">
        <f>VLOOKUP(Block[[#This Row],[No用]],SetNo[[No.用]:[vlookup 用]],2,FALSE)</f>
        <v>344</v>
      </c>
      <c r="B1317">
        <f>IF(ROW()=2,1,IF(A1316&lt;&gt;Block[[#This Row],[No]],1,B1316+1))</f>
        <v>3</v>
      </c>
      <c r="C1317" s="1" t="s">
        <v>707</v>
      </c>
      <c r="D1317" s="1" t="s">
        <v>264</v>
      </c>
      <c r="E1317" s="1" t="s">
        <v>77</v>
      </c>
      <c r="F1317" s="1" t="s">
        <v>78</v>
      </c>
      <c r="G1317" s="1" t="s">
        <v>134</v>
      </c>
      <c r="H1317" s="1" t="s">
        <v>71</v>
      </c>
      <c r="I1317">
        <v>1</v>
      </c>
      <c r="J1317" t="s">
        <v>247</v>
      </c>
      <c r="K1317" s="1" t="s">
        <v>248</v>
      </c>
      <c r="L1317" s="1" t="s">
        <v>178</v>
      </c>
      <c r="M1317">
        <v>30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花火星海光来ICONIC</v>
      </c>
    </row>
    <row r="1318" spans="1:21" x14ac:dyDescent="0.25">
      <c r="A1318">
        <f>VLOOKUP(Block[[#This Row],[No用]],SetNo[[No.用]:[vlookup 用]],2,FALSE)</f>
        <v>344</v>
      </c>
      <c r="B1318">
        <f>IF(ROW()=2,1,IF(A1317&lt;&gt;Block[[#This Row],[No]],1,B1317+1))</f>
        <v>4</v>
      </c>
      <c r="C1318" s="1" t="s">
        <v>707</v>
      </c>
      <c r="D1318" s="1" t="s">
        <v>264</v>
      </c>
      <c r="E1318" s="1" t="s">
        <v>77</v>
      </c>
      <c r="F1318" s="1" t="s">
        <v>78</v>
      </c>
      <c r="G1318" s="1" t="s">
        <v>134</v>
      </c>
      <c r="H1318" s="1" t="s">
        <v>71</v>
      </c>
      <c r="I1318">
        <v>1</v>
      </c>
      <c r="J1318" t="s">
        <v>15</v>
      </c>
      <c r="K1318" s="1" t="s">
        <v>183</v>
      </c>
      <c r="L1318" s="1" t="s">
        <v>224</v>
      </c>
      <c r="M1318">
        <v>52</v>
      </c>
      <c r="N1318">
        <v>0</v>
      </c>
      <c r="O1318">
        <v>62</v>
      </c>
      <c r="P1318">
        <v>0</v>
      </c>
      <c r="U1318" t="str">
        <f>Block[[#This Row],[服装]]&amp;Block[[#This Row],[名前]]&amp;Block[[#This Row],[レアリティ]]</f>
        <v>花火星海光来ICONIC</v>
      </c>
    </row>
    <row r="1319" spans="1:21" x14ac:dyDescent="0.25">
      <c r="A1319">
        <f>VLOOKUP(Block[[#This Row],[No用]],SetNo[[No.用]:[vlookup 用]],2,FALSE)</f>
        <v>345</v>
      </c>
      <c r="B1319">
        <f>IF(ROW()=2,1,IF(A1318&lt;&gt;Block[[#This Row],[No]],1,B1318+1))</f>
        <v>1</v>
      </c>
      <c r="C1319" s="1" t="s">
        <v>825</v>
      </c>
      <c r="D1319" s="1" t="s">
        <v>264</v>
      </c>
      <c r="E1319" s="1" t="s">
        <v>73</v>
      </c>
      <c r="F1319" s="1" t="s">
        <v>78</v>
      </c>
      <c r="G1319" s="1" t="s">
        <v>134</v>
      </c>
      <c r="H1319" s="1" t="s">
        <v>71</v>
      </c>
      <c r="I1319">
        <v>1</v>
      </c>
      <c r="J1319" t="s">
        <v>15</v>
      </c>
      <c r="K1319" s="1" t="s">
        <v>174</v>
      </c>
      <c r="L1319" s="1" t="s">
        <v>178</v>
      </c>
      <c r="M1319">
        <v>30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新年2星海光来ICONIC</v>
      </c>
    </row>
    <row r="1320" spans="1:21" x14ac:dyDescent="0.25">
      <c r="A1320">
        <f>VLOOKUP(Block[[#This Row],[No用]],SetNo[[No.用]:[vlookup 用]],2,FALSE)</f>
        <v>345</v>
      </c>
      <c r="B1320">
        <f>IF(ROW()=2,1,IF(A1319&lt;&gt;Block[[#This Row],[No]],1,B1319+1))</f>
        <v>2</v>
      </c>
      <c r="C1320" s="1" t="s">
        <v>825</v>
      </c>
      <c r="D1320" s="1" t="s">
        <v>264</v>
      </c>
      <c r="E1320" s="1" t="s">
        <v>73</v>
      </c>
      <c r="F1320" s="1" t="s">
        <v>78</v>
      </c>
      <c r="G1320" s="1" t="s">
        <v>134</v>
      </c>
      <c r="H1320" s="1" t="s">
        <v>71</v>
      </c>
      <c r="I1320">
        <v>1</v>
      </c>
      <c r="J1320" t="s">
        <v>247</v>
      </c>
      <c r="K1320" s="1" t="s">
        <v>175</v>
      </c>
      <c r="L1320" s="1" t="s">
        <v>178</v>
      </c>
      <c r="M1320">
        <v>30</v>
      </c>
      <c r="N1320">
        <v>0</v>
      </c>
      <c r="O1320">
        <v>0</v>
      </c>
      <c r="P1320">
        <v>0</v>
      </c>
      <c r="U1320" t="str">
        <f>Block[[#This Row],[服装]]&amp;Block[[#This Row],[名前]]&amp;Block[[#This Row],[レアリティ]]</f>
        <v>新年2星海光来ICONIC</v>
      </c>
    </row>
    <row r="1321" spans="1:21" x14ac:dyDescent="0.25">
      <c r="A1321">
        <f>VLOOKUP(Block[[#This Row],[No用]],SetNo[[No.用]:[vlookup 用]],2,FALSE)</f>
        <v>345</v>
      </c>
      <c r="B1321">
        <f>IF(ROW()=2,1,IF(A1320&lt;&gt;Block[[#This Row],[No]],1,B1320+1))</f>
        <v>3</v>
      </c>
      <c r="C1321" s="1" t="s">
        <v>825</v>
      </c>
      <c r="D1321" s="1" t="s">
        <v>264</v>
      </c>
      <c r="E1321" s="1" t="s">
        <v>73</v>
      </c>
      <c r="F1321" s="1" t="s">
        <v>78</v>
      </c>
      <c r="G1321" s="1" t="s">
        <v>134</v>
      </c>
      <c r="H1321" s="1" t="s">
        <v>71</v>
      </c>
      <c r="I1321">
        <v>1</v>
      </c>
      <c r="J1321" t="s">
        <v>15</v>
      </c>
      <c r="K1321" s="1" t="s">
        <v>248</v>
      </c>
      <c r="L1321" s="1" t="s">
        <v>178</v>
      </c>
      <c r="M1321">
        <v>30</v>
      </c>
      <c r="N1321">
        <v>0</v>
      </c>
      <c r="O1321">
        <v>0</v>
      </c>
      <c r="P1321">
        <v>0</v>
      </c>
      <c r="U1321" t="str">
        <f>Block[[#This Row],[服装]]&amp;Block[[#This Row],[名前]]&amp;Block[[#This Row],[レアリティ]]</f>
        <v>新年2星海光来ICONIC</v>
      </c>
    </row>
    <row r="1322" spans="1:21" x14ac:dyDescent="0.25">
      <c r="A1322">
        <f>VLOOKUP(Block[[#This Row],[No用]],SetNo[[No.用]:[vlookup 用]],2,FALSE)</f>
        <v>346</v>
      </c>
      <c r="B1322">
        <f>IF(ROW()=2,1,IF(A1321&lt;&gt;Block[[#This Row],[No]],1,B1321+1))</f>
        <v>1</v>
      </c>
      <c r="C1322" t="s">
        <v>205</v>
      </c>
      <c r="D1322" t="s">
        <v>519</v>
      </c>
      <c r="E1322" t="s">
        <v>28</v>
      </c>
      <c r="F1322" t="s">
        <v>26</v>
      </c>
      <c r="G1322" t="s">
        <v>155</v>
      </c>
      <c r="H1322" t="s">
        <v>71</v>
      </c>
      <c r="I1322">
        <v>1</v>
      </c>
      <c r="J1322" t="s">
        <v>15</v>
      </c>
      <c r="K1322" s="1" t="s">
        <v>174</v>
      </c>
      <c r="L1322" s="1" t="s">
        <v>173</v>
      </c>
      <c r="M1322">
        <v>40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ユニフォーム昼神幸郎ICONIC</v>
      </c>
    </row>
    <row r="1323" spans="1:21" x14ac:dyDescent="0.25">
      <c r="A1323">
        <f>VLOOKUP(Block[[#This Row],[No用]],SetNo[[No.用]:[vlookup 用]],2,FALSE)</f>
        <v>346</v>
      </c>
      <c r="B1323">
        <f>IF(ROW()=2,1,IF(A1322&lt;&gt;Block[[#This Row],[No]],1,B1322+1))</f>
        <v>2</v>
      </c>
      <c r="C1323" t="s">
        <v>205</v>
      </c>
      <c r="D1323" t="s">
        <v>519</v>
      </c>
      <c r="E1323" t="s">
        <v>28</v>
      </c>
      <c r="F1323" t="s">
        <v>26</v>
      </c>
      <c r="G1323" t="s">
        <v>155</v>
      </c>
      <c r="H1323" t="s">
        <v>71</v>
      </c>
      <c r="I1323">
        <v>1</v>
      </c>
      <c r="J1323" t="s">
        <v>247</v>
      </c>
      <c r="K1323" s="1" t="s">
        <v>175</v>
      </c>
      <c r="L1323" s="1" t="s">
        <v>173</v>
      </c>
      <c r="M1323">
        <v>44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ユニフォーム昼神幸郎ICONIC</v>
      </c>
    </row>
    <row r="1324" spans="1:21" x14ac:dyDescent="0.25">
      <c r="A1324">
        <f>VLOOKUP(Block[[#This Row],[No用]],SetNo[[No.用]:[vlookup 用]],2,FALSE)</f>
        <v>346</v>
      </c>
      <c r="B1324">
        <f>IF(ROW()=2,1,IF(A1323&lt;&gt;Block[[#This Row],[No]],1,B1323+1))</f>
        <v>3</v>
      </c>
      <c r="C1324" t="s">
        <v>205</v>
      </c>
      <c r="D1324" t="s">
        <v>519</v>
      </c>
      <c r="E1324" t="s">
        <v>28</v>
      </c>
      <c r="F1324" t="s">
        <v>26</v>
      </c>
      <c r="G1324" t="s">
        <v>155</v>
      </c>
      <c r="H1324" t="s">
        <v>71</v>
      </c>
      <c r="I1324">
        <v>1</v>
      </c>
      <c r="J1324" t="s">
        <v>15</v>
      </c>
      <c r="K1324" s="1" t="s">
        <v>179</v>
      </c>
      <c r="L1324" s="1" t="s">
        <v>173</v>
      </c>
      <c r="M1324">
        <v>43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ユニフォーム昼神幸郎ICONIC</v>
      </c>
    </row>
    <row r="1325" spans="1:21" x14ac:dyDescent="0.25">
      <c r="A1325">
        <f>VLOOKUP(Block[[#This Row],[No用]],SetNo[[No.用]:[vlookup 用]],2,FALSE)</f>
        <v>346</v>
      </c>
      <c r="B1325">
        <f>IF(ROW()=2,1,IF(A1324&lt;&gt;Block[[#This Row],[No]],1,B1324+1))</f>
        <v>4</v>
      </c>
      <c r="C1325" t="s">
        <v>205</v>
      </c>
      <c r="D1325" t="s">
        <v>519</v>
      </c>
      <c r="E1325" t="s">
        <v>28</v>
      </c>
      <c r="F1325" t="s">
        <v>26</v>
      </c>
      <c r="G1325" t="s">
        <v>155</v>
      </c>
      <c r="H1325" t="s">
        <v>71</v>
      </c>
      <c r="I1325">
        <v>1</v>
      </c>
      <c r="J1325" t="s">
        <v>247</v>
      </c>
      <c r="K1325" s="1" t="s">
        <v>177</v>
      </c>
      <c r="L1325" s="1" t="s">
        <v>162</v>
      </c>
      <c r="M1325">
        <v>34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ユニフォーム昼神幸郎ICONIC</v>
      </c>
    </row>
    <row r="1326" spans="1:21" x14ac:dyDescent="0.25">
      <c r="A1326">
        <f>VLOOKUP(Block[[#This Row],[No用]],SetNo[[No.用]:[vlookup 用]],2,FALSE)</f>
        <v>346</v>
      </c>
      <c r="B1326">
        <f>IF(ROW()=2,1,IF(A1325&lt;&gt;Block[[#This Row],[No]],1,B1325+1))</f>
        <v>5</v>
      </c>
      <c r="C1326" t="s">
        <v>205</v>
      </c>
      <c r="D1326" t="s">
        <v>519</v>
      </c>
      <c r="E1326" t="s">
        <v>28</v>
      </c>
      <c r="F1326" t="s">
        <v>26</v>
      </c>
      <c r="G1326" t="s">
        <v>155</v>
      </c>
      <c r="H1326" t="s">
        <v>71</v>
      </c>
      <c r="I1326">
        <v>1</v>
      </c>
      <c r="J1326" t="s">
        <v>15</v>
      </c>
      <c r="K1326" s="1" t="s">
        <v>248</v>
      </c>
      <c r="L1326" s="1" t="s">
        <v>178</v>
      </c>
      <c r="M1326">
        <v>36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ユニフォーム昼神幸郎ICONIC</v>
      </c>
    </row>
    <row r="1327" spans="1:21" x14ac:dyDescent="0.25">
      <c r="A1327">
        <f>VLOOKUP(Block[[#This Row],[No用]],SetNo[[No.用]:[vlookup 用]],2,FALSE)</f>
        <v>346</v>
      </c>
      <c r="B1327">
        <f>IF(ROW()=2,1,IF(A1326&lt;&gt;Block[[#This Row],[No]],1,B1326+1))</f>
        <v>6</v>
      </c>
      <c r="C1327" t="s">
        <v>205</v>
      </c>
      <c r="D1327" t="s">
        <v>519</v>
      </c>
      <c r="E1327" t="s">
        <v>28</v>
      </c>
      <c r="F1327" t="s">
        <v>26</v>
      </c>
      <c r="G1327" t="s">
        <v>155</v>
      </c>
      <c r="H1327" t="s">
        <v>71</v>
      </c>
      <c r="I1327">
        <v>1</v>
      </c>
      <c r="J1327" t="s">
        <v>247</v>
      </c>
      <c r="K1327" s="1" t="s">
        <v>183</v>
      </c>
      <c r="L1327" s="1" t="s">
        <v>224</v>
      </c>
      <c r="M1327">
        <v>51</v>
      </c>
      <c r="N1327">
        <v>0</v>
      </c>
      <c r="O1327">
        <v>61</v>
      </c>
      <c r="P1327">
        <v>0</v>
      </c>
      <c r="U1327" t="str">
        <f>Block[[#This Row],[服装]]&amp;Block[[#This Row],[名前]]&amp;Block[[#This Row],[レアリティ]]</f>
        <v>ユニフォーム昼神幸郎ICONIC</v>
      </c>
    </row>
    <row r="1328" spans="1:21" x14ac:dyDescent="0.25">
      <c r="A1328">
        <f>VLOOKUP(Block[[#This Row],[No用]],SetNo[[No.用]:[vlookup 用]],2,FALSE)</f>
        <v>347</v>
      </c>
      <c r="B1328">
        <f>IF(ROW()=2,1,IF(A1327&lt;&gt;Block[[#This Row],[No]],1,B1327+1))</f>
        <v>1</v>
      </c>
      <c r="C1328" s="1" t="s">
        <v>587</v>
      </c>
      <c r="D1328" t="s">
        <v>133</v>
      </c>
      <c r="E1328" s="1" t="s">
        <v>73</v>
      </c>
      <c r="F1328" t="s">
        <v>82</v>
      </c>
      <c r="G1328" t="s">
        <v>134</v>
      </c>
      <c r="H1328" t="s">
        <v>71</v>
      </c>
      <c r="I1328">
        <v>1</v>
      </c>
      <c r="J1328" t="s">
        <v>15</v>
      </c>
      <c r="K1328" s="1" t="s">
        <v>174</v>
      </c>
      <c r="L1328" s="1" t="s">
        <v>173</v>
      </c>
      <c r="M1328">
        <v>40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Xmas昼神幸郎ICONIC</v>
      </c>
    </row>
    <row r="1329" spans="1:21" x14ac:dyDescent="0.25">
      <c r="A1329">
        <f>VLOOKUP(Block[[#This Row],[No用]],SetNo[[No.用]:[vlookup 用]],2,FALSE)</f>
        <v>347</v>
      </c>
      <c r="B1329">
        <f>IF(ROW()=2,1,IF(A1328&lt;&gt;Block[[#This Row],[No]],1,B1328+1))</f>
        <v>2</v>
      </c>
      <c r="C1329" s="1" t="s">
        <v>587</v>
      </c>
      <c r="D1329" t="s">
        <v>133</v>
      </c>
      <c r="E1329" s="1" t="s">
        <v>73</v>
      </c>
      <c r="F1329" t="s">
        <v>82</v>
      </c>
      <c r="G1329" t="s">
        <v>134</v>
      </c>
      <c r="H1329" t="s">
        <v>71</v>
      </c>
      <c r="I1329">
        <v>1</v>
      </c>
      <c r="J1329" t="s">
        <v>247</v>
      </c>
      <c r="K1329" s="1" t="s">
        <v>175</v>
      </c>
      <c r="L1329" s="1" t="s">
        <v>173</v>
      </c>
      <c r="M1329">
        <v>44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Xmas昼神幸郎ICONIC</v>
      </c>
    </row>
    <row r="1330" spans="1:21" x14ac:dyDescent="0.25">
      <c r="A1330">
        <f>VLOOKUP(Block[[#This Row],[No用]],SetNo[[No.用]:[vlookup 用]],2,FALSE)</f>
        <v>347</v>
      </c>
      <c r="B1330">
        <f>IF(ROW()=2,1,IF(A1329&lt;&gt;Block[[#This Row],[No]],1,B1329+1))</f>
        <v>3</v>
      </c>
      <c r="C1330" s="1" t="s">
        <v>587</v>
      </c>
      <c r="D1330" t="s">
        <v>133</v>
      </c>
      <c r="E1330" s="1" t="s">
        <v>73</v>
      </c>
      <c r="F1330" t="s">
        <v>82</v>
      </c>
      <c r="G1330" t="s">
        <v>134</v>
      </c>
      <c r="H1330" t="s">
        <v>71</v>
      </c>
      <c r="I1330">
        <v>1</v>
      </c>
      <c r="J1330" t="s">
        <v>15</v>
      </c>
      <c r="K1330" s="1" t="s">
        <v>179</v>
      </c>
      <c r="L1330" s="1" t="s">
        <v>173</v>
      </c>
      <c r="M1330">
        <v>43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Xmas昼神幸郎ICONIC</v>
      </c>
    </row>
    <row r="1331" spans="1:21" x14ac:dyDescent="0.25">
      <c r="A1331">
        <f>VLOOKUP(Block[[#This Row],[No用]],SetNo[[No.用]:[vlookup 用]],2,FALSE)</f>
        <v>347</v>
      </c>
      <c r="B1331">
        <f>IF(ROW()=2,1,IF(A1330&lt;&gt;Block[[#This Row],[No]],1,B1330+1))</f>
        <v>4</v>
      </c>
      <c r="C1331" s="1" t="s">
        <v>587</v>
      </c>
      <c r="D1331" t="s">
        <v>133</v>
      </c>
      <c r="E1331" s="1" t="s">
        <v>73</v>
      </c>
      <c r="F1331" t="s">
        <v>82</v>
      </c>
      <c r="G1331" t="s">
        <v>134</v>
      </c>
      <c r="H1331" t="s">
        <v>71</v>
      </c>
      <c r="I1331">
        <v>1</v>
      </c>
      <c r="J1331" t="s">
        <v>247</v>
      </c>
      <c r="K1331" s="1" t="s">
        <v>177</v>
      </c>
      <c r="L1331" s="1" t="s">
        <v>162</v>
      </c>
      <c r="M1331">
        <v>34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Xmas昼神幸郎ICONIC</v>
      </c>
    </row>
    <row r="1332" spans="1:21" x14ac:dyDescent="0.25">
      <c r="A1332">
        <f>VLOOKUP(Block[[#This Row],[No用]],SetNo[[No.用]:[vlookup 用]],2,FALSE)</f>
        <v>347</v>
      </c>
      <c r="B1332">
        <f>IF(ROW()=2,1,IF(A1331&lt;&gt;Block[[#This Row],[No]],1,B1331+1))</f>
        <v>5</v>
      </c>
      <c r="C1332" s="1" t="s">
        <v>587</v>
      </c>
      <c r="D1332" t="s">
        <v>133</v>
      </c>
      <c r="E1332" s="1" t="s">
        <v>73</v>
      </c>
      <c r="F1332" t="s">
        <v>82</v>
      </c>
      <c r="G1332" t="s">
        <v>134</v>
      </c>
      <c r="H1332" t="s">
        <v>71</v>
      </c>
      <c r="I1332">
        <v>1</v>
      </c>
      <c r="J1332" t="s">
        <v>15</v>
      </c>
      <c r="K1332" s="1" t="s">
        <v>248</v>
      </c>
      <c r="L1332" s="1" t="s">
        <v>178</v>
      </c>
      <c r="M1332">
        <v>36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Xmas昼神幸郎ICONIC</v>
      </c>
    </row>
    <row r="1333" spans="1:21" x14ac:dyDescent="0.25">
      <c r="A1333">
        <f>VLOOKUP(Block[[#This Row],[No用]],SetNo[[No.用]:[vlookup 用]],2,FALSE)</f>
        <v>347</v>
      </c>
      <c r="B1333">
        <f>IF(ROW()=2,1,IF(A1332&lt;&gt;Block[[#This Row],[No]],1,B1332+1))</f>
        <v>6</v>
      </c>
      <c r="C1333" s="1" t="s">
        <v>587</v>
      </c>
      <c r="D1333" t="s">
        <v>133</v>
      </c>
      <c r="E1333" s="1" t="s">
        <v>73</v>
      </c>
      <c r="F1333" t="s">
        <v>82</v>
      </c>
      <c r="G1333" t="s">
        <v>134</v>
      </c>
      <c r="H1333" t="s">
        <v>71</v>
      </c>
      <c r="I1333">
        <v>1</v>
      </c>
      <c r="J1333" t="s">
        <v>247</v>
      </c>
      <c r="K1333" s="1" t="s">
        <v>183</v>
      </c>
      <c r="L1333" s="1" t="s">
        <v>224</v>
      </c>
      <c r="M1333">
        <v>51</v>
      </c>
      <c r="N1333">
        <v>0</v>
      </c>
      <c r="O1333">
        <v>61</v>
      </c>
      <c r="P1333">
        <v>0</v>
      </c>
      <c r="U1333" t="str">
        <f>Block[[#This Row],[服装]]&amp;Block[[#This Row],[名前]]&amp;Block[[#This Row],[レアリティ]]</f>
        <v>Xmas昼神幸郎ICONIC</v>
      </c>
    </row>
    <row r="1334" spans="1:21" x14ac:dyDescent="0.25">
      <c r="A1334">
        <f>VLOOKUP(Block[[#This Row],[No用]],SetNo[[No.用]:[vlookup 用]],2,FALSE)</f>
        <v>348</v>
      </c>
      <c r="B1334">
        <f>IF(ROW()=2,1,IF(A1333&lt;&gt;Block[[#This Row],[No]],1,B1333+1))</f>
        <v>1</v>
      </c>
      <c r="C1334" s="1" t="s">
        <v>956</v>
      </c>
      <c r="D1334" s="1" t="s">
        <v>133</v>
      </c>
      <c r="E1334" s="1" t="s">
        <v>90</v>
      </c>
      <c r="F1334" s="1" t="s">
        <v>82</v>
      </c>
      <c r="G1334" s="1" t="s">
        <v>134</v>
      </c>
      <c r="H1334" s="1" t="s">
        <v>71</v>
      </c>
      <c r="I1334">
        <v>1</v>
      </c>
      <c r="J1334" t="s">
        <v>15</v>
      </c>
      <c r="K1334" s="1" t="s">
        <v>174</v>
      </c>
      <c r="L1334" s="1" t="s">
        <v>173</v>
      </c>
      <c r="M1334">
        <v>40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職業体験2昼神幸郎ICONIC</v>
      </c>
    </row>
    <row r="1335" spans="1:21" x14ac:dyDescent="0.25">
      <c r="A1335">
        <f>VLOOKUP(Block[[#This Row],[No用]],SetNo[[No.用]:[vlookup 用]],2,FALSE)</f>
        <v>348</v>
      </c>
      <c r="B1335">
        <f>IF(ROW()=2,1,IF(A1334&lt;&gt;Block[[#This Row],[No]],1,B1334+1))</f>
        <v>2</v>
      </c>
      <c r="C1335" s="1" t="s">
        <v>956</v>
      </c>
      <c r="D1335" s="1" t="s">
        <v>133</v>
      </c>
      <c r="E1335" s="1" t="s">
        <v>90</v>
      </c>
      <c r="F1335" s="1" t="s">
        <v>82</v>
      </c>
      <c r="G1335" s="1" t="s">
        <v>134</v>
      </c>
      <c r="H1335" s="1" t="s">
        <v>71</v>
      </c>
      <c r="I1335">
        <v>1</v>
      </c>
      <c r="J1335" t="s">
        <v>247</v>
      </c>
      <c r="K1335" s="1" t="s">
        <v>175</v>
      </c>
      <c r="L1335" s="1" t="s">
        <v>173</v>
      </c>
      <c r="M1335">
        <v>44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職業体験2昼神幸郎ICONIC</v>
      </c>
    </row>
    <row r="1336" spans="1:21" x14ac:dyDescent="0.25">
      <c r="A1336">
        <f>VLOOKUP(Block[[#This Row],[No用]],SetNo[[No.用]:[vlookup 用]],2,FALSE)</f>
        <v>348</v>
      </c>
      <c r="B1336">
        <f>IF(ROW()=2,1,IF(A1335&lt;&gt;Block[[#This Row],[No]],1,B1335+1))</f>
        <v>3</v>
      </c>
      <c r="C1336" s="1" t="s">
        <v>956</v>
      </c>
      <c r="D1336" s="1" t="s">
        <v>133</v>
      </c>
      <c r="E1336" s="1" t="s">
        <v>90</v>
      </c>
      <c r="F1336" s="1" t="s">
        <v>82</v>
      </c>
      <c r="G1336" s="1" t="s">
        <v>134</v>
      </c>
      <c r="H1336" s="1" t="s">
        <v>71</v>
      </c>
      <c r="I1336">
        <v>1</v>
      </c>
      <c r="J1336" t="s">
        <v>15</v>
      </c>
      <c r="K1336" s="1" t="s">
        <v>179</v>
      </c>
      <c r="L1336" s="1" t="s">
        <v>173</v>
      </c>
      <c r="M1336">
        <v>43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職業体験2昼神幸郎ICONIC</v>
      </c>
    </row>
    <row r="1337" spans="1:21" x14ac:dyDescent="0.25">
      <c r="A1337">
        <f>VLOOKUP(Block[[#This Row],[No用]],SetNo[[No.用]:[vlookup 用]],2,FALSE)</f>
        <v>348</v>
      </c>
      <c r="B1337">
        <f>IF(ROW()=2,1,IF(A1336&lt;&gt;Block[[#This Row],[No]],1,B1336+1))</f>
        <v>4</v>
      </c>
      <c r="C1337" s="1" t="s">
        <v>956</v>
      </c>
      <c r="D1337" s="1" t="s">
        <v>133</v>
      </c>
      <c r="E1337" s="1" t="s">
        <v>90</v>
      </c>
      <c r="F1337" s="1" t="s">
        <v>82</v>
      </c>
      <c r="G1337" s="1" t="s">
        <v>134</v>
      </c>
      <c r="H1337" s="1" t="s">
        <v>71</v>
      </c>
      <c r="I1337">
        <v>1</v>
      </c>
      <c r="J1337" t="s">
        <v>247</v>
      </c>
      <c r="K1337" s="1" t="s">
        <v>177</v>
      </c>
      <c r="L1337" s="1" t="s">
        <v>162</v>
      </c>
      <c r="M1337">
        <v>34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職業体験2昼神幸郎ICONIC</v>
      </c>
    </row>
    <row r="1338" spans="1:21" x14ac:dyDescent="0.25">
      <c r="A1338">
        <f>VLOOKUP(Block[[#This Row],[No用]],SetNo[[No.用]:[vlookup 用]],2,FALSE)</f>
        <v>348</v>
      </c>
      <c r="B1338">
        <f>IF(ROW()=2,1,IF(A1337&lt;&gt;Block[[#This Row],[No]],1,B1337+1))</f>
        <v>5</v>
      </c>
      <c r="C1338" s="1" t="s">
        <v>956</v>
      </c>
      <c r="D1338" s="1" t="s">
        <v>133</v>
      </c>
      <c r="E1338" s="1" t="s">
        <v>90</v>
      </c>
      <c r="F1338" s="1" t="s">
        <v>82</v>
      </c>
      <c r="G1338" s="1" t="s">
        <v>134</v>
      </c>
      <c r="H1338" s="1" t="s">
        <v>71</v>
      </c>
      <c r="I1338">
        <v>1</v>
      </c>
      <c r="J1338" t="s">
        <v>15</v>
      </c>
      <c r="K1338" s="1" t="s">
        <v>248</v>
      </c>
      <c r="L1338" s="1" t="s">
        <v>173</v>
      </c>
      <c r="M1338">
        <v>39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職業体験2昼神幸郎ICONIC</v>
      </c>
    </row>
    <row r="1339" spans="1:21" x14ac:dyDescent="0.25">
      <c r="A1339">
        <f>VLOOKUP(Block[[#This Row],[No用]],SetNo[[No.用]:[vlookup 用]],2,FALSE)</f>
        <v>348</v>
      </c>
      <c r="B1339">
        <f>IF(ROW()=2,1,IF(A1338&lt;&gt;Block[[#This Row],[No]],1,B1338+1))</f>
        <v>6</v>
      </c>
      <c r="C1339" s="1" t="s">
        <v>956</v>
      </c>
      <c r="D1339" s="1" t="s">
        <v>133</v>
      </c>
      <c r="E1339" s="1" t="s">
        <v>90</v>
      </c>
      <c r="F1339" s="1" t="s">
        <v>82</v>
      </c>
      <c r="G1339" s="1" t="s">
        <v>134</v>
      </c>
      <c r="H1339" s="1" t="s">
        <v>71</v>
      </c>
      <c r="I1339">
        <v>1</v>
      </c>
      <c r="J1339" t="s">
        <v>247</v>
      </c>
      <c r="K1339" s="1" t="s">
        <v>183</v>
      </c>
      <c r="L1339" s="1" t="s">
        <v>224</v>
      </c>
      <c r="M1339">
        <v>52</v>
      </c>
      <c r="N1339">
        <v>0</v>
      </c>
      <c r="O1339">
        <v>62</v>
      </c>
      <c r="P1339">
        <v>0</v>
      </c>
      <c r="U1339" t="str">
        <f>Block[[#This Row],[服装]]&amp;Block[[#This Row],[名前]]&amp;Block[[#This Row],[レアリティ]]</f>
        <v>職業体験2昼神幸郎ICONIC</v>
      </c>
    </row>
    <row r="1340" spans="1:21" x14ac:dyDescent="0.25">
      <c r="A1340">
        <f>VLOOKUP(Block[[#This Row],[No用]],SetNo[[No.用]:[vlookup 用]],2,FALSE)</f>
        <v>348</v>
      </c>
      <c r="B1340">
        <f>IF(ROW()=2,1,IF(A1339&lt;&gt;Block[[#This Row],[No]],1,B1339+1))</f>
        <v>7</v>
      </c>
      <c r="C1340" s="1" t="s">
        <v>956</v>
      </c>
      <c r="D1340" s="1" t="s">
        <v>133</v>
      </c>
      <c r="E1340" s="1" t="s">
        <v>90</v>
      </c>
      <c r="F1340" s="1" t="s">
        <v>82</v>
      </c>
      <c r="G1340" s="1" t="s">
        <v>134</v>
      </c>
      <c r="H1340" s="1" t="s">
        <v>71</v>
      </c>
      <c r="I1340">
        <v>1</v>
      </c>
      <c r="J1340" t="s">
        <v>15</v>
      </c>
      <c r="K1340" s="1" t="s">
        <v>802</v>
      </c>
      <c r="L1340" s="1" t="s">
        <v>224</v>
      </c>
      <c r="M1340">
        <v>52</v>
      </c>
      <c r="N1340">
        <v>0</v>
      </c>
      <c r="O1340">
        <v>62</v>
      </c>
      <c r="P1340">
        <v>0</v>
      </c>
      <c r="R1340" s="1" t="s">
        <v>957</v>
      </c>
      <c r="S1340" s="1" t="s">
        <v>895</v>
      </c>
      <c r="T1340" s="1"/>
      <c r="U1340" t="str">
        <f>Block[[#This Row],[服装]]&amp;Block[[#This Row],[名前]]&amp;Block[[#This Row],[レアリティ]]</f>
        <v>職業体験2昼神幸郎ICONIC</v>
      </c>
    </row>
    <row r="1341" spans="1:21" x14ac:dyDescent="0.25">
      <c r="A1341">
        <f>VLOOKUP(Block[[#This Row],[No用]],SetNo[[No.用]:[vlookup 用]],2,FALSE)</f>
        <v>349</v>
      </c>
      <c r="B1341">
        <f>IF(ROW()=2,1,IF(A1340&lt;&gt;Block[[#This Row],[No]],1,B1340+1))</f>
        <v>1</v>
      </c>
      <c r="C1341" t="s">
        <v>205</v>
      </c>
      <c r="D1341" t="s">
        <v>515</v>
      </c>
      <c r="E1341" t="s">
        <v>28</v>
      </c>
      <c r="F1341" t="s">
        <v>25</v>
      </c>
      <c r="G1341" t="s">
        <v>158</v>
      </c>
      <c r="H1341" t="s">
        <v>71</v>
      </c>
      <c r="I1341">
        <v>1</v>
      </c>
      <c r="J1341" t="s">
        <v>15</v>
      </c>
      <c r="K1341" s="1" t="s">
        <v>174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ユニフォーム佐久早聖臣ICONIC</v>
      </c>
    </row>
    <row r="1342" spans="1:21" x14ac:dyDescent="0.25">
      <c r="A1342">
        <f>VLOOKUP(Block[[#This Row],[No用]],SetNo[[No.用]:[vlookup 用]],2,FALSE)</f>
        <v>349</v>
      </c>
      <c r="B1342">
        <f>IF(ROW()=2,1,IF(A1341&lt;&gt;Block[[#This Row],[No]],1,B1341+1))</f>
        <v>2</v>
      </c>
      <c r="C1342" t="s">
        <v>205</v>
      </c>
      <c r="D1342" t="s">
        <v>515</v>
      </c>
      <c r="E1342" t="s">
        <v>28</v>
      </c>
      <c r="F1342" t="s">
        <v>25</v>
      </c>
      <c r="G1342" t="s">
        <v>158</v>
      </c>
      <c r="H1342" t="s">
        <v>71</v>
      </c>
      <c r="I1342">
        <v>1</v>
      </c>
      <c r="J1342" t="s">
        <v>247</v>
      </c>
      <c r="K1342" s="1" t="s">
        <v>175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ユニフォーム佐久早聖臣ICONIC</v>
      </c>
    </row>
    <row r="1343" spans="1:21" x14ac:dyDescent="0.25">
      <c r="A1343">
        <f>VLOOKUP(Block[[#This Row],[No用]],SetNo[[No.用]:[vlookup 用]],2,FALSE)</f>
        <v>349</v>
      </c>
      <c r="B1343">
        <f>IF(ROW()=2,1,IF(A1342&lt;&gt;Block[[#This Row],[No]],1,B1342+1))</f>
        <v>3</v>
      </c>
      <c r="C1343" t="s">
        <v>205</v>
      </c>
      <c r="D1343" t="s">
        <v>515</v>
      </c>
      <c r="E1343" t="s">
        <v>28</v>
      </c>
      <c r="F1343" t="s">
        <v>25</v>
      </c>
      <c r="G1343" t="s">
        <v>158</v>
      </c>
      <c r="H1343" t="s">
        <v>71</v>
      </c>
      <c r="I1343">
        <v>1</v>
      </c>
      <c r="J1343" t="s">
        <v>15</v>
      </c>
      <c r="K1343" s="1" t="s">
        <v>248</v>
      </c>
      <c r="L1343" s="1" t="s">
        <v>162</v>
      </c>
      <c r="M1343">
        <v>28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ユニフォーム佐久早聖臣ICONIC</v>
      </c>
    </row>
    <row r="1344" spans="1:21" x14ac:dyDescent="0.25">
      <c r="A1344">
        <f>VLOOKUP(Block[[#This Row],[No用]],SetNo[[No.用]:[vlookup 用]],2,FALSE)</f>
        <v>350</v>
      </c>
      <c r="B1344">
        <f>IF(ROW()=2,1,IF(A1343&lt;&gt;Block[[#This Row],[No]],1,B1343+1))</f>
        <v>1</v>
      </c>
      <c r="C1344" s="1" t="s">
        <v>630</v>
      </c>
      <c r="D1344" s="1" t="s">
        <v>131</v>
      </c>
      <c r="E1344" s="1" t="s">
        <v>73</v>
      </c>
      <c r="F1344" s="1" t="s">
        <v>78</v>
      </c>
      <c r="G1344" s="1" t="s">
        <v>135</v>
      </c>
      <c r="H1344" s="1" t="s">
        <v>71</v>
      </c>
      <c r="I1344">
        <v>1</v>
      </c>
      <c r="J1344" t="s">
        <v>15</v>
      </c>
      <c r="K1344" s="1" t="s">
        <v>174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サバゲ佐久早聖臣ICONIC</v>
      </c>
    </row>
    <row r="1345" spans="1:21" x14ac:dyDescent="0.25">
      <c r="A1345">
        <f>VLOOKUP(Block[[#This Row],[No用]],SetNo[[No.用]:[vlookup 用]],2,FALSE)</f>
        <v>350</v>
      </c>
      <c r="B1345">
        <f>IF(ROW()=2,1,IF(A1344&lt;&gt;Block[[#This Row],[No]],1,B1344+1))</f>
        <v>2</v>
      </c>
      <c r="C1345" s="1" t="s">
        <v>630</v>
      </c>
      <c r="D1345" s="1" t="s">
        <v>131</v>
      </c>
      <c r="E1345" s="1" t="s">
        <v>73</v>
      </c>
      <c r="F1345" s="1" t="s">
        <v>78</v>
      </c>
      <c r="G1345" s="1" t="s">
        <v>135</v>
      </c>
      <c r="H1345" s="1" t="s">
        <v>71</v>
      </c>
      <c r="I1345">
        <v>1</v>
      </c>
      <c r="J1345" t="s">
        <v>247</v>
      </c>
      <c r="K1345" s="1" t="s">
        <v>175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サバゲ佐久早聖臣ICONIC</v>
      </c>
    </row>
    <row r="1346" spans="1:21" x14ac:dyDescent="0.25">
      <c r="A1346">
        <f>VLOOKUP(Block[[#This Row],[No用]],SetNo[[No.用]:[vlookup 用]],2,FALSE)</f>
        <v>350</v>
      </c>
      <c r="B1346">
        <f>IF(ROW()=2,1,IF(A1345&lt;&gt;Block[[#This Row],[No]],1,B1345+1))</f>
        <v>3</v>
      </c>
      <c r="C1346" s="1" t="s">
        <v>630</v>
      </c>
      <c r="D1346" s="1" t="s">
        <v>131</v>
      </c>
      <c r="E1346" s="1" t="s">
        <v>73</v>
      </c>
      <c r="F1346" s="1" t="s">
        <v>78</v>
      </c>
      <c r="G1346" s="1" t="s">
        <v>135</v>
      </c>
      <c r="H1346" s="1" t="s">
        <v>71</v>
      </c>
      <c r="I1346">
        <v>1</v>
      </c>
      <c r="J1346" t="s">
        <v>15</v>
      </c>
      <c r="K1346" s="1" t="s">
        <v>248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Block[[#This Row],[服装]]&amp;Block[[#This Row],[名前]]&amp;Block[[#This Row],[レアリティ]]</f>
        <v>サバゲ佐久早聖臣ICONIC</v>
      </c>
    </row>
    <row r="1347" spans="1:21" x14ac:dyDescent="0.25">
      <c r="A1347">
        <f>VLOOKUP(Block[[#This Row],[No用]],SetNo[[No.用]:[vlookup 用]],2,FALSE)</f>
        <v>351</v>
      </c>
      <c r="B1347">
        <f>IF(ROW()=2,1,IF(A1346&lt;&gt;Block[[#This Row],[No]],1,B1346+1))</f>
        <v>1</v>
      </c>
      <c r="C1347" s="1" t="s">
        <v>825</v>
      </c>
      <c r="D1347" s="1" t="s">
        <v>131</v>
      </c>
      <c r="E1347" s="1" t="s">
        <v>90</v>
      </c>
      <c r="F1347" s="1" t="s">
        <v>78</v>
      </c>
      <c r="G1347" s="1" t="s">
        <v>135</v>
      </c>
      <c r="H1347" s="1" t="s">
        <v>71</v>
      </c>
      <c r="I1347">
        <v>1</v>
      </c>
      <c r="J1347" t="s">
        <v>15</v>
      </c>
      <c r="K1347" s="1" t="s">
        <v>174</v>
      </c>
      <c r="L1347" s="1" t="s">
        <v>178</v>
      </c>
      <c r="M1347">
        <v>31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新年2佐久早聖臣ICONIC</v>
      </c>
    </row>
    <row r="1348" spans="1:21" x14ac:dyDescent="0.25">
      <c r="A1348">
        <f>VLOOKUP(Block[[#This Row],[No用]],SetNo[[No.用]:[vlookup 用]],2,FALSE)</f>
        <v>351</v>
      </c>
      <c r="B1348">
        <f>IF(ROW()=2,1,IF(A1347&lt;&gt;Block[[#This Row],[No]],1,B1347+1))</f>
        <v>2</v>
      </c>
      <c r="C1348" s="1" t="s">
        <v>825</v>
      </c>
      <c r="D1348" s="1" t="s">
        <v>131</v>
      </c>
      <c r="E1348" s="1" t="s">
        <v>90</v>
      </c>
      <c r="F1348" s="1" t="s">
        <v>78</v>
      </c>
      <c r="G1348" s="1" t="s">
        <v>135</v>
      </c>
      <c r="H1348" s="1" t="s">
        <v>71</v>
      </c>
      <c r="I1348">
        <v>1</v>
      </c>
      <c r="J1348" t="s">
        <v>247</v>
      </c>
      <c r="K1348" s="1" t="s">
        <v>175</v>
      </c>
      <c r="L1348" s="1" t="s">
        <v>178</v>
      </c>
      <c r="M1348">
        <v>31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新年2佐久早聖臣ICONIC</v>
      </c>
    </row>
    <row r="1349" spans="1:21" x14ac:dyDescent="0.25">
      <c r="A1349">
        <f>VLOOKUP(Block[[#This Row],[No用]],SetNo[[No.用]:[vlookup 用]],2,FALSE)</f>
        <v>351</v>
      </c>
      <c r="B1349">
        <f>IF(ROW()=2,1,IF(A1348&lt;&gt;Block[[#This Row],[No]],1,B1348+1))</f>
        <v>3</v>
      </c>
      <c r="C1349" s="1" t="s">
        <v>825</v>
      </c>
      <c r="D1349" s="1" t="s">
        <v>131</v>
      </c>
      <c r="E1349" s="1" t="s">
        <v>90</v>
      </c>
      <c r="F1349" s="1" t="s">
        <v>78</v>
      </c>
      <c r="G1349" s="1" t="s">
        <v>135</v>
      </c>
      <c r="H1349" s="1" t="s">
        <v>71</v>
      </c>
      <c r="I1349">
        <v>1</v>
      </c>
      <c r="J1349" t="s">
        <v>15</v>
      </c>
      <c r="K1349" s="1" t="s">
        <v>248</v>
      </c>
      <c r="L1349" s="1" t="s">
        <v>178</v>
      </c>
      <c r="M1349">
        <v>31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新年2佐久早聖臣ICONIC</v>
      </c>
    </row>
    <row r="1350" spans="1:21" x14ac:dyDescent="0.25">
      <c r="A1350">
        <f>VLOOKUP(Block[[#This Row],[No用]],SetNo[[No.用]:[vlookup 用]],2,FALSE)</f>
        <v>352</v>
      </c>
      <c r="B1350">
        <f>IF(ROW()=2,1,IF(A1349&lt;&gt;Block[[#This Row],[No]],1,B1349+1))</f>
        <v>1</v>
      </c>
      <c r="C1350" t="s">
        <v>205</v>
      </c>
      <c r="D1350" t="s">
        <v>517</v>
      </c>
      <c r="E1350" t="s">
        <v>28</v>
      </c>
      <c r="F1350" t="s">
        <v>21</v>
      </c>
      <c r="G1350" t="s">
        <v>158</v>
      </c>
      <c r="H1350" t="s">
        <v>71</v>
      </c>
      <c r="I1350">
        <v>0</v>
      </c>
      <c r="J1350" t="s">
        <v>15</v>
      </c>
      <c r="M1350">
        <v>0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ユニフォーム小森元也ICONIC</v>
      </c>
    </row>
    <row r="1351" spans="1:21" x14ac:dyDescent="0.25">
      <c r="A1351">
        <f>VLOOKUP(Block[[#This Row],[No用]],SetNo[[No.用]:[vlookup 用]],2,FALSE)</f>
        <v>353</v>
      </c>
      <c r="B1351">
        <f>IF(ROW()=2,1,IF(A1350&lt;&gt;Block[[#This Row],[No]],1,B1350+1))</f>
        <v>1</v>
      </c>
      <c r="C1351" s="1" t="s">
        <v>683</v>
      </c>
      <c r="D1351" s="1" t="s">
        <v>132</v>
      </c>
      <c r="E1351" s="1" t="s">
        <v>73</v>
      </c>
      <c r="F1351" s="1" t="s">
        <v>80</v>
      </c>
      <c r="G1351" s="1" t="s">
        <v>135</v>
      </c>
      <c r="H1351" s="1" t="s">
        <v>71</v>
      </c>
      <c r="I1351">
        <v>0</v>
      </c>
      <c r="J1351" t="s">
        <v>15</v>
      </c>
      <c r="M1351">
        <v>0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キャンプ小森元也ICONIC</v>
      </c>
    </row>
    <row r="1352" spans="1:21" x14ac:dyDescent="0.25">
      <c r="A1352">
        <f>VLOOKUP(Block[[#This Row],[No用]],SetNo[[No.用]:[vlookup 用]],2,FALSE)</f>
        <v>354</v>
      </c>
      <c r="B1352">
        <f>IF(ROW()=2,1,IF(A1351&lt;&gt;Block[[#This Row],[No]],1,B1351+1))</f>
        <v>1</v>
      </c>
      <c r="C1352" s="1" t="s">
        <v>1070</v>
      </c>
      <c r="D1352" s="1" t="s">
        <v>132</v>
      </c>
      <c r="E1352" s="1" t="s">
        <v>90</v>
      </c>
      <c r="F1352" s="1" t="s">
        <v>80</v>
      </c>
      <c r="G1352" s="1" t="s">
        <v>135</v>
      </c>
      <c r="H1352" s="1" t="s">
        <v>71</v>
      </c>
      <c r="I1352">
        <v>0</v>
      </c>
      <c r="J1352" t="s">
        <v>15</v>
      </c>
      <c r="M1352">
        <v>0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ハロウィン小森元也ICONIC</v>
      </c>
    </row>
    <row r="1353" spans="1:21" x14ac:dyDescent="0.25">
      <c r="A1353">
        <f>VLOOKUP(Block[[#This Row],[No用]],SetNo[[No.用]:[vlookup 用]],2,FALSE)</f>
        <v>355</v>
      </c>
      <c r="B1353">
        <f>IF(ROW()=2,1,IF(A1351&lt;&gt;Block[[#This Row],[No]],1,B1351+1))</f>
        <v>1</v>
      </c>
      <c r="C1353" t="s">
        <v>108</v>
      </c>
      <c r="D1353" s="1" t="s">
        <v>541</v>
      </c>
      <c r="E1353" s="1" t="s">
        <v>90</v>
      </c>
      <c r="F1353" s="1" t="s">
        <v>78</v>
      </c>
      <c r="G1353" s="1" t="s">
        <v>543</v>
      </c>
      <c r="H1353" t="s">
        <v>71</v>
      </c>
      <c r="I1353">
        <v>1</v>
      </c>
      <c r="J1353" t="s">
        <v>15</v>
      </c>
      <c r="K1353" s="1" t="s">
        <v>174</v>
      </c>
      <c r="L1353" s="1" t="s">
        <v>162</v>
      </c>
      <c r="M1353">
        <v>27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ユニフォーム大将優ICONIC</v>
      </c>
    </row>
    <row r="1354" spans="1:21" x14ac:dyDescent="0.25">
      <c r="A1354">
        <f>VLOOKUP(Block[[#This Row],[No用]],SetNo[[No.用]:[vlookup 用]],2,FALSE)</f>
        <v>355</v>
      </c>
      <c r="B1354">
        <f>IF(ROW()=2,1,IF(A1353&lt;&gt;Block[[#This Row],[No]],1,B1353+1))</f>
        <v>2</v>
      </c>
      <c r="C1354" t="s">
        <v>108</v>
      </c>
      <c r="D1354" s="1" t="s">
        <v>541</v>
      </c>
      <c r="E1354" s="1" t="s">
        <v>90</v>
      </c>
      <c r="F1354" s="1" t="s">
        <v>78</v>
      </c>
      <c r="G1354" s="1" t="s">
        <v>543</v>
      </c>
      <c r="H1354" t="s">
        <v>71</v>
      </c>
      <c r="I1354">
        <v>1</v>
      </c>
      <c r="J1354" t="s">
        <v>15</v>
      </c>
      <c r="K1354" s="1" t="s">
        <v>175</v>
      </c>
      <c r="L1354" s="1" t="s">
        <v>162</v>
      </c>
      <c r="M1354">
        <v>27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ユニフォーム大将優ICONIC</v>
      </c>
    </row>
    <row r="1355" spans="1:21" x14ac:dyDescent="0.25">
      <c r="A1355">
        <f>VLOOKUP(Block[[#This Row],[No用]],SetNo[[No.用]:[vlookup 用]],2,FALSE)</f>
        <v>355</v>
      </c>
      <c r="B1355">
        <f>IF(ROW()=2,1,IF(A1354&lt;&gt;Block[[#This Row],[No]],1,B1354+1))</f>
        <v>3</v>
      </c>
      <c r="C1355" t="s">
        <v>108</v>
      </c>
      <c r="D1355" s="1" t="s">
        <v>541</v>
      </c>
      <c r="E1355" s="1" t="s">
        <v>90</v>
      </c>
      <c r="F1355" s="1" t="s">
        <v>78</v>
      </c>
      <c r="G1355" s="1" t="s">
        <v>543</v>
      </c>
      <c r="H1355" t="s">
        <v>71</v>
      </c>
      <c r="I1355">
        <v>1</v>
      </c>
      <c r="J1355" t="s">
        <v>15</v>
      </c>
      <c r="K1355" s="1" t="s">
        <v>248</v>
      </c>
      <c r="L1355" s="1" t="s">
        <v>162</v>
      </c>
      <c r="M1355">
        <v>25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ユニフォーム大将優ICONIC</v>
      </c>
    </row>
    <row r="1356" spans="1:21" x14ac:dyDescent="0.25">
      <c r="A1356">
        <f>VLOOKUP(Block[[#This Row],[No用]],SetNo[[No.用]:[vlookup 用]],2,FALSE)</f>
        <v>356</v>
      </c>
      <c r="B1356">
        <f>IF(ROW()=2,1,IF(A1355&lt;&gt;Block[[#This Row],[No]],1,B1355+1))</f>
        <v>1</v>
      </c>
      <c r="C1356" s="1" t="s">
        <v>591</v>
      </c>
      <c r="D1356" s="1" t="s">
        <v>541</v>
      </c>
      <c r="E1356" s="1" t="s">
        <v>77</v>
      </c>
      <c r="F1356" s="1" t="s">
        <v>78</v>
      </c>
      <c r="G1356" s="1" t="s">
        <v>543</v>
      </c>
      <c r="H1356" s="1" t="s">
        <v>544</v>
      </c>
      <c r="I1356">
        <v>1</v>
      </c>
      <c r="J1356" t="s">
        <v>15</v>
      </c>
      <c r="K1356" s="1" t="s">
        <v>174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新年大将優ICONIC</v>
      </c>
    </row>
    <row r="1357" spans="1:21" x14ac:dyDescent="0.25">
      <c r="A1357">
        <f>VLOOKUP(Block[[#This Row],[No用]],SetNo[[No.用]:[vlookup 用]],2,FALSE)</f>
        <v>356</v>
      </c>
      <c r="B1357">
        <f>IF(ROW()=2,1,IF(A1356&lt;&gt;Block[[#This Row],[No]],1,B1356+1))</f>
        <v>2</v>
      </c>
      <c r="C1357" s="1" t="s">
        <v>591</v>
      </c>
      <c r="D1357" s="1" t="s">
        <v>541</v>
      </c>
      <c r="E1357" s="1" t="s">
        <v>77</v>
      </c>
      <c r="F1357" s="1" t="s">
        <v>78</v>
      </c>
      <c r="G1357" s="1" t="s">
        <v>543</v>
      </c>
      <c r="H1357" s="1" t="s">
        <v>544</v>
      </c>
      <c r="I1357">
        <v>1</v>
      </c>
      <c r="J1357" t="s">
        <v>15</v>
      </c>
      <c r="K1357" s="1" t="s">
        <v>175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新年大将優ICONIC</v>
      </c>
    </row>
    <row r="1358" spans="1:21" x14ac:dyDescent="0.25">
      <c r="A1358">
        <f>VLOOKUP(Block[[#This Row],[No用]],SetNo[[No.用]:[vlookup 用]],2,FALSE)</f>
        <v>356</v>
      </c>
      <c r="B1358">
        <f>IF(ROW()=2,1,IF(A1357&lt;&gt;Block[[#This Row],[No]],1,B1357+1))</f>
        <v>3</v>
      </c>
      <c r="C1358" s="1" t="s">
        <v>591</v>
      </c>
      <c r="D1358" s="1" t="s">
        <v>541</v>
      </c>
      <c r="E1358" s="1" t="s">
        <v>77</v>
      </c>
      <c r="F1358" s="1" t="s">
        <v>78</v>
      </c>
      <c r="G1358" s="1" t="s">
        <v>543</v>
      </c>
      <c r="H1358" s="1" t="s">
        <v>544</v>
      </c>
      <c r="I1358">
        <v>1</v>
      </c>
      <c r="J1358" t="s">
        <v>15</v>
      </c>
      <c r="K1358" s="1" t="s">
        <v>248</v>
      </c>
      <c r="L1358" s="1" t="s">
        <v>162</v>
      </c>
      <c r="M1358">
        <v>25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新年大将優ICONIC</v>
      </c>
    </row>
    <row r="1359" spans="1:21" x14ac:dyDescent="0.25">
      <c r="A1359">
        <f>VLOOKUP(Block[[#This Row],[No用]],SetNo[[No.用]:[vlookup 用]],2,FALSE)</f>
        <v>357</v>
      </c>
      <c r="B1359">
        <f>IF(ROW()=2,1,IF(A1358&lt;&gt;Block[[#This Row],[No]],1,B1358+1))</f>
        <v>1</v>
      </c>
      <c r="C1359" s="1" t="s">
        <v>736</v>
      </c>
      <c r="D1359" s="1" t="s">
        <v>541</v>
      </c>
      <c r="E1359" s="1" t="s">
        <v>73</v>
      </c>
      <c r="F1359" s="1" t="s">
        <v>78</v>
      </c>
      <c r="G1359" s="1" t="s">
        <v>543</v>
      </c>
      <c r="H1359" s="1" t="s">
        <v>544</v>
      </c>
      <c r="I1359">
        <v>1</v>
      </c>
      <c r="J1359" t="s">
        <v>15</v>
      </c>
      <c r="K1359" s="1" t="s">
        <v>174</v>
      </c>
      <c r="L1359" s="1" t="s">
        <v>162</v>
      </c>
      <c r="M1359">
        <v>27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カンフー大将優ICONIC</v>
      </c>
    </row>
    <row r="1360" spans="1:21" x14ac:dyDescent="0.25">
      <c r="A1360">
        <f>VLOOKUP(Block[[#This Row],[No用]],SetNo[[No.用]:[vlookup 用]],2,FALSE)</f>
        <v>357</v>
      </c>
      <c r="B1360">
        <f>IF(ROW()=2,1,IF(A1359&lt;&gt;Block[[#This Row],[No]],1,B1359+1))</f>
        <v>2</v>
      </c>
      <c r="C1360" s="1" t="s">
        <v>736</v>
      </c>
      <c r="D1360" s="1" t="s">
        <v>541</v>
      </c>
      <c r="E1360" s="1" t="s">
        <v>73</v>
      </c>
      <c r="F1360" s="1" t="s">
        <v>78</v>
      </c>
      <c r="G1360" s="1" t="s">
        <v>543</v>
      </c>
      <c r="H1360" s="1" t="s">
        <v>544</v>
      </c>
      <c r="I1360">
        <v>1</v>
      </c>
      <c r="J1360" t="s">
        <v>15</v>
      </c>
      <c r="K1360" s="1" t="s">
        <v>175</v>
      </c>
      <c r="L1360" s="1" t="s">
        <v>162</v>
      </c>
      <c r="M1360">
        <v>27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カンフー大将優ICONIC</v>
      </c>
    </row>
    <row r="1361" spans="1:21" x14ac:dyDescent="0.25">
      <c r="A1361">
        <f>VLOOKUP(Block[[#This Row],[No用]],SetNo[[No.用]:[vlookup 用]],2,FALSE)</f>
        <v>357</v>
      </c>
      <c r="B1361">
        <f>IF(ROW()=2,1,IF(A1360&lt;&gt;Block[[#This Row],[No]],1,B1360+1))</f>
        <v>3</v>
      </c>
      <c r="C1361" s="1" t="s">
        <v>736</v>
      </c>
      <c r="D1361" s="1" t="s">
        <v>541</v>
      </c>
      <c r="E1361" s="1" t="s">
        <v>73</v>
      </c>
      <c r="F1361" s="1" t="s">
        <v>78</v>
      </c>
      <c r="G1361" s="1" t="s">
        <v>543</v>
      </c>
      <c r="H1361" s="1" t="s">
        <v>544</v>
      </c>
      <c r="I1361">
        <v>1</v>
      </c>
      <c r="J1361" t="s">
        <v>15</v>
      </c>
      <c r="K1361" s="1" t="s">
        <v>248</v>
      </c>
      <c r="L1361" s="1" t="s">
        <v>162</v>
      </c>
      <c r="M1361">
        <v>25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カンフー大将優ICONIC</v>
      </c>
    </row>
    <row r="1362" spans="1:21" x14ac:dyDescent="0.25">
      <c r="A1362">
        <f>VLOOKUP(Block[[#This Row],[No用]],SetNo[[No.用]:[vlookup 用]],2,FALSE)</f>
        <v>358</v>
      </c>
      <c r="B1362">
        <f>IF(ROW()=2,1,IF(A1361&lt;&gt;Block[[#This Row],[No]],1,B1361+1))</f>
        <v>1</v>
      </c>
      <c r="C1362" s="1" t="s">
        <v>923</v>
      </c>
      <c r="D1362" s="1" t="s">
        <v>541</v>
      </c>
      <c r="E1362" s="1" t="s">
        <v>90</v>
      </c>
      <c r="F1362" s="1" t="s">
        <v>78</v>
      </c>
      <c r="G1362" s="1" t="s">
        <v>543</v>
      </c>
      <c r="H1362" s="1" t="s">
        <v>544</v>
      </c>
      <c r="I1362">
        <v>1</v>
      </c>
      <c r="J1362" t="s">
        <v>15</v>
      </c>
      <c r="K1362" s="1" t="s">
        <v>174</v>
      </c>
      <c r="L1362" s="1" t="s">
        <v>178</v>
      </c>
      <c r="M1362">
        <v>30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妖大将優ICONIC</v>
      </c>
    </row>
    <row r="1363" spans="1:21" x14ac:dyDescent="0.25">
      <c r="A1363">
        <f>VLOOKUP(Block[[#This Row],[No用]],SetNo[[No.用]:[vlookup 用]],2,FALSE)</f>
        <v>358</v>
      </c>
      <c r="B1363">
        <f>IF(ROW()=2,1,IF(A1362&lt;&gt;Block[[#This Row],[No]],1,B1362+1))</f>
        <v>2</v>
      </c>
      <c r="C1363" s="1" t="s">
        <v>923</v>
      </c>
      <c r="D1363" s="1" t="s">
        <v>541</v>
      </c>
      <c r="E1363" s="1" t="s">
        <v>90</v>
      </c>
      <c r="F1363" s="1" t="s">
        <v>78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175</v>
      </c>
      <c r="L1363" s="1" t="s">
        <v>178</v>
      </c>
      <c r="M1363">
        <v>30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妖大将優ICONIC</v>
      </c>
    </row>
    <row r="1364" spans="1:21" x14ac:dyDescent="0.25">
      <c r="A1364">
        <f>VLOOKUP(Block[[#This Row],[No用]],SetNo[[No.用]:[vlookup 用]],2,FALSE)</f>
        <v>358</v>
      </c>
      <c r="B1364">
        <f>IF(ROW()=2,1,IF(A1363&lt;&gt;Block[[#This Row],[No]],1,B1363+1))</f>
        <v>3</v>
      </c>
      <c r="C1364" s="1" t="s">
        <v>923</v>
      </c>
      <c r="D1364" s="1" t="s">
        <v>541</v>
      </c>
      <c r="E1364" s="1" t="s">
        <v>90</v>
      </c>
      <c r="F1364" s="1" t="s">
        <v>78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248</v>
      </c>
      <c r="L1364" s="1" t="s">
        <v>162</v>
      </c>
      <c r="M1364">
        <v>25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妖大将優ICONIC</v>
      </c>
    </row>
    <row r="1365" spans="1:21" x14ac:dyDescent="0.25">
      <c r="A1365">
        <f>VLOOKUP(Block[[#This Row],[No用]],SetNo[[No.用]:[vlookup 用]],2,FALSE)</f>
        <v>358</v>
      </c>
      <c r="B1365">
        <f>IF(ROW()=2,1,IF(A1364&lt;&gt;Block[[#This Row],[No]],1,B1364+1))</f>
        <v>4</v>
      </c>
      <c r="C1365" s="1" t="s">
        <v>923</v>
      </c>
      <c r="D1365" s="1" t="s">
        <v>541</v>
      </c>
      <c r="E1365" s="1" t="s">
        <v>90</v>
      </c>
      <c r="F1365" s="1" t="s">
        <v>78</v>
      </c>
      <c r="G1365" s="1" t="s">
        <v>543</v>
      </c>
      <c r="H1365" s="1" t="s">
        <v>544</v>
      </c>
      <c r="I1365">
        <v>1</v>
      </c>
      <c r="J1365" t="s">
        <v>15</v>
      </c>
      <c r="K1365" s="1" t="s">
        <v>183</v>
      </c>
      <c r="L1365" s="1" t="s">
        <v>224</v>
      </c>
      <c r="M1365">
        <v>49</v>
      </c>
      <c r="N1365">
        <v>0</v>
      </c>
      <c r="O1365">
        <v>59</v>
      </c>
      <c r="P1365">
        <v>0</v>
      </c>
      <c r="U1365" t="str">
        <f>Block[[#This Row],[服装]]&amp;Block[[#This Row],[名前]]&amp;Block[[#This Row],[レアリティ]]</f>
        <v>妖大将優ICONIC</v>
      </c>
    </row>
    <row r="1366" spans="1:21" x14ac:dyDescent="0.25">
      <c r="A1366">
        <f>VLOOKUP(Block[[#This Row],[No用]],SetNo[[No.用]:[vlookup 用]],2,FALSE)</f>
        <v>359</v>
      </c>
      <c r="B1366">
        <f>IF(ROW()=2,1,IF(A1365&lt;&gt;Block[[#This Row],[No]],1,B1365+1))</f>
        <v>1</v>
      </c>
      <c r="C1366" t="s">
        <v>108</v>
      </c>
      <c r="D1366" s="1" t="s">
        <v>546</v>
      </c>
      <c r="E1366" s="1" t="s">
        <v>90</v>
      </c>
      <c r="F1366" s="1" t="s">
        <v>78</v>
      </c>
      <c r="G1366" s="1" t="s">
        <v>543</v>
      </c>
      <c r="H1366" t="s">
        <v>71</v>
      </c>
      <c r="I1366">
        <v>1</v>
      </c>
      <c r="J1366" t="s">
        <v>15</v>
      </c>
      <c r="K1366" s="1" t="s">
        <v>174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ユニフォーム沼井和馬ICONIC</v>
      </c>
    </row>
    <row r="1367" spans="1:21" x14ac:dyDescent="0.25">
      <c r="A1367">
        <f>VLOOKUP(Block[[#This Row],[No用]],SetNo[[No.用]:[vlookup 用]],2,FALSE)</f>
        <v>359</v>
      </c>
      <c r="B1367">
        <f>IF(ROW()=2,1,IF(A1366&lt;&gt;Block[[#This Row],[No]],1,B1366+1))</f>
        <v>2</v>
      </c>
      <c r="C1367" t="s">
        <v>108</v>
      </c>
      <c r="D1367" s="1" t="s">
        <v>546</v>
      </c>
      <c r="E1367" s="1" t="s">
        <v>90</v>
      </c>
      <c r="F1367" s="1" t="s">
        <v>78</v>
      </c>
      <c r="G1367" s="1" t="s">
        <v>543</v>
      </c>
      <c r="H1367" t="s">
        <v>71</v>
      </c>
      <c r="I1367">
        <v>1</v>
      </c>
      <c r="J1367" t="s">
        <v>15</v>
      </c>
      <c r="K1367" s="1" t="s">
        <v>175</v>
      </c>
      <c r="L1367" s="1" t="s">
        <v>162</v>
      </c>
      <c r="M1367">
        <v>27</v>
      </c>
      <c r="N1367">
        <v>0</v>
      </c>
      <c r="O1367">
        <v>0</v>
      </c>
      <c r="P1367">
        <v>0</v>
      </c>
      <c r="U1367" t="str">
        <f>Block[[#This Row],[服装]]&amp;Block[[#This Row],[名前]]&amp;Block[[#This Row],[レアリティ]]</f>
        <v>ユニフォーム沼井和馬ICONIC</v>
      </c>
    </row>
    <row r="1368" spans="1:21" x14ac:dyDescent="0.25">
      <c r="A1368">
        <f>VLOOKUP(Block[[#This Row],[No用]],SetNo[[No.用]:[vlookup 用]],2,FALSE)</f>
        <v>359</v>
      </c>
      <c r="B1368">
        <f>IF(ROW()=2,1,IF(A1367&lt;&gt;Block[[#This Row],[No]],1,B1367+1))</f>
        <v>3</v>
      </c>
      <c r="C1368" t="s">
        <v>108</v>
      </c>
      <c r="D1368" s="1" t="s">
        <v>546</v>
      </c>
      <c r="E1368" s="1" t="s">
        <v>90</v>
      </c>
      <c r="F1368" s="1" t="s">
        <v>78</v>
      </c>
      <c r="G1368" s="1" t="s">
        <v>543</v>
      </c>
      <c r="H1368" t="s">
        <v>71</v>
      </c>
      <c r="I1368">
        <v>1</v>
      </c>
      <c r="J1368" t="s">
        <v>15</v>
      </c>
      <c r="K1368" s="1" t="s">
        <v>177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ユニフォーム沼井和馬ICONIC</v>
      </c>
    </row>
    <row r="1369" spans="1:21" x14ac:dyDescent="0.25">
      <c r="A1369">
        <f>VLOOKUP(Block[[#This Row],[No用]],SetNo[[No.用]:[vlookup 用]],2,FALSE)</f>
        <v>359</v>
      </c>
      <c r="B1369">
        <f>IF(ROW()=2,1,IF(A1368&lt;&gt;Block[[#This Row],[No]],1,B1368+1))</f>
        <v>4</v>
      </c>
      <c r="C1369" t="s">
        <v>108</v>
      </c>
      <c r="D1369" s="1" t="s">
        <v>546</v>
      </c>
      <c r="E1369" s="1" t="s">
        <v>90</v>
      </c>
      <c r="F1369" s="1" t="s">
        <v>78</v>
      </c>
      <c r="G1369" s="1" t="s">
        <v>543</v>
      </c>
      <c r="H1369" t="s">
        <v>71</v>
      </c>
      <c r="I1369">
        <v>1</v>
      </c>
      <c r="J1369" t="s">
        <v>15</v>
      </c>
      <c r="K1369" s="1" t="s">
        <v>248</v>
      </c>
      <c r="L1369" s="1" t="s">
        <v>162</v>
      </c>
      <c r="M1369">
        <v>27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ユニフォーム沼井和馬ICONIC</v>
      </c>
    </row>
    <row r="1370" spans="1:21" x14ac:dyDescent="0.25">
      <c r="A1370">
        <f>VLOOKUP(Block[[#This Row],[No用]],SetNo[[No.用]:[vlookup 用]],2,FALSE)</f>
        <v>360</v>
      </c>
      <c r="B1370">
        <f>IF(ROW()=2,1,IF(A1369&lt;&gt;Block[[#This Row],[No]],1,B1369+1))</f>
        <v>1</v>
      </c>
      <c r="C1370" t="s">
        <v>108</v>
      </c>
      <c r="D1370" s="1" t="s">
        <v>557</v>
      </c>
      <c r="E1370" s="1" t="s">
        <v>90</v>
      </c>
      <c r="F1370" s="1" t="s">
        <v>78</v>
      </c>
      <c r="G1370" s="1" t="s">
        <v>543</v>
      </c>
      <c r="H1370" t="s">
        <v>71</v>
      </c>
      <c r="I1370">
        <v>1</v>
      </c>
      <c r="J1370" t="s">
        <v>15</v>
      </c>
      <c r="K1370" s="1" t="s">
        <v>174</v>
      </c>
      <c r="L1370" s="1" t="s">
        <v>162</v>
      </c>
      <c r="M1370">
        <v>29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ユニフォーム潜尚保ICONIC</v>
      </c>
    </row>
    <row r="1371" spans="1:21" x14ac:dyDescent="0.25">
      <c r="A1371">
        <f>VLOOKUP(Block[[#This Row],[No用]],SetNo[[No.用]:[vlookup 用]],2,FALSE)</f>
        <v>360</v>
      </c>
      <c r="B1371">
        <f>IF(ROW()=2,1,IF(A1370&lt;&gt;Block[[#This Row],[No]],1,B1370+1))</f>
        <v>2</v>
      </c>
      <c r="C1371" t="s">
        <v>108</v>
      </c>
      <c r="D1371" s="1" t="s">
        <v>557</v>
      </c>
      <c r="E1371" s="1" t="s">
        <v>90</v>
      </c>
      <c r="F1371" s="1" t="s">
        <v>78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175</v>
      </c>
      <c r="L1371" s="1" t="s">
        <v>162</v>
      </c>
      <c r="M1371">
        <v>29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ユニフォーム潜尚保ICONIC</v>
      </c>
    </row>
    <row r="1372" spans="1:21" x14ac:dyDescent="0.25">
      <c r="A1372">
        <f>VLOOKUP(Block[[#This Row],[No用]],SetNo[[No.用]:[vlookup 用]],2,FALSE)</f>
        <v>361</v>
      </c>
      <c r="B1372">
        <f>IF(ROW()=2,1,IF(A1371&lt;&gt;Block[[#This Row],[No]],1,B1371+1))</f>
        <v>1</v>
      </c>
      <c r="C1372" s="1" t="s">
        <v>672</v>
      </c>
      <c r="D1372" s="1" t="s">
        <v>557</v>
      </c>
      <c r="E1372" s="1" t="s">
        <v>77</v>
      </c>
      <c r="F1372" s="1" t="s">
        <v>78</v>
      </c>
      <c r="G1372" s="1" t="s">
        <v>543</v>
      </c>
      <c r="H1372" s="1" t="s">
        <v>544</v>
      </c>
      <c r="I1372">
        <v>1</v>
      </c>
      <c r="J1372" t="s">
        <v>15</v>
      </c>
      <c r="K1372" s="1" t="s">
        <v>174</v>
      </c>
      <c r="L1372" s="1" t="s">
        <v>162</v>
      </c>
      <c r="M1372">
        <v>29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バーガー潜尚保ICONIC</v>
      </c>
    </row>
    <row r="1373" spans="1:21" x14ac:dyDescent="0.25">
      <c r="A1373">
        <f>VLOOKUP(Block[[#This Row],[No用]],SetNo[[No.用]:[vlookup 用]],2,FALSE)</f>
        <v>361</v>
      </c>
      <c r="B1373">
        <f>IF(ROW()=2,1,IF(A1372&lt;&gt;Block[[#This Row],[No]],1,B1372+1))</f>
        <v>2</v>
      </c>
      <c r="C1373" s="1" t="s">
        <v>672</v>
      </c>
      <c r="D1373" s="1" t="s">
        <v>557</v>
      </c>
      <c r="E1373" s="1" t="s">
        <v>77</v>
      </c>
      <c r="F1373" s="1" t="s">
        <v>78</v>
      </c>
      <c r="G1373" s="1" t="s">
        <v>543</v>
      </c>
      <c r="H1373" s="1" t="s">
        <v>544</v>
      </c>
      <c r="I1373">
        <v>1</v>
      </c>
      <c r="J1373" t="s">
        <v>15</v>
      </c>
      <c r="K1373" s="1" t="s">
        <v>175</v>
      </c>
      <c r="L1373" s="1" t="s">
        <v>162</v>
      </c>
      <c r="M1373">
        <v>29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バーガー潜尚保ICONIC</v>
      </c>
    </row>
    <row r="1374" spans="1:21" x14ac:dyDescent="0.25">
      <c r="A1374">
        <f>VLOOKUP(Block[[#This Row],[No用]],SetNo[[No.用]:[vlookup 用]],2,FALSE)</f>
        <v>362</v>
      </c>
      <c r="B1374">
        <f>IF(ROW()=2,1,IF(A1373&lt;&gt;Block[[#This Row],[No]],1,B1373+1))</f>
        <v>1</v>
      </c>
      <c r="C1374" t="s">
        <v>108</v>
      </c>
      <c r="D1374" s="1" t="s">
        <v>559</v>
      </c>
      <c r="E1374" s="1" t="s">
        <v>90</v>
      </c>
      <c r="F1374" s="1" t="s">
        <v>78</v>
      </c>
      <c r="G1374" s="1" t="s">
        <v>543</v>
      </c>
      <c r="H1374" t="s">
        <v>71</v>
      </c>
      <c r="I1374">
        <v>1</v>
      </c>
      <c r="J1374" t="s">
        <v>15</v>
      </c>
      <c r="K1374" s="1" t="s">
        <v>174</v>
      </c>
      <c r="L1374" s="1" t="s">
        <v>173</v>
      </c>
      <c r="M1374">
        <v>33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ユニフォーム高千穂恵也ICONIC</v>
      </c>
    </row>
    <row r="1375" spans="1:21" x14ac:dyDescent="0.25">
      <c r="A1375">
        <f>VLOOKUP(Block[[#This Row],[No用]],SetNo[[No.用]:[vlookup 用]],2,FALSE)</f>
        <v>362</v>
      </c>
      <c r="B1375">
        <f>IF(ROW()=2,1,IF(A1374&lt;&gt;Block[[#This Row],[No]],1,B1374+1))</f>
        <v>2</v>
      </c>
      <c r="C1375" t="s">
        <v>108</v>
      </c>
      <c r="D1375" s="1" t="s">
        <v>559</v>
      </c>
      <c r="E1375" s="1" t="s">
        <v>90</v>
      </c>
      <c r="F1375" s="1" t="s">
        <v>78</v>
      </c>
      <c r="G1375" s="1" t="s">
        <v>543</v>
      </c>
      <c r="H1375" t="s">
        <v>71</v>
      </c>
      <c r="I1375">
        <v>1</v>
      </c>
      <c r="J1375" t="s">
        <v>15</v>
      </c>
      <c r="K1375" s="1" t="s">
        <v>175</v>
      </c>
      <c r="L1375" s="1" t="s">
        <v>162</v>
      </c>
      <c r="M1375">
        <v>27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ユニフォーム高千穂恵也ICONIC</v>
      </c>
    </row>
    <row r="1376" spans="1:21" x14ac:dyDescent="0.25">
      <c r="A1376">
        <f>VLOOKUP(Block[[#This Row],[No用]],SetNo[[No.用]:[vlookup 用]],2,FALSE)</f>
        <v>362</v>
      </c>
      <c r="B1376">
        <f>IF(ROW()=2,1,IF(A1375&lt;&gt;Block[[#This Row],[No]],1,B1375+1))</f>
        <v>3</v>
      </c>
      <c r="C1376" t="s">
        <v>108</v>
      </c>
      <c r="D1376" s="1" t="s">
        <v>559</v>
      </c>
      <c r="E1376" s="1" t="s">
        <v>90</v>
      </c>
      <c r="F1376" s="1" t="s">
        <v>78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177</v>
      </c>
      <c r="L1376" s="1" t="s">
        <v>162</v>
      </c>
      <c r="M1376">
        <v>27</v>
      </c>
      <c r="N1376">
        <v>0</v>
      </c>
      <c r="O1376">
        <v>0</v>
      </c>
      <c r="P1376">
        <v>0</v>
      </c>
      <c r="U1376" t="str">
        <f>Block[[#This Row],[服装]]&amp;Block[[#This Row],[名前]]&amp;Block[[#This Row],[レアリティ]]</f>
        <v>ユニフォーム高千穂恵也ICONIC</v>
      </c>
    </row>
    <row r="1377" spans="1:21" x14ac:dyDescent="0.25">
      <c r="A1377">
        <f>VLOOKUP(Block[[#This Row],[No用]],SetNo[[No.用]:[vlookup 用]],2,FALSE)</f>
        <v>362</v>
      </c>
      <c r="B1377">
        <f>IF(ROW()=2,1,IF(A1376&lt;&gt;Block[[#This Row],[No]],1,B1376+1))</f>
        <v>4</v>
      </c>
      <c r="C1377" t="s">
        <v>108</v>
      </c>
      <c r="D1377" s="1" t="s">
        <v>559</v>
      </c>
      <c r="E1377" s="1" t="s">
        <v>90</v>
      </c>
      <c r="F1377" s="1" t="s">
        <v>78</v>
      </c>
      <c r="G1377" s="1" t="s">
        <v>543</v>
      </c>
      <c r="H1377" t="s">
        <v>71</v>
      </c>
      <c r="I1377">
        <v>1</v>
      </c>
      <c r="J1377" t="s">
        <v>15</v>
      </c>
      <c r="K1377" s="1" t="s">
        <v>248</v>
      </c>
      <c r="L1377" s="1" t="s">
        <v>162</v>
      </c>
      <c r="M1377">
        <v>27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ユニフォーム高千穂恵也ICONIC</v>
      </c>
    </row>
    <row r="1378" spans="1:21" x14ac:dyDescent="0.25">
      <c r="A1378">
        <f>VLOOKUP(Block[[#This Row],[No用]],SetNo[[No.用]:[vlookup 用]],2,FALSE)</f>
        <v>363</v>
      </c>
      <c r="B1378">
        <f>IF(ROW()=2,1,IF(A1377&lt;&gt;Block[[#This Row],[No]],1,B1377+1))</f>
        <v>1</v>
      </c>
      <c r="C1378" t="s">
        <v>108</v>
      </c>
      <c r="D1378" s="1" t="s">
        <v>561</v>
      </c>
      <c r="E1378" s="1" t="s">
        <v>90</v>
      </c>
      <c r="F1378" s="1" t="s">
        <v>82</v>
      </c>
      <c r="G1378" s="1" t="s">
        <v>543</v>
      </c>
      <c r="H1378" t="s">
        <v>71</v>
      </c>
      <c r="I1378">
        <v>1</v>
      </c>
      <c r="J1378" t="s">
        <v>15</v>
      </c>
      <c r="K1378" s="1" t="s">
        <v>174</v>
      </c>
      <c r="L1378" s="1" t="s">
        <v>162</v>
      </c>
      <c r="M1378">
        <v>28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ユニフォーム広尾倖児ICONIC</v>
      </c>
    </row>
    <row r="1379" spans="1:21" x14ac:dyDescent="0.25">
      <c r="A1379">
        <f>VLOOKUP(Block[[#This Row],[No用]],SetNo[[No.用]:[vlookup 用]],2,FALSE)</f>
        <v>363</v>
      </c>
      <c r="B1379">
        <f>IF(ROW()=2,1,IF(A1378&lt;&gt;Block[[#This Row],[No]],1,B1378+1))</f>
        <v>2</v>
      </c>
      <c r="C1379" t="s">
        <v>108</v>
      </c>
      <c r="D1379" s="1" t="s">
        <v>561</v>
      </c>
      <c r="E1379" s="1" t="s">
        <v>90</v>
      </c>
      <c r="F1379" s="1" t="s">
        <v>82</v>
      </c>
      <c r="G1379" s="1" t="s">
        <v>543</v>
      </c>
      <c r="H1379" t="s">
        <v>71</v>
      </c>
      <c r="I1379">
        <v>1</v>
      </c>
      <c r="J1379" t="s">
        <v>15</v>
      </c>
      <c r="K1379" s="1" t="s">
        <v>175</v>
      </c>
      <c r="L1379" s="1" t="s">
        <v>162</v>
      </c>
      <c r="M1379">
        <v>28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ユニフォーム広尾倖児ICONIC</v>
      </c>
    </row>
    <row r="1380" spans="1:21" x14ac:dyDescent="0.25">
      <c r="A1380">
        <f>VLOOKUP(Block[[#This Row],[No用]],SetNo[[No.用]:[vlookup 用]],2,FALSE)</f>
        <v>363</v>
      </c>
      <c r="B1380">
        <f>IF(ROW()=2,1,IF(A1379&lt;&gt;Block[[#This Row],[No]],1,B1379+1))</f>
        <v>3</v>
      </c>
      <c r="C1380" t="s">
        <v>108</v>
      </c>
      <c r="D1380" s="1" t="s">
        <v>561</v>
      </c>
      <c r="E1380" s="1" t="s">
        <v>90</v>
      </c>
      <c r="F1380" s="1" t="s">
        <v>82</v>
      </c>
      <c r="G1380" s="1" t="s">
        <v>543</v>
      </c>
      <c r="H1380" t="s">
        <v>71</v>
      </c>
      <c r="I1380">
        <v>1</v>
      </c>
      <c r="J1380" t="s">
        <v>15</v>
      </c>
      <c r="K1380" s="1" t="s">
        <v>177</v>
      </c>
      <c r="L1380" s="1" t="s">
        <v>162</v>
      </c>
      <c r="M1380">
        <v>28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ユニフォーム広尾倖児ICONIC</v>
      </c>
    </row>
    <row r="1381" spans="1:21" x14ac:dyDescent="0.25">
      <c r="A1381">
        <f>VLOOKUP(Block[[#This Row],[No用]],SetNo[[No.用]:[vlookup 用]],2,FALSE)</f>
        <v>363</v>
      </c>
      <c r="B1381">
        <f>IF(ROW()=2,1,IF(A1380&lt;&gt;Block[[#This Row],[No]],1,B1380+1))</f>
        <v>4</v>
      </c>
      <c r="C1381" t="s">
        <v>108</v>
      </c>
      <c r="D1381" s="1" t="s">
        <v>561</v>
      </c>
      <c r="E1381" s="1" t="s">
        <v>90</v>
      </c>
      <c r="F1381" s="1" t="s">
        <v>82</v>
      </c>
      <c r="G1381" s="1" t="s">
        <v>543</v>
      </c>
      <c r="H1381" t="s">
        <v>71</v>
      </c>
      <c r="I1381">
        <v>1</v>
      </c>
      <c r="J1381" t="s">
        <v>15</v>
      </c>
      <c r="K1381" s="1" t="s">
        <v>248</v>
      </c>
      <c r="L1381" s="1" t="s">
        <v>162</v>
      </c>
      <c r="M1381">
        <v>28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ユニフォーム広尾倖児ICONIC</v>
      </c>
    </row>
    <row r="1382" spans="1:21" x14ac:dyDescent="0.25">
      <c r="A1382">
        <f>VLOOKUP(Block[[#This Row],[No用]],SetNo[[No.用]:[vlookup 用]],2,FALSE)</f>
        <v>364</v>
      </c>
      <c r="B1382">
        <f>IF(ROW()=2,1,IF(A1381&lt;&gt;Block[[#This Row],[No]],1,B1381+1))</f>
        <v>1</v>
      </c>
      <c r="C1382" s="1" t="s">
        <v>736</v>
      </c>
      <c r="D1382" s="1" t="s">
        <v>561</v>
      </c>
      <c r="E1382" s="1" t="s">
        <v>77</v>
      </c>
      <c r="F1382" s="1" t="s">
        <v>82</v>
      </c>
      <c r="G1382" s="1" t="s">
        <v>543</v>
      </c>
      <c r="H1382" s="1" t="s">
        <v>544</v>
      </c>
      <c r="I1382">
        <v>1</v>
      </c>
      <c r="J1382" t="s">
        <v>15</v>
      </c>
      <c r="K1382" s="1" t="s">
        <v>174</v>
      </c>
      <c r="L1382" s="1" t="s">
        <v>162</v>
      </c>
      <c r="M1382">
        <v>28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カンフー広尾倖児ICONIC</v>
      </c>
    </row>
    <row r="1383" spans="1:21" x14ac:dyDescent="0.25">
      <c r="A1383">
        <f>VLOOKUP(Block[[#This Row],[No用]],SetNo[[No.用]:[vlookup 用]],2,FALSE)</f>
        <v>364</v>
      </c>
      <c r="B1383">
        <f>IF(ROW()=2,1,IF(A1382&lt;&gt;Block[[#This Row],[No]],1,B1382+1))</f>
        <v>2</v>
      </c>
      <c r="C1383" s="1" t="s">
        <v>736</v>
      </c>
      <c r="D1383" s="1" t="s">
        <v>561</v>
      </c>
      <c r="E1383" s="1" t="s">
        <v>77</v>
      </c>
      <c r="F1383" s="1" t="s">
        <v>82</v>
      </c>
      <c r="G1383" s="1" t="s">
        <v>543</v>
      </c>
      <c r="H1383" s="1" t="s">
        <v>544</v>
      </c>
      <c r="I1383">
        <v>1</v>
      </c>
      <c r="J1383" t="s">
        <v>15</v>
      </c>
      <c r="K1383" s="1" t="s">
        <v>175</v>
      </c>
      <c r="L1383" s="1" t="s">
        <v>178</v>
      </c>
      <c r="M1383">
        <v>31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カンフー広尾倖児ICONIC</v>
      </c>
    </row>
    <row r="1384" spans="1:21" x14ac:dyDescent="0.25">
      <c r="A1384">
        <f>VLOOKUP(Block[[#This Row],[No用]],SetNo[[No.用]:[vlookup 用]],2,FALSE)</f>
        <v>364</v>
      </c>
      <c r="B1384">
        <f>IF(ROW()=2,1,IF(A1383&lt;&gt;Block[[#This Row],[No]],1,B1383+1))</f>
        <v>3</v>
      </c>
      <c r="C1384" s="1" t="s">
        <v>736</v>
      </c>
      <c r="D1384" s="1" t="s">
        <v>561</v>
      </c>
      <c r="E1384" s="1" t="s">
        <v>77</v>
      </c>
      <c r="F1384" s="1" t="s">
        <v>82</v>
      </c>
      <c r="G1384" s="1" t="s">
        <v>543</v>
      </c>
      <c r="H1384" s="1" t="s">
        <v>544</v>
      </c>
      <c r="I1384">
        <v>1</v>
      </c>
      <c r="J1384" t="s">
        <v>15</v>
      </c>
      <c r="K1384" s="1" t="s">
        <v>177</v>
      </c>
      <c r="L1384" s="1" t="s">
        <v>162</v>
      </c>
      <c r="M1384">
        <v>28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カンフー広尾倖児ICONIC</v>
      </c>
    </row>
    <row r="1385" spans="1:21" x14ac:dyDescent="0.25">
      <c r="A1385">
        <f>VLOOKUP(Block[[#This Row],[No用]],SetNo[[No.用]:[vlookup 用]],2,FALSE)</f>
        <v>364</v>
      </c>
      <c r="B1385">
        <f>IF(ROW()=2,1,IF(A1384&lt;&gt;Block[[#This Row],[No]],1,B1384+1))</f>
        <v>4</v>
      </c>
      <c r="C1385" s="1" t="s">
        <v>736</v>
      </c>
      <c r="D1385" s="1" t="s">
        <v>561</v>
      </c>
      <c r="E1385" s="1" t="s">
        <v>77</v>
      </c>
      <c r="F1385" s="1" t="s">
        <v>82</v>
      </c>
      <c r="G1385" s="1" t="s">
        <v>543</v>
      </c>
      <c r="H1385" s="1" t="s">
        <v>544</v>
      </c>
      <c r="I1385">
        <v>1</v>
      </c>
      <c r="J1385" t="s">
        <v>15</v>
      </c>
      <c r="K1385" s="1" t="s">
        <v>248</v>
      </c>
      <c r="L1385" s="1" t="s">
        <v>162</v>
      </c>
      <c r="M1385">
        <v>28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カンフー広尾倖児ICONIC</v>
      </c>
    </row>
    <row r="1386" spans="1:21" x14ac:dyDescent="0.25">
      <c r="A1386">
        <f>VLOOKUP(Block[[#This Row],[No用]],SetNo[[No.用]:[vlookup 用]],2,FALSE)</f>
        <v>364</v>
      </c>
      <c r="B1386">
        <f>IF(ROW()=2,1,IF(A1385&lt;&gt;Block[[#This Row],[No]],1,B1385+1))</f>
        <v>5</v>
      </c>
      <c r="C1386" s="1" t="s">
        <v>736</v>
      </c>
      <c r="D1386" s="1" t="s">
        <v>561</v>
      </c>
      <c r="E1386" s="1" t="s">
        <v>77</v>
      </c>
      <c r="F1386" s="1" t="s">
        <v>82</v>
      </c>
      <c r="G1386" s="1" t="s">
        <v>543</v>
      </c>
      <c r="H1386" s="1" t="s">
        <v>544</v>
      </c>
      <c r="I1386">
        <v>1</v>
      </c>
      <c r="J1386" t="s">
        <v>15</v>
      </c>
      <c r="K1386" s="1" t="s">
        <v>183</v>
      </c>
      <c r="L1386" s="1" t="s">
        <v>224</v>
      </c>
      <c r="M1386">
        <v>45</v>
      </c>
      <c r="N1386">
        <v>0</v>
      </c>
      <c r="O1386">
        <v>55</v>
      </c>
      <c r="P1386">
        <v>0</v>
      </c>
      <c r="R1386" s="1" t="s">
        <v>737</v>
      </c>
      <c r="S1386" s="1" t="s">
        <v>954</v>
      </c>
      <c r="T1386" s="1"/>
      <c r="U1386" t="str">
        <f>Block[[#This Row],[服装]]&amp;Block[[#This Row],[名前]]&amp;Block[[#This Row],[レアリティ]]</f>
        <v>カンフー広尾倖児ICONIC</v>
      </c>
    </row>
    <row r="1387" spans="1:21" x14ac:dyDescent="0.25">
      <c r="A1387">
        <f>VLOOKUP(Block[[#This Row],[No用]],SetNo[[No.用]:[vlookup 用]],2,FALSE)</f>
        <v>365</v>
      </c>
      <c r="B1387">
        <f>IF(ROW()=2,1,IF(A1386&lt;&gt;Block[[#This Row],[No]],1,B1386+1))</f>
        <v>1</v>
      </c>
      <c r="C1387" t="s">
        <v>108</v>
      </c>
      <c r="D1387" s="1" t="s">
        <v>563</v>
      </c>
      <c r="E1387" s="1" t="s">
        <v>90</v>
      </c>
      <c r="F1387" s="1" t="s">
        <v>74</v>
      </c>
      <c r="G1387" s="1" t="s">
        <v>543</v>
      </c>
      <c r="H1387" t="s">
        <v>71</v>
      </c>
      <c r="I1387">
        <v>1</v>
      </c>
      <c r="J1387" t="s">
        <v>15</v>
      </c>
      <c r="K1387" s="1" t="s">
        <v>174</v>
      </c>
      <c r="L1387" s="1" t="s">
        <v>162</v>
      </c>
      <c r="M1387">
        <v>28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ユニフォーム先島伊澄ICONIC</v>
      </c>
    </row>
    <row r="1388" spans="1:21" x14ac:dyDescent="0.25">
      <c r="A1388">
        <f>VLOOKUP(Block[[#This Row],[No用]],SetNo[[No.用]:[vlookup 用]],2,FALSE)</f>
        <v>365</v>
      </c>
      <c r="B1388">
        <f>IF(ROW()=2,1,IF(A1387&lt;&gt;Block[[#This Row],[No]],1,B1387+1))</f>
        <v>2</v>
      </c>
      <c r="C1388" t="s">
        <v>108</v>
      </c>
      <c r="D1388" s="1" t="s">
        <v>563</v>
      </c>
      <c r="E1388" s="1" t="s">
        <v>90</v>
      </c>
      <c r="F1388" s="1" t="s">
        <v>74</v>
      </c>
      <c r="G1388" s="1" t="s">
        <v>543</v>
      </c>
      <c r="H1388" t="s">
        <v>71</v>
      </c>
      <c r="I1388">
        <v>1</v>
      </c>
      <c r="J1388" t="s">
        <v>15</v>
      </c>
      <c r="K1388" s="1" t="s">
        <v>175</v>
      </c>
      <c r="L1388" s="1" t="s">
        <v>162</v>
      </c>
      <c r="M1388">
        <v>28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ユニフォーム先島伊澄ICONIC</v>
      </c>
    </row>
    <row r="1389" spans="1:21" x14ac:dyDescent="0.25">
      <c r="A1389">
        <f>VLOOKUP(Block[[#This Row],[No用]],SetNo[[No.用]:[vlookup 用]],2,FALSE)</f>
        <v>365</v>
      </c>
      <c r="B1389">
        <f>IF(ROW()=2,1,IF(A1388&lt;&gt;Block[[#This Row],[No]],1,B1388+1))</f>
        <v>3</v>
      </c>
      <c r="C1389" t="s">
        <v>108</v>
      </c>
      <c r="D1389" s="1" t="s">
        <v>563</v>
      </c>
      <c r="E1389" s="1" t="s">
        <v>90</v>
      </c>
      <c r="F1389" s="1" t="s">
        <v>74</v>
      </c>
      <c r="G1389" s="1" t="s">
        <v>543</v>
      </c>
      <c r="H1389" t="s">
        <v>71</v>
      </c>
      <c r="I1389">
        <v>1</v>
      </c>
      <c r="J1389" t="s">
        <v>15</v>
      </c>
      <c r="K1389" s="1" t="s">
        <v>248</v>
      </c>
      <c r="L1389" s="1" t="s">
        <v>162</v>
      </c>
      <c r="M1389">
        <v>28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ユニフォーム先島伊澄ICONIC</v>
      </c>
    </row>
    <row r="1390" spans="1:21" x14ac:dyDescent="0.25">
      <c r="A1390">
        <f>VLOOKUP(Block[[#This Row],[No用]],SetNo[[No.用]:[vlookup 用]],2,FALSE)</f>
        <v>366</v>
      </c>
      <c r="B1390">
        <f>IF(ROW()=2,1,IF(A1389&lt;&gt;Block[[#This Row],[No]],1,B1389+1))</f>
        <v>1</v>
      </c>
      <c r="C1390" t="s">
        <v>108</v>
      </c>
      <c r="D1390" s="1" t="s">
        <v>565</v>
      </c>
      <c r="E1390" s="1" t="s">
        <v>90</v>
      </c>
      <c r="F1390" s="1" t="s">
        <v>82</v>
      </c>
      <c r="G1390" s="1" t="s">
        <v>543</v>
      </c>
      <c r="H1390" t="s">
        <v>71</v>
      </c>
      <c r="I1390">
        <v>1</v>
      </c>
      <c r="J1390" t="s">
        <v>15</v>
      </c>
      <c r="K1390" s="1" t="s">
        <v>174</v>
      </c>
      <c r="L1390" s="1" t="s">
        <v>178</v>
      </c>
      <c r="M1390">
        <v>34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ユニフォーム背黒晃彦ICONIC</v>
      </c>
    </row>
    <row r="1391" spans="1:21" x14ac:dyDescent="0.25">
      <c r="A1391">
        <f>VLOOKUP(Block[[#This Row],[No用]],SetNo[[No.用]:[vlookup 用]],2,FALSE)</f>
        <v>366</v>
      </c>
      <c r="B1391">
        <f>IF(ROW()=2,1,IF(A1390&lt;&gt;Block[[#This Row],[No]],1,B1390+1))</f>
        <v>2</v>
      </c>
      <c r="C1391" t="s">
        <v>108</v>
      </c>
      <c r="D1391" s="1" t="s">
        <v>565</v>
      </c>
      <c r="E1391" s="1" t="s">
        <v>90</v>
      </c>
      <c r="F1391" s="1" t="s">
        <v>82</v>
      </c>
      <c r="G1391" s="1" t="s">
        <v>543</v>
      </c>
      <c r="H1391" t="s">
        <v>71</v>
      </c>
      <c r="I1391">
        <v>1</v>
      </c>
      <c r="J1391" t="s">
        <v>15</v>
      </c>
      <c r="K1391" s="1" t="s">
        <v>175</v>
      </c>
      <c r="L1391" s="1" t="s">
        <v>173</v>
      </c>
      <c r="M1391">
        <v>34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ユニフォーム背黒晃彦ICONIC</v>
      </c>
    </row>
    <row r="1392" spans="1:21" x14ac:dyDescent="0.25">
      <c r="A1392">
        <f>VLOOKUP(Block[[#This Row],[No用]],SetNo[[No.用]:[vlookup 用]],2,FALSE)</f>
        <v>366</v>
      </c>
      <c r="B1392">
        <f>IF(ROW()=2,1,IF(A1391&lt;&gt;Block[[#This Row],[No]],1,B1391+1))</f>
        <v>3</v>
      </c>
      <c r="C1392" t="s">
        <v>108</v>
      </c>
      <c r="D1392" s="1" t="s">
        <v>565</v>
      </c>
      <c r="E1392" s="1" t="s">
        <v>90</v>
      </c>
      <c r="F1392" s="1" t="s">
        <v>82</v>
      </c>
      <c r="G1392" s="1" t="s">
        <v>543</v>
      </c>
      <c r="H1392" t="s">
        <v>71</v>
      </c>
      <c r="I1392">
        <v>1</v>
      </c>
      <c r="J1392" t="s">
        <v>15</v>
      </c>
      <c r="K1392" s="1" t="s">
        <v>179</v>
      </c>
      <c r="L1392" s="1" t="s">
        <v>173</v>
      </c>
      <c r="M1392">
        <v>37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ユニフォーム背黒晃彦ICONIC</v>
      </c>
    </row>
    <row r="1393" spans="1:21" x14ac:dyDescent="0.25">
      <c r="A1393">
        <f>VLOOKUP(Block[[#This Row],[No用]],SetNo[[No.用]:[vlookup 用]],2,FALSE)</f>
        <v>366</v>
      </c>
      <c r="B1393">
        <f>IF(ROW()=2,1,IF(A1392&lt;&gt;Block[[#This Row],[No]],1,B1392+1))</f>
        <v>4</v>
      </c>
      <c r="C1393" t="s">
        <v>108</v>
      </c>
      <c r="D1393" s="1" t="s">
        <v>565</v>
      </c>
      <c r="E1393" s="1" t="s">
        <v>90</v>
      </c>
      <c r="F1393" s="1" t="s">
        <v>82</v>
      </c>
      <c r="G1393" s="1" t="s">
        <v>543</v>
      </c>
      <c r="H1393" t="s">
        <v>71</v>
      </c>
      <c r="I1393">
        <v>1</v>
      </c>
      <c r="J1393" t="s">
        <v>15</v>
      </c>
      <c r="K1393" s="1" t="s">
        <v>177</v>
      </c>
      <c r="L1393" s="1" t="s">
        <v>162</v>
      </c>
      <c r="M1393">
        <v>31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ユニフォーム背黒晃彦ICONIC</v>
      </c>
    </row>
    <row r="1394" spans="1:21" x14ac:dyDescent="0.25">
      <c r="A1394">
        <f>VLOOKUP(Block[[#This Row],[No用]],SetNo[[No.用]:[vlookup 用]],2,FALSE)</f>
        <v>366</v>
      </c>
      <c r="B1394">
        <f>IF(ROW()=2,1,IF(A1393&lt;&gt;Block[[#This Row],[No]],1,B1393+1))</f>
        <v>5</v>
      </c>
      <c r="C1394" t="s">
        <v>108</v>
      </c>
      <c r="D1394" s="1" t="s">
        <v>565</v>
      </c>
      <c r="E1394" s="1" t="s">
        <v>90</v>
      </c>
      <c r="F1394" s="1" t="s">
        <v>82</v>
      </c>
      <c r="G1394" s="1" t="s">
        <v>543</v>
      </c>
      <c r="H1394" t="s">
        <v>71</v>
      </c>
      <c r="I1394">
        <v>1</v>
      </c>
      <c r="J1394" t="s">
        <v>15</v>
      </c>
      <c r="K1394" s="1" t="s">
        <v>248</v>
      </c>
      <c r="L1394" s="1" t="s">
        <v>162</v>
      </c>
      <c r="M1394">
        <v>31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ユニフォーム背黒晃彦ICONIC</v>
      </c>
    </row>
    <row r="1395" spans="1:21" x14ac:dyDescent="0.25">
      <c r="A1395">
        <f>VLOOKUP(Block[[#This Row],[No用]],SetNo[[No.用]:[vlookup 用]],2,FALSE)</f>
        <v>366</v>
      </c>
      <c r="B1395">
        <f>IF(ROW()=2,1,IF(A1394&lt;&gt;Block[[#This Row],[No]],1,B1394+1))</f>
        <v>6</v>
      </c>
      <c r="C1395" t="s">
        <v>108</v>
      </c>
      <c r="D1395" s="1" t="s">
        <v>565</v>
      </c>
      <c r="E1395" s="1" t="s">
        <v>90</v>
      </c>
      <c r="F1395" s="1" t="s">
        <v>82</v>
      </c>
      <c r="G1395" s="1" t="s">
        <v>543</v>
      </c>
      <c r="H1395" t="s">
        <v>71</v>
      </c>
      <c r="I1395">
        <v>1</v>
      </c>
      <c r="J1395" t="s">
        <v>15</v>
      </c>
      <c r="K1395" s="1" t="s">
        <v>183</v>
      </c>
      <c r="L1395" s="1" t="s">
        <v>224</v>
      </c>
      <c r="M1395">
        <v>44</v>
      </c>
      <c r="N1395">
        <v>0</v>
      </c>
      <c r="O1395">
        <v>54</v>
      </c>
      <c r="P1395">
        <v>0</v>
      </c>
      <c r="U1395" t="str">
        <f>Block[[#This Row],[服装]]&amp;Block[[#This Row],[名前]]&amp;Block[[#This Row],[レアリティ]]</f>
        <v>ユニフォーム背黒晃彦ICONIC</v>
      </c>
    </row>
    <row r="1396" spans="1:21" x14ac:dyDescent="0.25">
      <c r="A1396">
        <f>VLOOKUP(Block[[#This Row],[No用]],SetNo[[No.用]:[vlookup 用]],2,FALSE)</f>
        <v>367</v>
      </c>
      <c r="B1396">
        <f>IF(ROW()=2,1,IF(A1395&lt;&gt;Block[[#This Row],[No]],1,B1395+1))</f>
        <v>1</v>
      </c>
      <c r="C1396" t="s">
        <v>108</v>
      </c>
      <c r="D1396" s="1" t="s">
        <v>567</v>
      </c>
      <c r="E1396" s="1" t="s">
        <v>90</v>
      </c>
      <c r="F1396" s="1" t="s">
        <v>80</v>
      </c>
      <c r="G1396" s="1" t="s">
        <v>543</v>
      </c>
      <c r="H1396" t="s">
        <v>71</v>
      </c>
      <c r="I1396">
        <v>0</v>
      </c>
      <c r="J1396" t="s">
        <v>15</v>
      </c>
      <c r="M1396">
        <v>0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ユニフォーム赤間颯ICONIC</v>
      </c>
    </row>
    <row r="1397" spans="1:21" x14ac:dyDescent="0.25">
      <c r="A1397">
        <f>VLOOKUP(Block[[#This Row],[No用]],SetNo[[No.用]:[vlookup 用]],2,FALSE)</f>
        <v>368</v>
      </c>
      <c r="B1397">
        <f>IF(ROW()=2,1,IF(A1396&lt;&gt;Block[[#This Row],[No]],1,B1396+1))</f>
        <v>1</v>
      </c>
      <c r="C1397" s="1" t="s">
        <v>108</v>
      </c>
      <c r="D1397" s="1" t="s">
        <v>1071</v>
      </c>
      <c r="E1397" s="1" t="s">
        <v>77</v>
      </c>
      <c r="F1397" s="1" t="s">
        <v>74</v>
      </c>
      <c r="G1397" s="1" t="s">
        <v>1072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ユニフォーム白峰周ICONIC</v>
      </c>
    </row>
    <row r="1398" spans="1:21" x14ac:dyDescent="0.25">
      <c r="A1398">
        <f>VLOOKUP(Block[[#This Row],[No用]],SetNo[[No.用]:[vlookup 用]],2,FALSE)</f>
        <v>368</v>
      </c>
      <c r="B1398">
        <f>IF(ROW()=2,1,IF(A1397&lt;&gt;Block[[#This Row],[No]],1,B1397+1))</f>
        <v>2</v>
      </c>
      <c r="C1398" s="1" t="s">
        <v>108</v>
      </c>
      <c r="D1398" s="1" t="s">
        <v>1071</v>
      </c>
      <c r="E1398" s="1" t="s">
        <v>77</v>
      </c>
      <c r="F1398" s="1" t="s">
        <v>74</v>
      </c>
      <c r="G1398" s="1" t="s">
        <v>1072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ユニフォーム白峰周ICONIC</v>
      </c>
    </row>
    <row r="1399" spans="1:21" x14ac:dyDescent="0.25">
      <c r="A1399">
        <f>VLOOKUP(Block[[#This Row],[No用]],SetNo[[No.用]:[vlookup 用]],2,FALSE)</f>
        <v>368</v>
      </c>
      <c r="B1399">
        <f>IF(ROW()=2,1,IF(A1398&lt;&gt;Block[[#This Row],[No]],1,B1398+1))</f>
        <v>3</v>
      </c>
      <c r="C1399" s="1" t="s">
        <v>108</v>
      </c>
      <c r="D1399" s="1" t="s">
        <v>1071</v>
      </c>
      <c r="E1399" s="1" t="s">
        <v>77</v>
      </c>
      <c r="F1399" s="1" t="s">
        <v>74</v>
      </c>
      <c r="G1399" s="1" t="s">
        <v>1072</v>
      </c>
      <c r="H1399" s="1" t="s">
        <v>544</v>
      </c>
      <c r="I1399">
        <v>1</v>
      </c>
      <c r="J1399" t="s">
        <v>15</v>
      </c>
      <c r="K1399" s="1" t="s">
        <v>248</v>
      </c>
      <c r="L1399" s="1" t="s">
        <v>162</v>
      </c>
      <c r="M1399">
        <v>29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ユニフォーム白峰周ICONIC</v>
      </c>
    </row>
    <row r="1400" spans="1:21" x14ac:dyDescent="0.25">
      <c r="A1400">
        <f>VLOOKUP(Block[[#This Row],[No用]],SetNo[[No.用]:[vlookup 用]],2,FALSE)</f>
        <v>369</v>
      </c>
      <c r="B1400">
        <f>IF(ROW()=2,1,IF(A1399&lt;&gt;Block[[#This Row],[No]],1,B1399+1))</f>
        <v>1</v>
      </c>
      <c r="C1400" s="1" t="s">
        <v>108</v>
      </c>
      <c r="D1400" s="1" t="s">
        <v>1081</v>
      </c>
      <c r="E1400" s="1" t="s">
        <v>77</v>
      </c>
      <c r="F1400" s="1" t="s">
        <v>82</v>
      </c>
      <c r="G1400" s="1" t="s">
        <v>1072</v>
      </c>
      <c r="H1400" s="1" t="s">
        <v>544</v>
      </c>
      <c r="I1400">
        <v>1</v>
      </c>
      <c r="J1400" t="s">
        <v>15</v>
      </c>
      <c r="K1400" s="1" t="s">
        <v>174</v>
      </c>
      <c r="L1400" s="1" t="s">
        <v>173</v>
      </c>
      <c r="M1400">
        <v>38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ユニフォーム和倉久彦ICONIC</v>
      </c>
    </row>
    <row r="1401" spans="1:21" x14ac:dyDescent="0.25">
      <c r="A1401">
        <f>VLOOKUP(Block[[#This Row],[No用]],SetNo[[No.用]:[vlookup 用]],2,FALSE)</f>
        <v>369</v>
      </c>
      <c r="B1401">
        <f>IF(ROW()=2,1,IF(A1400&lt;&gt;Block[[#This Row],[No]],1,B1400+1))</f>
        <v>2</v>
      </c>
      <c r="C1401" s="1" t="s">
        <v>108</v>
      </c>
      <c r="D1401" s="1" t="s">
        <v>1081</v>
      </c>
      <c r="E1401" s="1" t="s">
        <v>77</v>
      </c>
      <c r="F1401" s="1" t="s">
        <v>82</v>
      </c>
      <c r="G1401" s="1" t="s">
        <v>1072</v>
      </c>
      <c r="H1401" s="1" t="s">
        <v>544</v>
      </c>
      <c r="I1401">
        <v>1</v>
      </c>
      <c r="J1401" t="s">
        <v>15</v>
      </c>
      <c r="K1401" s="1" t="s">
        <v>175</v>
      </c>
      <c r="L1401" s="1" t="s">
        <v>173</v>
      </c>
      <c r="M1401">
        <v>38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ユニフォーム和倉久彦ICONIC</v>
      </c>
    </row>
    <row r="1402" spans="1:21" x14ac:dyDescent="0.25">
      <c r="A1402">
        <f>VLOOKUP(Block[[#This Row],[No用]],SetNo[[No.用]:[vlookup 用]],2,FALSE)</f>
        <v>369</v>
      </c>
      <c r="B1402">
        <f>IF(ROW()=2,1,IF(A1401&lt;&gt;Block[[#This Row],[No]],1,B1401+1))</f>
        <v>3</v>
      </c>
      <c r="C1402" s="1" t="s">
        <v>108</v>
      </c>
      <c r="D1402" s="1" t="s">
        <v>1081</v>
      </c>
      <c r="E1402" s="1" t="s">
        <v>77</v>
      </c>
      <c r="F1402" s="1" t="s">
        <v>82</v>
      </c>
      <c r="G1402" s="1" t="s">
        <v>1072</v>
      </c>
      <c r="H1402" s="1" t="s">
        <v>544</v>
      </c>
      <c r="I1402">
        <v>1</v>
      </c>
      <c r="J1402" t="s">
        <v>15</v>
      </c>
      <c r="K1402" s="1" t="s">
        <v>179</v>
      </c>
      <c r="L1402" s="1" t="s">
        <v>173</v>
      </c>
      <c r="M1402">
        <v>40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ユニフォーム和倉久彦ICONIC</v>
      </c>
    </row>
    <row r="1403" spans="1:21" x14ac:dyDescent="0.25">
      <c r="A1403">
        <f>VLOOKUP(Block[[#This Row],[No用]],SetNo[[No.用]:[vlookup 用]],2,FALSE)</f>
        <v>369</v>
      </c>
      <c r="B1403">
        <f>IF(ROW()=2,1,IF(A1402&lt;&gt;Block[[#This Row],[No]],1,B1402+1))</f>
        <v>4</v>
      </c>
      <c r="C1403" s="1" t="s">
        <v>108</v>
      </c>
      <c r="D1403" s="1" t="s">
        <v>1081</v>
      </c>
      <c r="E1403" s="1" t="s">
        <v>77</v>
      </c>
      <c r="F1403" s="1" t="s">
        <v>82</v>
      </c>
      <c r="G1403" s="1" t="s">
        <v>1072</v>
      </c>
      <c r="H1403" s="1" t="s">
        <v>544</v>
      </c>
      <c r="I1403">
        <v>1</v>
      </c>
      <c r="J1403" t="s">
        <v>15</v>
      </c>
      <c r="K1403" s="1" t="s">
        <v>177</v>
      </c>
      <c r="L1403" s="1" t="s">
        <v>162</v>
      </c>
      <c r="M1403">
        <v>31</v>
      </c>
      <c r="N1403">
        <v>0</v>
      </c>
      <c r="O1403">
        <v>0</v>
      </c>
      <c r="P1403">
        <v>0</v>
      </c>
      <c r="U1403" t="str">
        <f>Block[[#This Row],[服装]]&amp;Block[[#This Row],[名前]]&amp;Block[[#This Row],[レアリティ]]</f>
        <v>ユニフォーム和倉久彦ICONIC</v>
      </c>
    </row>
    <row r="1404" spans="1:21" x14ac:dyDescent="0.25">
      <c r="A1404">
        <f>VLOOKUP(Block[[#This Row],[No用]],SetNo[[No.用]:[vlookup 用]],2,FALSE)</f>
        <v>369</v>
      </c>
      <c r="B1404">
        <f>IF(ROW()=2,1,IF(A1403&lt;&gt;Block[[#This Row],[No]],1,B1403+1))</f>
        <v>5</v>
      </c>
      <c r="C1404" s="1" t="s">
        <v>108</v>
      </c>
      <c r="D1404" s="1" t="s">
        <v>1081</v>
      </c>
      <c r="E1404" s="1" t="s">
        <v>77</v>
      </c>
      <c r="F1404" s="1" t="s">
        <v>82</v>
      </c>
      <c r="G1404" s="1" t="s">
        <v>1072</v>
      </c>
      <c r="H1404" s="1" t="s">
        <v>544</v>
      </c>
      <c r="I1404">
        <v>1</v>
      </c>
      <c r="J1404" t="s">
        <v>15</v>
      </c>
      <c r="K1404" s="1" t="s">
        <v>248</v>
      </c>
      <c r="L1404" s="1" t="s">
        <v>162</v>
      </c>
      <c r="M1404">
        <v>31</v>
      </c>
      <c r="N1404">
        <v>0</v>
      </c>
      <c r="O1404">
        <v>0</v>
      </c>
      <c r="P1404">
        <v>0</v>
      </c>
      <c r="U1404" t="str">
        <f>Block[[#This Row],[服装]]&amp;Block[[#This Row],[名前]]&amp;Block[[#This Row],[レアリティ]]</f>
        <v>ユニフォーム和倉久彦ICONIC</v>
      </c>
    </row>
    <row r="1405" spans="1:21" x14ac:dyDescent="0.25">
      <c r="A1405">
        <f>VLOOKUP(Block[[#This Row],[No用]],SetNo[[No.用]:[vlookup 用]],2,FALSE)</f>
        <v>369</v>
      </c>
      <c r="B1405">
        <f>IF(ROW()=2,1,IF(A1404&lt;&gt;Block[[#This Row],[No]],1,B1404+1))</f>
        <v>6</v>
      </c>
      <c r="C1405" s="1" t="s">
        <v>108</v>
      </c>
      <c r="D1405" s="1" t="s">
        <v>1081</v>
      </c>
      <c r="E1405" s="1" t="s">
        <v>77</v>
      </c>
      <c r="F1405" s="1" t="s">
        <v>82</v>
      </c>
      <c r="G1405" s="1" t="s">
        <v>1072</v>
      </c>
      <c r="H1405" s="1" t="s">
        <v>544</v>
      </c>
      <c r="I1405">
        <v>1</v>
      </c>
      <c r="J1405" t="s">
        <v>15</v>
      </c>
      <c r="K1405" s="1" t="s">
        <v>183</v>
      </c>
      <c r="L1405" s="1" t="s">
        <v>224</v>
      </c>
      <c r="M1405">
        <v>45</v>
      </c>
      <c r="N1405">
        <v>0</v>
      </c>
      <c r="O1405">
        <v>55</v>
      </c>
      <c r="P1405">
        <v>0</v>
      </c>
      <c r="U1405" t="str">
        <f>Block[[#This Row],[服装]]&amp;Block[[#This Row],[名前]]&amp;Block[[#This Row],[レアリティ]]</f>
        <v>ユニフォーム和倉久彦ICONIC</v>
      </c>
    </row>
    <row r="1406" spans="1:21" x14ac:dyDescent="0.25">
      <c r="A1406">
        <f>VLOOKUP(Block[[#This Row],[No用]],SetNo[[No.用]:[vlookup 用]],2,FALSE)</f>
        <v>370</v>
      </c>
      <c r="B1406">
        <f>IF(ROW()=2,1,IF(A1405&lt;&gt;Block[[#This Row],[No]],1,B1405+1))</f>
        <v>1</v>
      </c>
      <c r="C1406" s="1" t="s">
        <v>108</v>
      </c>
      <c r="D1406" s="1" t="s">
        <v>1085</v>
      </c>
      <c r="E1406" s="1" t="s">
        <v>77</v>
      </c>
      <c r="F1406" s="1" t="s">
        <v>78</v>
      </c>
      <c r="G1406" s="1" t="s">
        <v>1072</v>
      </c>
      <c r="H1406" s="1" t="s">
        <v>544</v>
      </c>
      <c r="I1406">
        <v>1</v>
      </c>
      <c r="J1406" t="s">
        <v>15</v>
      </c>
      <c r="K1406" s="1" t="s">
        <v>174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Block[[#This Row],[服装]]&amp;Block[[#This Row],[名前]]&amp;Block[[#This Row],[レアリティ]]</f>
        <v>ユニフォーム金沢伊織ICONIC</v>
      </c>
    </row>
    <row r="1407" spans="1:21" x14ac:dyDescent="0.25">
      <c r="A1407">
        <f>VLOOKUP(Block[[#This Row],[No用]],SetNo[[No.用]:[vlookup 用]],2,FALSE)</f>
        <v>370</v>
      </c>
      <c r="B1407">
        <f>IF(ROW()=2,1,IF(A1406&lt;&gt;Block[[#This Row],[No]],1,B1406+1))</f>
        <v>2</v>
      </c>
      <c r="C1407" s="1" t="s">
        <v>108</v>
      </c>
      <c r="D1407" s="1" t="s">
        <v>1085</v>
      </c>
      <c r="E1407" s="1" t="s">
        <v>77</v>
      </c>
      <c r="F1407" s="1" t="s">
        <v>78</v>
      </c>
      <c r="G1407" s="1" t="s">
        <v>1072</v>
      </c>
      <c r="H1407" s="1" t="s">
        <v>544</v>
      </c>
      <c r="I1407">
        <v>1</v>
      </c>
      <c r="J1407" t="s">
        <v>15</v>
      </c>
      <c r="K1407" s="1" t="s">
        <v>175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Block[[#This Row],[服装]]&amp;Block[[#This Row],[名前]]&amp;Block[[#This Row],[レアリティ]]</f>
        <v>ユニフォーム金沢伊織ICONIC</v>
      </c>
    </row>
    <row r="1408" spans="1:21" x14ac:dyDescent="0.25">
      <c r="A1408">
        <f>VLOOKUP(Block[[#This Row],[No用]],SetNo[[No.用]:[vlookup 用]],2,FALSE)</f>
        <v>370</v>
      </c>
      <c r="B1408">
        <f>IF(ROW()=2,1,IF(A1407&lt;&gt;Block[[#This Row],[No]],1,B1407+1))</f>
        <v>3</v>
      </c>
      <c r="C1408" s="1" t="s">
        <v>108</v>
      </c>
      <c r="D1408" s="1" t="s">
        <v>1085</v>
      </c>
      <c r="E1408" s="1" t="s">
        <v>77</v>
      </c>
      <c r="F1408" s="1" t="s">
        <v>78</v>
      </c>
      <c r="G1408" s="1" t="s">
        <v>1072</v>
      </c>
      <c r="H1408" s="1" t="s">
        <v>544</v>
      </c>
      <c r="I1408">
        <v>1</v>
      </c>
      <c r="J1408" t="s">
        <v>15</v>
      </c>
      <c r="K1408" s="1" t="s">
        <v>177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Block[[#This Row],[服装]]&amp;Block[[#This Row],[名前]]&amp;Block[[#This Row],[レアリティ]]</f>
        <v>ユニフォーム金沢伊織ICONIC</v>
      </c>
    </row>
    <row r="1409" spans="1:21" x14ac:dyDescent="0.25">
      <c r="A1409">
        <f>VLOOKUP(Block[[#This Row],[No用]],SetNo[[No.用]:[vlookup 用]],2,FALSE)</f>
        <v>370</v>
      </c>
      <c r="B1409">
        <f>IF(ROW()=2,1,IF(A1408&lt;&gt;Block[[#This Row],[No]],1,B1408+1))</f>
        <v>4</v>
      </c>
      <c r="C1409" s="1" t="s">
        <v>108</v>
      </c>
      <c r="D1409" s="1" t="s">
        <v>1085</v>
      </c>
      <c r="E1409" s="1" t="s">
        <v>77</v>
      </c>
      <c r="F1409" s="1" t="s">
        <v>78</v>
      </c>
      <c r="G1409" s="1" t="s">
        <v>1072</v>
      </c>
      <c r="H1409" s="1" t="s">
        <v>544</v>
      </c>
      <c r="I1409">
        <v>1</v>
      </c>
      <c r="J1409" t="s">
        <v>15</v>
      </c>
      <c r="K1409" s="1" t="s">
        <v>248</v>
      </c>
      <c r="L1409" s="1" t="s">
        <v>162</v>
      </c>
      <c r="M1409">
        <v>29</v>
      </c>
      <c r="N1409">
        <v>0</v>
      </c>
      <c r="O1409">
        <v>0</v>
      </c>
      <c r="P1409">
        <v>0</v>
      </c>
      <c r="U1409" t="str">
        <f>Block[[#This Row],[服装]]&amp;Block[[#This Row],[名前]]&amp;Block[[#This Row],[レアリティ]]</f>
        <v>ユニフォーム金沢伊織ICONIC</v>
      </c>
    </row>
    <row r="1410" spans="1:21" x14ac:dyDescent="0.25">
      <c r="A1410">
        <f>VLOOKUP(Block[[#This Row],[No用]],SetNo[[No.用]:[vlookup 用]],2,FALSE)</f>
        <v>371</v>
      </c>
      <c r="B1410">
        <f>IF(ROW()=2,1,IF(A1409&lt;&gt;Block[[#This Row],[No]],1,B1409+1))</f>
        <v>1</v>
      </c>
      <c r="C1410" s="1" t="s">
        <v>108</v>
      </c>
      <c r="D1410" s="1" t="s">
        <v>1089</v>
      </c>
      <c r="E1410" s="1" t="s">
        <v>77</v>
      </c>
      <c r="F1410" s="1" t="s">
        <v>82</v>
      </c>
      <c r="G1410" s="1" t="s">
        <v>1072</v>
      </c>
      <c r="H1410" s="1" t="s">
        <v>544</v>
      </c>
      <c r="I1410">
        <v>1</v>
      </c>
      <c r="J1410" t="s">
        <v>15</v>
      </c>
      <c r="K1410" s="1" t="s">
        <v>174</v>
      </c>
      <c r="L1410" s="1" t="s">
        <v>162</v>
      </c>
      <c r="M1410">
        <v>28</v>
      </c>
      <c r="N1410">
        <v>0</v>
      </c>
      <c r="O1410">
        <v>0</v>
      </c>
      <c r="P1410">
        <v>0</v>
      </c>
      <c r="U1410" t="str">
        <f>Block[[#This Row],[服装]]&amp;Block[[#This Row],[名前]]&amp;Block[[#This Row],[レアリティ]]</f>
        <v>ユニフォーム志賀智也ICONIC</v>
      </c>
    </row>
    <row r="1411" spans="1:21" x14ac:dyDescent="0.25">
      <c r="A1411">
        <f>VLOOKUP(Block[[#This Row],[No用]],SetNo[[No.用]:[vlookup 用]],2,FALSE)</f>
        <v>371</v>
      </c>
      <c r="B1411">
        <f>IF(ROW()=2,1,IF(A1410&lt;&gt;Block[[#This Row],[No]],1,B1410+1))</f>
        <v>2</v>
      </c>
      <c r="C1411" s="1" t="s">
        <v>108</v>
      </c>
      <c r="D1411" s="1" t="s">
        <v>1089</v>
      </c>
      <c r="E1411" s="1" t="s">
        <v>77</v>
      </c>
      <c r="F1411" s="1" t="s">
        <v>82</v>
      </c>
      <c r="G1411" s="1" t="s">
        <v>1072</v>
      </c>
      <c r="H1411" s="1" t="s">
        <v>544</v>
      </c>
      <c r="I1411">
        <v>1</v>
      </c>
      <c r="J1411" t="s">
        <v>15</v>
      </c>
      <c r="K1411" s="1" t="s">
        <v>175</v>
      </c>
      <c r="L1411" s="1" t="s">
        <v>162</v>
      </c>
      <c r="M1411">
        <v>28</v>
      </c>
      <c r="N1411">
        <v>0</v>
      </c>
      <c r="O1411">
        <v>0</v>
      </c>
      <c r="P1411">
        <v>0</v>
      </c>
      <c r="U1411" t="str">
        <f>Block[[#This Row],[服装]]&amp;Block[[#This Row],[名前]]&amp;Block[[#This Row],[レアリティ]]</f>
        <v>ユニフォーム志賀智也ICONIC</v>
      </c>
    </row>
    <row r="1412" spans="1:21" x14ac:dyDescent="0.25">
      <c r="A1412">
        <f>VLOOKUP(Block[[#This Row],[No用]],SetNo[[No.用]:[vlookup 用]],2,FALSE)</f>
        <v>371</v>
      </c>
      <c r="B1412">
        <f>IF(ROW()=2,1,IF(A1411&lt;&gt;Block[[#This Row],[No]],1,B1411+1))</f>
        <v>3</v>
      </c>
      <c r="C1412" s="1" t="s">
        <v>108</v>
      </c>
      <c r="D1412" s="1" t="s">
        <v>1089</v>
      </c>
      <c r="E1412" s="1" t="s">
        <v>77</v>
      </c>
      <c r="F1412" s="1" t="s">
        <v>82</v>
      </c>
      <c r="G1412" s="1" t="s">
        <v>1072</v>
      </c>
      <c r="H1412" s="1" t="s">
        <v>544</v>
      </c>
      <c r="I1412">
        <v>1</v>
      </c>
      <c r="J1412" t="s">
        <v>15</v>
      </c>
      <c r="K1412" s="1" t="s">
        <v>177</v>
      </c>
      <c r="L1412" s="1" t="s">
        <v>162</v>
      </c>
      <c r="M1412">
        <v>28</v>
      </c>
      <c r="N1412">
        <v>0</v>
      </c>
      <c r="O1412">
        <v>0</v>
      </c>
      <c r="P1412">
        <v>0</v>
      </c>
      <c r="U1412" t="str">
        <f>Block[[#This Row],[服装]]&amp;Block[[#This Row],[名前]]&amp;Block[[#This Row],[レアリティ]]</f>
        <v>ユニフォーム志賀智也ICONIC</v>
      </c>
    </row>
    <row r="1413" spans="1:21" x14ac:dyDescent="0.25">
      <c r="A1413">
        <f>VLOOKUP(Block[[#This Row],[No用]],SetNo[[No.用]:[vlookup 用]],2,FALSE)</f>
        <v>371</v>
      </c>
      <c r="B1413">
        <f>IF(ROW()=2,1,IF(A1412&lt;&gt;Block[[#This Row],[No]],1,B1412+1))</f>
        <v>4</v>
      </c>
      <c r="C1413" s="1" t="s">
        <v>108</v>
      </c>
      <c r="D1413" s="1" t="s">
        <v>1089</v>
      </c>
      <c r="E1413" s="1" t="s">
        <v>77</v>
      </c>
      <c r="F1413" s="1" t="s">
        <v>82</v>
      </c>
      <c r="G1413" s="1" t="s">
        <v>1072</v>
      </c>
      <c r="H1413" s="1" t="s">
        <v>544</v>
      </c>
      <c r="I1413">
        <v>1</v>
      </c>
      <c r="J1413" t="s">
        <v>15</v>
      </c>
      <c r="K1413" s="1" t="s">
        <v>248</v>
      </c>
      <c r="L1413" s="1" t="s">
        <v>162</v>
      </c>
      <c r="M1413">
        <v>28</v>
      </c>
      <c r="N1413">
        <v>0</v>
      </c>
      <c r="O1413">
        <v>0</v>
      </c>
      <c r="P1413">
        <v>0</v>
      </c>
      <c r="U1413" t="str">
        <f>Block[[#This Row],[服装]]&amp;Block[[#This Row],[名前]]&amp;Block[[#This Row],[レアリティ]]</f>
        <v>ユニフォーム志賀智也ICONIC</v>
      </c>
    </row>
    <row r="1414" spans="1:21" x14ac:dyDescent="0.25">
      <c r="A1414">
        <f>VLOOKUP(Block[[#This Row],[No用]],SetNo[[No.用]:[vlookup 用]],2,FALSE)</f>
        <v>371</v>
      </c>
      <c r="B1414">
        <f>IF(ROW()=2,1,IF(A1413&lt;&gt;Block[[#This Row],[No]],1,B1413+1))</f>
        <v>5</v>
      </c>
      <c r="C1414" s="1" t="s">
        <v>108</v>
      </c>
      <c r="D1414" s="1" t="s">
        <v>1089</v>
      </c>
      <c r="E1414" s="1" t="s">
        <v>77</v>
      </c>
      <c r="F1414" s="1" t="s">
        <v>82</v>
      </c>
      <c r="G1414" s="1" t="s">
        <v>1072</v>
      </c>
      <c r="H1414" s="1" t="s">
        <v>544</v>
      </c>
      <c r="I1414">
        <v>1</v>
      </c>
      <c r="J1414" t="s">
        <v>15</v>
      </c>
      <c r="K1414" s="1" t="s">
        <v>183</v>
      </c>
      <c r="L1414" s="1" t="s">
        <v>224</v>
      </c>
      <c r="M1414">
        <v>44</v>
      </c>
      <c r="N1414">
        <v>0</v>
      </c>
      <c r="O1414">
        <v>54</v>
      </c>
      <c r="P1414">
        <v>0</v>
      </c>
      <c r="T1414" s="1" t="s">
        <v>1092</v>
      </c>
      <c r="U1414" t="str">
        <f>Block[[#This Row],[服装]]&amp;Block[[#This Row],[名前]]&amp;Block[[#This Row],[レアリティ]]</f>
        <v>ユニフォーム志賀智也ICONIC</v>
      </c>
    </row>
    <row r="1415" spans="1:21" x14ac:dyDescent="0.25">
      <c r="A1415">
        <f>VLOOKUP(Block[[#This Row],[No用]],SetNo[[No.用]:[vlookup 用]],2,FALSE)</f>
        <v>372</v>
      </c>
      <c r="B1415">
        <f>IF(ROW()=2,1,IF(A1414&lt;&gt;Block[[#This Row],[No]],1,B1414+1))</f>
        <v>1</v>
      </c>
      <c r="C1415" s="1" t="s">
        <v>108</v>
      </c>
      <c r="D1415" s="1" t="s">
        <v>1102</v>
      </c>
      <c r="E1415" s="1" t="s">
        <v>77</v>
      </c>
      <c r="F1415" s="1" t="s">
        <v>80</v>
      </c>
      <c r="G1415" s="1" t="s">
        <v>1072</v>
      </c>
      <c r="H1415" s="1" t="s">
        <v>544</v>
      </c>
      <c r="I1415">
        <v>0</v>
      </c>
      <c r="J1415" t="s">
        <v>15</v>
      </c>
      <c r="M1415">
        <v>0</v>
      </c>
      <c r="N1415">
        <v>0</v>
      </c>
      <c r="O1415">
        <v>0</v>
      </c>
      <c r="P1415">
        <v>0</v>
      </c>
      <c r="U1415" t="str">
        <f>Block[[#This Row],[服装]]&amp;Block[[#This Row],[名前]]&amp;Block[[#This Row],[レアリティ]]</f>
        <v>ユニフォーム輪島友和ICONIC</v>
      </c>
    </row>
    <row r="1416" spans="1:21" x14ac:dyDescent="0.25">
      <c r="A1416">
        <f>VLOOKUP(Block[[#This Row],[No用]],SetNo[[No.用]:[vlookup 用]],2,FALSE)</f>
        <v>373</v>
      </c>
      <c r="B1416">
        <f>IF(ROW()=2,1,IF(A1415&lt;&gt;Block[[#This Row],[No]],1,B1415+1))</f>
        <v>1</v>
      </c>
      <c r="C1416" s="1" t="s">
        <v>108</v>
      </c>
      <c r="D1416" s="1" t="s">
        <v>1119</v>
      </c>
      <c r="E1416" s="1" t="s">
        <v>77</v>
      </c>
      <c r="F1416" s="1" t="s">
        <v>78</v>
      </c>
      <c r="G1416" s="1" t="s">
        <v>1072</v>
      </c>
      <c r="H1416" s="1" t="s">
        <v>544</v>
      </c>
      <c r="I1416">
        <v>1</v>
      </c>
      <c r="J1416" t="s">
        <v>15</v>
      </c>
      <c r="K1416" s="1" t="s">
        <v>174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Block[[#This Row],[服装]]&amp;Block[[#This Row],[名前]]&amp;Block[[#This Row],[レアリティ]]</f>
        <v>ユニフォーム深谷謙朗ICONIC</v>
      </c>
    </row>
    <row r="1417" spans="1:21" x14ac:dyDescent="0.25">
      <c r="A1417">
        <f>VLOOKUP(Block[[#This Row],[No用]],SetNo[[No.用]:[vlookup 用]],2,FALSE)</f>
        <v>373</v>
      </c>
      <c r="B1417">
        <f>IF(ROW()=2,1,IF(A1416&lt;&gt;Block[[#This Row],[No]],1,B1416+1))</f>
        <v>2</v>
      </c>
      <c r="C1417" s="1" t="s">
        <v>108</v>
      </c>
      <c r="D1417" s="1" t="s">
        <v>1119</v>
      </c>
      <c r="E1417" s="1" t="s">
        <v>77</v>
      </c>
      <c r="F1417" s="1" t="s">
        <v>78</v>
      </c>
      <c r="G1417" s="1" t="s">
        <v>1072</v>
      </c>
      <c r="H1417" s="1" t="s">
        <v>544</v>
      </c>
      <c r="I1417">
        <v>1</v>
      </c>
      <c r="J1417" t="s">
        <v>15</v>
      </c>
      <c r="K1417" s="1" t="s">
        <v>175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Block[[#This Row],[服装]]&amp;Block[[#This Row],[名前]]&amp;Block[[#This Row],[レアリティ]]</f>
        <v>ユニフォーム深谷謙朗ICONIC</v>
      </c>
    </row>
    <row r="1418" spans="1:21" x14ac:dyDescent="0.25">
      <c r="A1418">
        <f>VLOOKUP(Block[[#This Row],[No用]],SetNo[[No.用]:[vlookup 用]],2,FALSE)</f>
        <v>374</v>
      </c>
      <c r="B1418">
        <f>IF(ROW()=2,1,IF(A1417&lt;&gt;Block[[#This Row],[No]],1,B1417+1))</f>
        <v>1</v>
      </c>
      <c r="C1418" s="1" t="s">
        <v>108</v>
      </c>
      <c r="D1418" s="1" t="s">
        <v>1129</v>
      </c>
      <c r="E1418" s="1" t="s">
        <v>77</v>
      </c>
      <c r="F1418" s="1" t="s">
        <v>78</v>
      </c>
      <c r="G1418" s="1" t="s">
        <v>1072</v>
      </c>
      <c r="H1418" s="1" t="s">
        <v>544</v>
      </c>
      <c r="I1418">
        <v>1</v>
      </c>
      <c r="J1418" t="s">
        <v>15</v>
      </c>
      <c r="K1418" s="1" t="s">
        <v>174</v>
      </c>
      <c r="L1418" s="1" t="s">
        <v>162</v>
      </c>
      <c r="M1418">
        <v>30</v>
      </c>
      <c r="N1418">
        <v>0</v>
      </c>
      <c r="O1418">
        <v>0</v>
      </c>
      <c r="P1418">
        <v>0</v>
      </c>
      <c r="U1418" t="str">
        <f>Block[[#This Row],[服装]]&amp;Block[[#This Row],[名前]]&amp;Block[[#This Row],[レアリティ]]</f>
        <v>ユニフォーム山代総司ICONIC</v>
      </c>
    </row>
    <row r="1419" spans="1:21" x14ac:dyDescent="0.25">
      <c r="A1419">
        <f>VLOOKUP(Block[[#This Row],[No用]],SetNo[[No.用]:[vlookup 用]],2,FALSE)</f>
        <v>374</v>
      </c>
      <c r="B1419">
        <f>IF(ROW()=2,1,IF(A1418&lt;&gt;Block[[#This Row],[No]],1,B1418+1))</f>
        <v>2</v>
      </c>
      <c r="C1419" s="1" t="s">
        <v>108</v>
      </c>
      <c r="D1419" s="1" t="s">
        <v>1129</v>
      </c>
      <c r="E1419" s="1" t="s">
        <v>77</v>
      </c>
      <c r="F1419" s="1" t="s">
        <v>78</v>
      </c>
      <c r="G1419" s="1" t="s">
        <v>1072</v>
      </c>
      <c r="H1419" s="1" t="s">
        <v>544</v>
      </c>
      <c r="I1419">
        <v>1</v>
      </c>
      <c r="J1419" t="s">
        <v>15</v>
      </c>
      <c r="K1419" s="1" t="s">
        <v>175</v>
      </c>
      <c r="L1419" s="1" t="s">
        <v>178</v>
      </c>
      <c r="M1419">
        <v>33</v>
      </c>
      <c r="N1419">
        <v>0</v>
      </c>
      <c r="O1419">
        <v>0</v>
      </c>
      <c r="P1419">
        <v>0</v>
      </c>
      <c r="U1419" t="str">
        <f>Block[[#This Row],[服装]]&amp;Block[[#This Row],[名前]]&amp;Block[[#This Row],[レアリティ]]</f>
        <v>ユニフォーム山代総司ICONIC</v>
      </c>
    </row>
    <row r="1420" spans="1:21" x14ac:dyDescent="0.25">
      <c r="A1420">
        <f>VLOOKUP(Block[[#This Row],[No用]],SetNo[[No.用]:[vlookup 用]],2,FALSE)</f>
        <v>374</v>
      </c>
      <c r="B1420">
        <f>IF(ROW()=2,1,IF(A1419&lt;&gt;Block[[#This Row],[No]],1,B1419+1))</f>
        <v>3</v>
      </c>
      <c r="C1420" s="1" t="s">
        <v>108</v>
      </c>
      <c r="D1420" s="1" t="s">
        <v>1129</v>
      </c>
      <c r="E1420" s="1" t="s">
        <v>77</v>
      </c>
      <c r="F1420" s="1" t="s">
        <v>78</v>
      </c>
      <c r="G1420" s="1" t="s">
        <v>1072</v>
      </c>
      <c r="H1420" s="1" t="s">
        <v>544</v>
      </c>
      <c r="I1420">
        <v>1</v>
      </c>
      <c r="J1420" t="s">
        <v>15</v>
      </c>
      <c r="K1420" s="1" t="s">
        <v>177</v>
      </c>
      <c r="L1420" s="1" t="s">
        <v>162</v>
      </c>
      <c r="M1420">
        <v>30</v>
      </c>
      <c r="N1420">
        <v>0</v>
      </c>
      <c r="O1420">
        <v>0</v>
      </c>
      <c r="P1420">
        <v>0</v>
      </c>
      <c r="U1420" t="str">
        <f>Block[[#This Row],[服装]]&amp;Block[[#This Row],[名前]]&amp;Block[[#This Row],[レアリティ]]</f>
        <v>ユニフォーム山代総司ICONIC</v>
      </c>
    </row>
    <row r="1421" spans="1:21" x14ac:dyDescent="0.25">
      <c r="A1421">
        <f>VLOOKUP(Block[[#This Row],[No用]],SetNo[[No.用]:[vlookup 用]],2,FALSE)</f>
        <v>374</v>
      </c>
      <c r="B1421">
        <f>IF(ROW()=2,1,IF(A1420&lt;&gt;Block[[#This Row],[No]],1,B1420+1))</f>
        <v>4</v>
      </c>
      <c r="C1421" s="1" t="s">
        <v>108</v>
      </c>
      <c r="D1421" s="1" t="s">
        <v>1129</v>
      </c>
      <c r="E1421" s="1" t="s">
        <v>77</v>
      </c>
      <c r="F1421" s="1" t="s">
        <v>78</v>
      </c>
      <c r="G1421" s="1" t="s">
        <v>1072</v>
      </c>
      <c r="H1421" s="1" t="s">
        <v>544</v>
      </c>
      <c r="I1421">
        <v>1</v>
      </c>
      <c r="J1421" t="s">
        <v>15</v>
      </c>
      <c r="K1421" s="1" t="s">
        <v>248</v>
      </c>
      <c r="L1421" s="1" t="s">
        <v>162</v>
      </c>
      <c r="M1421">
        <v>30</v>
      </c>
      <c r="N1421">
        <v>0</v>
      </c>
      <c r="O1421">
        <v>0</v>
      </c>
      <c r="P1421">
        <v>0</v>
      </c>
      <c r="U1421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815"/>
  <sheetViews>
    <sheetView topLeftCell="A700" workbookViewId="0">
      <selection activeCell="A726" sqref="A723:XFD726"/>
    </sheetView>
  </sheetViews>
  <sheetFormatPr defaultRowHeight="14.25" x14ac:dyDescent="0.25"/>
  <cols>
    <col min="1" max="1" width="6.28515625" bestFit="1" customWidth="1"/>
    <col min="2" max="2" width="4.28515625" customWidth="1"/>
    <col min="3" max="3" width="3.28515625" customWidth="1"/>
    <col min="4" max="4" width="12.42578125" bestFit="1" customWidth="1"/>
    <col min="5" max="5" width="13.140625" bestFit="1" customWidth="1"/>
    <col min="6" max="6" width="10.42578125" bestFit="1" customWidth="1"/>
    <col min="7" max="7" width="7.28515625" bestFit="1" customWidth="1"/>
    <col min="8" max="8" width="10.28515625" bestFit="1" customWidth="1"/>
    <col min="9" max="9" width="11" bestFit="1" customWidth="1"/>
    <col min="10" max="10" width="4.28515625" customWidth="1"/>
    <col min="11" max="11" width="9.7109375" bestFit="1" customWidth="1"/>
    <col min="12" max="12" width="15.28515625" bestFit="1" customWidth="1"/>
    <col min="13" max="13" width="4" customWidth="1"/>
    <col min="14" max="15" width="7.28515625" bestFit="1" customWidth="1"/>
    <col min="16" max="16" width="10.7109375" bestFit="1" customWidth="1"/>
    <col min="17" max="17" width="11.7109375" bestFit="1" customWidth="1"/>
    <col min="18" max="18" width="13.85546875" bestFit="1" customWidth="1"/>
    <col min="19" max="19" width="7.7109375" customWidth="1"/>
    <col min="20" max="21" width="11.7109375" customWidth="1"/>
    <col min="22" max="22" width="11.7109375" bestFit="1" customWidth="1"/>
    <col min="23" max="23" width="23.140625" bestFit="1" customWidth="1"/>
    <col min="24" max="24" width="7.7109375" bestFit="1" customWidth="1"/>
    <col min="25" max="25" width="26.28515625" bestFit="1" customWidth="1"/>
    <col min="26" max="26" width="40.7109375" bestFit="1" customWidth="1"/>
    <col min="27" max="27" width="40.7109375" customWidth="1"/>
    <col min="28" max="28" width="29" hidden="1" customWidth="1"/>
    <col min="29" max="29" width="5.42578125" hidden="1" customWidth="1"/>
    <col min="30" max="30" width="25.28515625" customWidth="1"/>
  </cols>
  <sheetData>
    <row r="1" spans="1:29" x14ac:dyDescent="0.25">
      <c r="A1" t="s">
        <v>236</v>
      </c>
      <c r="B1" s="1" t="s">
        <v>555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851</v>
      </c>
      <c r="S1" s="11" t="s">
        <v>834</v>
      </c>
      <c r="T1" s="11" t="s">
        <v>835</v>
      </c>
      <c r="U1" s="11" t="s">
        <v>836</v>
      </c>
      <c r="V1" s="11" t="s">
        <v>837</v>
      </c>
      <c r="W1" s="11" t="s">
        <v>838</v>
      </c>
      <c r="X1" s="11" t="s">
        <v>839</v>
      </c>
      <c r="Y1" s="12" t="s">
        <v>847</v>
      </c>
      <c r="Z1" s="11" t="s">
        <v>840</v>
      </c>
      <c r="AA1" s="18" t="s">
        <v>1091</v>
      </c>
      <c r="AB1" t="s">
        <v>235</v>
      </c>
      <c r="AC1" s="1" t="s">
        <v>899</v>
      </c>
    </row>
    <row r="2" spans="1:29" x14ac:dyDescent="0.2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2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959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2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866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2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607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865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2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709</v>
      </c>
      <c r="E6" s="1" t="s">
        <v>684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1018</v>
      </c>
      <c r="X6">
        <v>2</v>
      </c>
      <c r="Y6" s="1" t="s">
        <v>138</v>
      </c>
      <c r="Z6" s="1" t="s">
        <v>1019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2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781</v>
      </c>
      <c r="E7" s="1" t="s">
        <v>684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2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912</v>
      </c>
      <c r="E8" s="1" t="s">
        <v>684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918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2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1070</v>
      </c>
      <c r="E9" s="1" t="s">
        <v>684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985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848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2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1070</v>
      </c>
      <c r="E10" s="1" t="s">
        <v>684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1113</v>
      </c>
      <c r="X10">
        <v>2</v>
      </c>
      <c r="Y10" s="1" t="s">
        <v>141</v>
      </c>
      <c r="Z10" s="1" t="s">
        <v>1114</v>
      </c>
      <c r="AA10" s="1" t="s">
        <v>1115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2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1047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2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1047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2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1047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2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1029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2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866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2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607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1047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2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607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865</v>
      </c>
      <c r="X17">
        <v>2</v>
      </c>
      <c r="Y17" s="1" t="s">
        <v>609</v>
      </c>
      <c r="Z17" s="1" t="s">
        <v>928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2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709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1047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2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709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866</v>
      </c>
      <c r="X19">
        <v>1</v>
      </c>
      <c r="Y19" s="1" t="s">
        <v>684</v>
      </c>
      <c r="Z19" s="1" t="s">
        <v>929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2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709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684</v>
      </c>
      <c r="X20">
        <v>0</v>
      </c>
      <c r="Y20" s="1" t="s">
        <v>684</v>
      </c>
      <c r="Z20" s="1" t="s">
        <v>929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2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709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930</v>
      </c>
      <c r="X21">
        <v>2</v>
      </c>
      <c r="Y21" s="1" t="s">
        <v>684</v>
      </c>
      <c r="Z21" s="1" t="s">
        <v>929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2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781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1029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2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885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1047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2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885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892</v>
      </c>
      <c r="X24">
        <v>1</v>
      </c>
      <c r="Y24" s="1" t="s">
        <v>139</v>
      </c>
      <c r="Z24" s="1" t="s">
        <v>858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2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935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1047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2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935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943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2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1154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1029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2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1154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1029</v>
      </c>
      <c r="X28">
        <v>0</v>
      </c>
      <c r="Y28" s="1"/>
      <c r="Z28" s="1"/>
      <c r="AA28" s="1" t="s">
        <v>1196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2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1154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1030</v>
      </c>
      <c r="X29">
        <v>1</v>
      </c>
      <c r="Y29" s="1"/>
      <c r="Z29" s="1"/>
      <c r="AA29" s="1" t="s">
        <v>1196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2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1154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930</v>
      </c>
      <c r="X30">
        <v>2</v>
      </c>
      <c r="Y30" s="1" t="s">
        <v>684</v>
      </c>
      <c r="Z30" s="1" t="s">
        <v>929</v>
      </c>
      <c r="AA30" s="1" t="s">
        <v>1197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25">
      <c r="A31">
        <f>VLOOKUP(Special[[#This Row],[No用]],SetNo[[No.用]:[vlookup 用]],2,FALSE)</f>
        <v>19</v>
      </c>
      <c r="B31">
        <f>IF(ROW()=2,1,IF(A30&lt;&gt;Special[[#This Row],[No]],1,IF(Special[[#This Row],[枝番用]]=0,B30,B30+1)))</f>
        <v>1</v>
      </c>
      <c r="C31">
        <f>IF(ROW()=2,1,IF(Special[[#This Row],[枝番用]]=1,1,C30+1))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1047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2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878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2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1047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2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878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2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1047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2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607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1047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2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707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1047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2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707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893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2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707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943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2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707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857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2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781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1047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2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781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893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2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885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1047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2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885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893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2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885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906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2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973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1047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2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973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943</v>
      </c>
      <c r="X47">
        <v>1</v>
      </c>
      <c r="Y47" s="1" t="s">
        <v>684</v>
      </c>
      <c r="Z47" s="1" t="s">
        <v>979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2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973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684</v>
      </c>
      <c r="X48">
        <v>2</v>
      </c>
      <c r="Y48" s="1" t="s">
        <v>684</v>
      </c>
      <c r="Z48" s="1" t="s">
        <v>979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2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1052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1047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2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1052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985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848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2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1052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775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1058</v>
      </c>
      <c r="X51">
        <v>2</v>
      </c>
      <c r="Y51" s="1" t="s">
        <v>140</v>
      </c>
      <c r="Z51" s="1" t="s">
        <v>1059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2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1047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2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866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2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1047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2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866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2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1047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2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866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2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866</v>
      </c>
      <c r="X58">
        <v>2</v>
      </c>
      <c r="Y58" s="1" t="s">
        <v>139</v>
      </c>
      <c r="Z58" s="1" t="s">
        <v>873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2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2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734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1047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2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734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866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2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734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866</v>
      </c>
      <c r="X62">
        <v>1</v>
      </c>
      <c r="Z62" s="1" t="s">
        <v>931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2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734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853</v>
      </c>
      <c r="S63">
        <v>3.35</v>
      </c>
      <c r="T63">
        <v>33.729999999999997</v>
      </c>
      <c r="U63">
        <v>5</v>
      </c>
      <c r="V63">
        <v>50.08</v>
      </c>
      <c r="W63" s="1" t="s">
        <v>863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2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781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1047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2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781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866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2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781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866</v>
      </c>
      <c r="X66">
        <v>2</v>
      </c>
      <c r="Y66" s="1" t="s">
        <v>139</v>
      </c>
      <c r="Z66" s="1" t="s">
        <v>873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2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781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2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781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866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2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781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713</v>
      </c>
      <c r="S69">
        <v>3.35</v>
      </c>
      <c r="T69">
        <v>33.729999999999997</v>
      </c>
      <c r="U69">
        <v>5</v>
      </c>
      <c r="V69">
        <v>50.08</v>
      </c>
      <c r="W69" s="1" t="s">
        <v>863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2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1052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1047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2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1052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985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856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2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1052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943</v>
      </c>
      <c r="X72">
        <v>2</v>
      </c>
      <c r="Y72" s="1" t="s">
        <v>139</v>
      </c>
      <c r="Z72" s="1" t="s">
        <v>858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2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1052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858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2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1140</v>
      </c>
      <c r="X74">
        <v>1</v>
      </c>
      <c r="Z74" s="1" t="s">
        <v>1063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2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943</v>
      </c>
      <c r="X75">
        <v>1</v>
      </c>
      <c r="Z75" s="1" t="s">
        <v>1063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2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894</v>
      </c>
      <c r="X76">
        <v>1</v>
      </c>
      <c r="Z76" s="1" t="s">
        <v>1063</v>
      </c>
      <c r="AA76" s="1" t="s">
        <v>1141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2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943</v>
      </c>
      <c r="X77">
        <v>1</v>
      </c>
      <c r="Z77" s="1" t="s">
        <v>1063</v>
      </c>
      <c r="AA77" s="1" t="s">
        <v>1141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2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1055</v>
      </c>
      <c r="Z78" s="1" t="s">
        <v>1056</v>
      </c>
      <c r="AA78" s="1" t="s">
        <v>1142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2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894</v>
      </c>
      <c r="X79">
        <v>1</v>
      </c>
      <c r="Y79" s="1"/>
      <c r="Z79" s="1" t="s">
        <v>1063</v>
      </c>
      <c r="AA79" s="1" t="s">
        <v>1141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2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943</v>
      </c>
      <c r="X80">
        <v>1</v>
      </c>
      <c r="Z80" s="1" t="s">
        <v>1063</v>
      </c>
      <c r="AA80" s="1" t="s">
        <v>1141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2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672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894</v>
      </c>
      <c r="X81">
        <v>1</v>
      </c>
      <c r="Z81" s="1" t="s">
        <v>1063</v>
      </c>
      <c r="AA81" s="1" t="s">
        <v>1141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2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672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1139</v>
      </c>
      <c r="S82">
        <v>16.8</v>
      </c>
      <c r="T82">
        <v>58.94</v>
      </c>
      <c r="U82">
        <v>20</v>
      </c>
      <c r="V82">
        <v>69.98</v>
      </c>
      <c r="W82" t="s">
        <v>941</v>
      </c>
      <c r="X82">
        <v>1</v>
      </c>
      <c r="Z82" s="1" t="s">
        <v>1063</v>
      </c>
      <c r="AA82" s="1" t="s">
        <v>1141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2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672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866</v>
      </c>
      <c r="X83">
        <v>0</v>
      </c>
      <c r="Z83" s="1" t="s">
        <v>883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2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672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866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2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769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894</v>
      </c>
      <c r="X85">
        <v>1</v>
      </c>
      <c r="Z85" s="1" t="s">
        <v>1063</v>
      </c>
      <c r="AA85" s="1" t="s">
        <v>1141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2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769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777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1139</v>
      </c>
      <c r="S86">
        <v>16.8</v>
      </c>
      <c r="T86">
        <v>58.94</v>
      </c>
      <c r="U86">
        <v>20</v>
      </c>
      <c r="V86">
        <v>69.98</v>
      </c>
      <c r="W86" t="s">
        <v>941</v>
      </c>
      <c r="X86">
        <v>1</v>
      </c>
      <c r="Z86" s="1" t="s">
        <v>1063</v>
      </c>
      <c r="AA86" s="1" t="s">
        <v>1141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2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769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778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943</v>
      </c>
      <c r="X87">
        <v>2</v>
      </c>
      <c r="Y87" s="1" t="s">
        <v>142</v>
      </c>
      <c r="Z87" s="1" t="s">
        <v>1020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2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769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1028</v>
      </c>
      <c r="X88">
        <v>2</v>
      </c>
      <c r="Y88" s="1" t="s">
        <v>142</v>
      </c>
      <c r="Z88" s="1" t="s">
        <v>1020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2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885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866</v>
      </c>
      <c r="Y89" s="1"/>
      <c r="Z89" s="1" t="s">
        <v>883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2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885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866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2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885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894</v>
      </c>
      <c r="X91">
        <v>2</v>
      </c>
      <c r="Y91" s="1"/>
      <c r="Z91" s="1" t="s">
        <v>1063</v>
      </c>
      <c r="AA91" s="1" t="s">
        <v>1143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2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885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866</v>
      </c>
      <c r="X92">
        <v>2</v>
      </c>
      <c r="Y92" s="1"/>
      <c r="Z92" s="1" t="s">
        <v>1063</v>
      </c>
      <c r="AA92" s="1" t="s">
        <v>1143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2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1070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848</v>
      </c>
      <c r="X93">
        <v>1</v>
      </c>
      <c r="Y93" s="1"/>
      <c r="Z93" s="1" t="s">
        <v>1063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2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1070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943</v>
      </c>
      <c r="X94">
        <v>1</v>
      </c>
      <c r="Y94" s="1"/>
      <c r="Z94" s="1" t="s">
        <v>1063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2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1070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918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2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1070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775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930</v>
      </c>
      <c r="X96">
        <v>2</v>
      </c>
      <c r="Y96" s="1" t="s">
        <v>684</v>
      </c>
      <c r="Z96" s="1" t="s">
        <v>929</v>
      </c>
      <c r="AA96" s="19" t="s">
        <v>1116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2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1047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2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1047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2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878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2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1047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2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866</v>
      </c>
      <c r="X101">
        <v>2</v>
      </c>
      <c r="Y101" s="1" t="s">
        <v>592</v>
      </c>
      <c r="Z101" s="1" t="s">
        <v>933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2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632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1047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2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632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848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2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742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1047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2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742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866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2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742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864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863</v>
      </c>
      <c r="X106">
        <v>1</v>
      </c>
      <c r="Y106" s="1" t="s">
        <v>139</v>
      </c>
      <c r="Z106" s="1" t="s">
        <v>858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2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1046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2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1140</v>
      </c>
      <c r="X108">
        <v>1</v>
      </c>
      <c r="Z108" s="1" t="s">
        <v>1063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2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943</v>
      </c>
      <c r="X109">
        <v>1</v>
      </c>
      <c r="Z109" s="1" t="s">
        <v>1063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2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866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2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915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2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915</v>
      </c>
      <c r="X112">
        <v>0</v>
      </c>
      <c r="Z112" s="17" t="s">
        <v>1049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2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1046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2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1140</v>
      </c>
      <c r="X114">
        <v>1</v>
      </c>
      <c r="Z114" s="1" t="s">
        <v>1063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2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943</v>
      </c>
      <c r="X115">
        <v>1</v>
      </c>
      <c r="Z115" s="1" t="s">
        <v>1063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2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918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2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4" t="s">
        <v>1253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2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1046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2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1144</v>
      </c>
      <c r="X119">
        <v>1</v>
      </c>
      <c r="Z119" s="1" t="s">
        <v>1063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2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1139</v>
      </c>
      <c r="S120">
        <v>10</v>
      </c>
      <c r="T120">
        <v>35.479999999999997</v>
      </c>
      <c r="U120">
        <v>0</v>
      </c>
      <c r="V120">
        <v>0</v>
      </c>
      <c r="W120" t="s">
        <v>941</v>
      </c>
      <c r="X120">
        <v>1</v>
      </c>
      <c r="Z120" s="1" t="s">
        <v>1063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2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866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2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631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1046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2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631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1144</v>
      </c>
      <c r="X123">
        <v>1</v>
      </c>
      <c r="Z123" s="1" t="s">
        <v>1063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2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631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1139</v>
      </c>
      <c r="S124">
        <v>10</v>
      </c>
      <c r="T124">
        <v>35.479999999999997</v>
      </c>
      <c r="U124">
        <v>0</v>
      </c>
      <c r="V124">
        <v>0</v>
      </c>
      <c r="W124" t="s">
        <v>941</v>
      </c>
      <c r="X124">
        <v>1</v>
      </c>
      <c r="Z124" s="1" t="s">
        <v>1063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2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631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866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2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631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775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865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2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825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1046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2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825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1144</v>
      </c>
      <c r="X128">
        <v>1</v>
      </c>
      <c r="Z128" s="1" t="s">
        <v>1063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2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825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1139</v>
      </c>
      <c r="S129">
        <v>10</v>
      </c>
      <c r="T129">
        <v>35.479999999999997</v>
      </c>
      <c r="U129">
        <v>0</v>
      </c>
      <c r="V129">
        <v>0</v>
      </c>
      <c r="W129" t="s">
        <v>941</v>
      </c>
      <c r="X129">
        <v>1</v>
      </c>
      <c r="Z129" s="1" t="s">
        <v>1063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2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825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866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2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825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866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2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825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943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2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825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863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2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1046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2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1046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2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1004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2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1046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2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941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2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678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1046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2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800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1046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2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800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801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942</v>
      </c>
      <c r="X141">
        <v>2</v>
      </c>
      <c r="Z141" s="1" t="s">
        <v>945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2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990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1046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2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1046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2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943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2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1046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2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943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2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630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1046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2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630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943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2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630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865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2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1025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1046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2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1025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985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856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2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1046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2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941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2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1046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2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918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2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1046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2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866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2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918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2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631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1046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2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631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918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2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707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1046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2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707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944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2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1046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2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923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1046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2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923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866</v>
      </c>
      <c r="X165">
        <v>1</v>
      </c>
      <c r="Z165" s="1" t="s">
        <v>931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2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923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853</v>
      </c>
      <c r="S166">
        <v>3.35</v>
      </c>
      <c r="T166">
        <v>33.729999999999997</v>
      </c>
      <c r="U166">
        <v>5</v>
      </c>
      <c r="V166">
        <v>50.08</v>
      </c>
      <c r="W166" s="1" t="s">
        <v>863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2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1046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2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1046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2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1046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2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1029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2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607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1029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2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607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1004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2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607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4" t="s">
        <v>1253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2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734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1046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2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734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853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848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2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734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853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852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2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800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1029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2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800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853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848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2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800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853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852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2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935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1046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2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935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775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937</v>
      </c>
      <c r="X181">
        <v>2</v>
      </c>
      <c r="Y181" s="1" t="s">
        <v>938</v>
      </c>
      <c r="Z181" s="1" t="s">
        <v>939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2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1070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1046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2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1070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985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856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2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1070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1029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2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1070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1030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2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1070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1030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2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1046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2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882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2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878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2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1046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2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882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2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1046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2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882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2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607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1046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2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607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882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2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683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1046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2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683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882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2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683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853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854</v>
      </c>
      <c r="X198">
        <v>1</v>
      </c>
      <c r="AA198" s="14" t="s">
        <v>1096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2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683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1004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2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769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1046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2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769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882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2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769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773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876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2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935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1046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2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935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866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2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935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775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936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2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1070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1046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2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1070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882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2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1070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985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848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2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1070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853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854</v>
      </c>
      <c r="X209">
        <v>1</v>
      </c>
      <c r="Y209" s="14"/>
      <c r="Z209" s="13"/>
      <c r="AA209" s="14" t="s">
        <v>1096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2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1046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2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1046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2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649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1046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2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649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658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941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2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769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1046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2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980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1046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2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980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943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2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1144</v>
      </c>
      <c r="X217">
        <v>1</v>
      </c>
      <c r="Z217" s="1" t="s">
        <v>1063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2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941</v>
      </c>
      <c r="X218">
        <v>1</v>
      </c>
      <c r="Z218" s="1" t="s">
        <v>1063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2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607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1144</v>
      </c>
      <c r="X219">
        <v>1</v>
      </c>
      <c r="Z219" s="1" t="s">
        <v>1063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2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607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941</v>
      </c>
      <c r="X220">
        <v>1</v>
      </c>
      <c r="Z220" s="1" t="s">
        <v>1063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2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707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1144</v>
      </c>
      <c r="X221">
        <v>1</v>
      </c>
      <c r="Z221" s="1" t="s">
        <v>1063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2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707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1139</v>
      </c>
      <c r="S222">
        <v>16.8</v>
      </c>
      <c r="T222">
        <v>58.94</v>
      </c>
      <c r="U222">
        <v>0</v>
      </c>
      <c r="V222">
        <v>0</v>
      </c>
      <c r="W222" t="s">
        <v>941</v>
      </c>
      <c r="X222">
        <v>1</v>
      </c>
      <c r="Z222" s="1" t="s">
        <v>1063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2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707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943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2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707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943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2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885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863</v>
      </c>
      <c r="X225">
        <v>1</v>
      </c>
      <c r="Z225" s="1" t="s">
        <v>1063</v>
      </c>
      <c r="AA225" s="1" t="s">
        <v>1152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2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885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866</v>
      </c>
      <c r="X226">
        <v>1</v>
      </c>
      <c r="Z226" s="1" t="s">
        <v>1063</v>
      </c>
      <c r="AA226" s="1" t="s">
        <v>1152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2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885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866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2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885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904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866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2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983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985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856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2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983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1148</v>
      </c>
      <c r="X230">
        <v>1</v>
      </c>
      <c r="Z230" s="1" t="s">
        <v>1063</v>
      </c>
      <c r="AA230" s="1" t="s">
        <v>1152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2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983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943</v>
      </c>
      <c r="X231">
        <v>1</v>
      </c>
      <c r="Z231" s="1" t="s">
        <v>1063</v>
      </c>
      <c r="AA231" s="1" t="s">
        <v>1152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2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1046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2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672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1046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2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973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1046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2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973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2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973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978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2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973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978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2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1046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2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1046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2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1046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2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882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2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1046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2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882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2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943</v>
      </c>
      <c r="X244">
        <v>2</v>
      </c>
      <c r="Y244" s="1" t="s">
        <v>142</v>
      </c>
      <c r="Z244" s="1" t="s">
        <v>1023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2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848</v>
      </c>
      <c r="X245">
        <v>1</v>
      </c>
      <c r="Y245" s="1"/>
      <c r="Z245" s="1" t="s">
        <v>1063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25">
      <c r="A246">
        <f>VLOOKUP(Special[[#This Row],[No用]],SetNo[[No.用]:[vlookup 用]],2,FALSE)</f>
        <v>102</v>
      </c>
      <c r="B246">
        <f>IF(ROW()=2,1,IF(A245&lt;&gt;Special[[#This Row],[No]],1,IF(Special[[#This Row],[枝番用]]=0,B245,B245+1)))</f>
        <v>2</v>
      </c>
      <c r="C246">
        <f>IF(ROW()=2,1,IF(Special[[#This Row],[枝番用]]=1,1,C245+1))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943</v>
      </c>
      <c r="X246">
        <v>1</v>
      </c>
      <c r="Z246" s="1" t="s">
        <v>1063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2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1052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863</v>
      </c>
      <c r="X247">
        <v>1</v>
      </c>
      <c r="Z247" s="1" t="s">
        <v>1063</v>
      </c>
      <c r="AA247" s="1" t="s">
        <v>1153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2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1052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904</v>
      </c>
      <c r="S248">
        <v>16.8</v>
      </c>
      <c r="T248">
        <v>58.94</v>
      </c>
      <c r="U248">
        <v>20</v>
      </c>
      <c r="V248">
        <v>69.98</v>
      </c>
      <c r="W248" s="1" t="s">
        <v>943</v>
      </c>
      <c r="X248">
        <v>1</v>
      </c>
      <c r="Z248" s="1" t="s">
        <v>1063</v>
      </c>
      <c r="AA248" s="1" t="s">
        <v>1153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2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1046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2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915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2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912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1046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2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912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915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2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912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916</v>
      </c>
      <c r="X253">
        <v>1</v>
      </c>
      <c r="Z253" s="1" t="s">
        <v>958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2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1046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2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915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2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687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1046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2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687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941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2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1046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2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1046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2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1046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2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853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855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2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683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1046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2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683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930</v>
      </c>
      <c r="X263">
        <v>2</v>
      </c>
      <c r="Y263" s="1" t="s">
        <v>684</v>
      </c>
      <c r="Z263" s="1" t="s">
        <v>929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2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765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1046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2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762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1021</v>
      </c>
      <c r="X265">
        <v>2</v>
      </c>
      <c r="Y265" s="1" t="s">
        <v>766</v>
      </c>
      <c r="Z265" s="1" t="s">
        <v>1022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2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1046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2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1048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2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1046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2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1048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2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1046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2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1048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2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649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1046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2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649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941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2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762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1046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2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762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763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941</v>
      </c>
      <c r="X275">
        <v>1</v>
      </c>
      <c r="Y275" s="1" t="s">
        <v>764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2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762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898</v>
      </c>
      <c r="X276">
        <v>1</v>
      </c>
      <c r="Y276" s="1" t="s">
        <v>764</v>
      </c>
      <c r="Z276" s="1" t="s">
        <v>897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2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762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713</v>
      </c>
      <c r="S277">
        <v>2.5</v>
      </c>
      <c r="T277">
        <v>15.24</v>
      </c>
      <c r="U277">
        <v>4.2</v>
      </c>
      <c r="V277">
        <v>25.76</v>
      </c>
      <c r="W277" s="1" t="s">
        <v>863</v>
      </c>
      <c r="X277">
        <v>1</v>
      </c>
      <c r="Y277" s="1" t="s">
        <v>764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2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762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896</v>
      </c>
      <c r="S278">
        <v>5</v>
      </c>
      <c r="T278">
        <v>9.9</v>
      </c>
      <c r="U278">
        <v>7.5</v>
      </c>
      <c r="V278">
        <v>14.85</v>
      </c>
      <c r="W278" s="1" t="s">
        <v>863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2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885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1046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2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885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1048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2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885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898</v>
      </c>
      <c r="X281">
        <v>1</v>
      </c>
      <c r="Y281" s="1" t="s">
        <v>764</v>
      </c>
      <c r="Z281" s="1" t="s">
        <v>897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2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885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713</v>
      </c>
      <c r="S282">
        <v>2.5</v>
      </c>
      <c r="T282">
        <v>15.24</v>
      </c>
      <c r="U282">
        <v>4.2</v>
      </c>
      <c r="V282">
        <v>25.76</v>
      </c>
      <c r="W282" s="1" t="s">
        <v>863</v>
      </c>
      <c r="X282">
        <v>1</v>
      </c>
      <c r="Y282" s="1" t="s">
        <v>764</v>
      </c>
      <c r="Z282" s="1" t="s">
        <v>897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2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885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896</v>
      </c>
      <c r="S283">
        <v>5</v>
      </c>
      <c r="T283">
        <v>9.9</v>
      </c>
      <c r="U283">
        <v>7.5</v>
      </c>
      <c r="V283">
        <v>14.85</v>
      </c>
      <c r="W283" s="1" t="s">
        <v>863</v>
      </c>
      <c r="X283">
        <v>0</v>
      </c>
      <c r="Y283" s="1" t="s">
        <v>764</v>
      </c>
      <c r="Z283" s="1" t="s">
        <v>897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2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973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1046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2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973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943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2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973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865</v>
      </c>
      <c r="X286">
        <v>1</v>
      </c>
      <c r="Y286" s="1" t="s">
        <v>613</v>
      </c>
      <c r="Z286" s="1" t="s">
        <v>974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2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973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865</v>
      </c>
      <c r="X287">
        <v>1</v>
      </c>
      <c r="Y287" s="1" t="s">
        <v>613</v>
      </c>
      <c r="Z287" s="1" t="s">
        <v>975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2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1046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2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875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882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2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1029</v>
      </c>
      <c r="X290">
        <v>0</v>
      </c>
      <c r="Y290" s="1" t="s">
        <v>964</v>
      </c>
      <c r="Z290" s="1" t="s">
        <v>1031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2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1030</v>
      </c>
      <c r="X291">
        <v>1</v>
      </c>
      <c r="Y291" s="1" t="s">
        <v>964</v>
      </c>
      <c r="Z291" s="1" t="s">
        <v>1031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2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1046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2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875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882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2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1029</v>
      </c>
      <c r="X294">
        <v>0</v>
      </c>
      <c r="Y294" s="1" t="s">
        <v>964</v>
      </c>
      <c r="Z294" s="1" t="s">
        <v>1031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2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1030</v>
      </c>
      <c r="X295">
        <v>1</v>
      </c>
      <c r="Y295" s="1" t="s">
        <v>964</v>
      </c>
      <c r="Z295" s="1" t="s">
        <v>1031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2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1046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2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875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882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2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1004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2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1029</v>
      </c>
      <c r="X299">
        <v>0</v>
      </c>
      <c r="Y299" s="1" t="s">
        <v>964</v>
      </c>
      <c r="Z299" s="1" t="s">
        <v>1031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2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1030</v>
      </c>
      <c r="X300">
        <v>1</v>
      </c>
      <c r="Y300" s="1" t="s">
        <v>964</v>
      </c>
      <c r="Z300" s="1" t="s">
        <v>1031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2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734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1046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2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734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1029</v>
      </c>
      <c r="X302">
        <v>0</v>
      </c>
      <c r="Y302" s="1" t="s">
        <v>964</v>
      </c>
      <c r="Z302" s="1" t="s">
        <v>1031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2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734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1030</v>
      </c>
      <c r="X303">
        <v>1</v>
      </c>
      <c r="Y303" s="1" t="s">
        <v>964</v>
      </c>
      <c r="Z303" s="1" t="s">
        <v>1031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2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1052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1029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2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1052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1066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882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2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1052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852</v>
      </c>
      <c r="X306">
        <v>2</v>
      </c>
      <c r="Y306" s="1" t="s">
        <v>1067</v>
      </c>
      <c r="Z306" s="1" t="s">
        <v>1068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2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1046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2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1046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2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983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1046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2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983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943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2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1063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2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956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848</v>
      </c>
      <c r="X312">
        <v>1</v>
      </c>
      <c r="Z312" s="1" t="s">
        <v>1063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2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956</v>
      </c>
      <c r="E313" s="1" t="s">
        <v>963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943</v>
      </c>
      <c r="X313">
        <v>1</v>
      </c>
      <c r="Z313" s="1" t="s">
        <v>1063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2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1046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2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941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2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613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1046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2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613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841</v>
      </c>
      <c r="X317" s="13">
        <v>1</v>
      </c>
      <c r="Y317" s="13" t="s">
        <v>842</v>
      </c>
      <c r="Z317" s="14" t="s">
        <v>859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2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613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620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2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615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1046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2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762</v>
      </c>
      <c r="E320" s="1" t="s">
        <v>615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1046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2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762</v>
      </c>
      <c r="E321" s="1" t="s">
        <v>615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864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2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617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1046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2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1046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2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882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2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841</v>
      </c>
      <c r="X325" s="13">
        <v>0</v>
      </c>
      <c r="Y325" s="13" t="s">
        <v>843</v>
      </c>
      <c r="Z325" s="14" t="s">
        <v>860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2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2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1046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2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882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2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1029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2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1029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2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882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2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775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865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2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1046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2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882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2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841</v>
      </c>
      <c r="X335" s="13">
        <v>0</v>
      </c>
      <c r="Y335" s="13" t="s">
        <v>844</v>
      </c>
      <c r="Z335" s="14" t="s">
        <v>861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2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2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649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1046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2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649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882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2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649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943</v>
      </c>
      <c r="X339">
        <v>1</v>
      </c>
      <c r="Z339" s="1" t="s">
        <v>931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2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712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882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2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712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1029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2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712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943</v>
      </c>
      <c r="X342">
        <v>2</v>
      </c>
      <c r="Y342" s="1" t="s">
        <v>684</v>
      </c>
      <c r="Z342" s="1" t="s">
        <v>929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2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712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684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2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885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1046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2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885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882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2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885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775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866</v>
      </c>
      <c r="X346">
        <v>2</v>
      </c>
      <c r="Y346" s="1" t="s">
        <v>889</v>
      </c>
      <c r="Z346" s="1" t="s">
        <v>927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2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885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775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775</v>
      </c>
      <c r="S347">
        <v>5</v>
      </c>
      <c r="T347">
        <v>30.48</v>
      </c>
      <c r="U347">
        <v>6.65</v>
      </c>
      <c r="V347">
        <v>40.950000000000003</v>
      </c>
      <c r="W347" s="1" t="s">
        <v>890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2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1025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1029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2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1025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985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856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2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1025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1029</v>
      </c>
      <c r="X350">
        <v>0</v>
      </c>
      <c r="Y350" s="1" t="s">
        <v>594</v>
      </c>
      <c r="Z350" s="1" t="s">
        <v>1044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2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1025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1030</v>
      </c>
      <c r="X351">
        <v>1</v>
      </c>
      <c r="Y351" s="1" t="s">
        <v>594</v>
      </c>
      <c r="Z351" s="1" t="s">
        <v>1044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2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1046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2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918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2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1046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2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848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2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1046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2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918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2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630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1046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2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630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1026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2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712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1046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2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712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1027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2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832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1046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2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832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841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2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832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841</v>
      </c>
      <c r="X364">
        <v>2</v>
      </c>
      <c r="Y364" s="1" t="s">
        <v>849</v>
      </c>
      <c r="Z364" s="1" t="s">
        <v>850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2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832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713</v>
      </c>
      <c r="S365">
        <v>3.35</v>
      </c>
      <c r="T365">
        <v>33.729999999999997</v>
      </c>
      <c r="U365">
        <v>5</v>
      </c>
      <c r="V365">
        <v>50.08</v>
      </c>
      <c r="W365" s="1" t="s">
        <v>848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2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1025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1046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2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1025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943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2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1025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1042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2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1046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2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878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2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1046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2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736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1046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2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736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878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2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935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1046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2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935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946</v>
      </c>
      <c r="X375">
        <v>2</v>
      </c>
      <c r="Z375" s="1" t="s">
        <v>947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2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935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841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2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1046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2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941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2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678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1046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2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678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950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2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983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1046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2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983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943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2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1046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2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1046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2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649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1046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2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649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943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2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736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1046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2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736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860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2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736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2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935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1046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2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848</v>
      </c>
      <c r="X391">
        <v>1</v>
      </c>
      <c r="Y391" s="1"/>
      <c r="Z391" s="1" t="s">
        <v>1063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25">
      <c r="A392">
        <f>VLOOKUP(Special[[#This Row],[No用]],SetNo[[No.用]:[vlookup 用]],2,FALSE)</f>
        <v>162</v>
      </c>
      <c r="B392">
        <f>IF(ROW()=2,1,IF(A391&lt;&gt;Special[[#This Row],[No]],1,IF(Special[[#This Row],[枝番用]]=0,B391,B391+1)))</f>
        <v>2</v>
      </c>
      <c r="C392">
        <f>IF(ROW()=2,1,IF(Special[[#This Row],[枝番用]]=1,1,C391+1))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943</v>
      </c>
      <c r="X392">
        <v>1</v>
      </c>
      <c r="Z392" s="1" t="s">
        <v>1063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2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1046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2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943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2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877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2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1046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2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943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2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877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2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712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1046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2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712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941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2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712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877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2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1052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1046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2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1052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943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2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1046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2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1046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2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672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1046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2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672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941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2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923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1046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2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1052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1046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2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1052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941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2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1052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775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865</v>
      </c>
      <c r="X411">
        <v>2</v>
      </c>
      <c r="Y411" s="1" t="s">
        <v>1064</v>
      </c>
      <c r="Z411" s="1" t="s">
        <v>1065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2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626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1046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2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683</v>
      </c>
      <c r="E413" s="1" t="s">
        <v>626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1046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2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683</v>
      </c>
      <c r="E414" s="1" t="s">
        <v>626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943</v>
      </c>
      <c r="X414">
        <v>1</v>
      </c>
      <c r="Z414" s="1" t="s">
        <v>931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2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1046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2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1046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2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1046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2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848</v>
      </c>
      <c r="X418">
        <v>1</v>
      </c>
      <c r="Z418" s="1" t="s">
        <v>1063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25">
      <c r="A419">
        <f>VLOOKUP(Special[[#This Row],[No用]],SetNo[[No.用]:[vlookup 用]],2,FALSE)</f>
        <v>177</v>
      </c>
      <c r="B419">
        <f>IF(ROW()=2,1,IF(A418&lt;&gt;Special[[#This Row],[No]],1,IF(Special[[#This Row],[枝番用]]=0,B418,B418+1)))</f>
        <v>2</v>
      </c>
      <c r="C419">
        <f>IF(ROW()=2,1,IF(Special[[#This Row],[枝番用]]=1,1,C418+1))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943</v>
      </c>
      <c r="X419">
        <v>1</v>
      </c>
      <c r="Z419" s="1" t="s">
        <v>1063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2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1046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2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875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882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2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1046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2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1046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2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769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1046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2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769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864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863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2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912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1046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2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912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775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865</v>
      </c>
      <c r="X427">
        <v>2</v>
      </c>
      <c r="Y427" s="1" t="s">
        <v>143</v>
      </c>
      <c r="Z427" s="1" t="s">
        <v>917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2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912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775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917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2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1046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2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1046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2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1046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2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1046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2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1046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2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980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1046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2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980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864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863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2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1144</v>
      </c>
      <c r="X436">
        <v>1</v>
      </c>
      <c r="Z436" s="1" t="s">
        <v>1063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25">
      <c r="A437">
        <f>VLOOKUP(Special[[#This Row],[No用]],SetNo[[No.用]:[vlookup 用]],2,FALSE)</f>
        <v>189</v>
      </c>
      <c r="B437">
        <f>IF(ROW()=2,1,IF(A436&lt;&gt;Special[[#This Row],[No]],1,IF(Special[[#This Row],[枝番用]]=0,B436,B436+1)))</f>
        <v>2</v>
      </c>
      <c r="C437">
        <f>IF(ROW()=2,1,IF(Special[[#This Row],[枝番用]]=1,1,C436+1))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1139</v>
      </c>
      <c r="S437">
        <v>16.8</v>
      </c>
      <c r="T437">
        <v>58.94</v>
      </c>
      <c r="W437" t="s">
        <v>941</v>
      </c>
      <c r="X437">
        <v>1</v>
      </c>
      <c r="Z437" s="1" t="s">
        <v>1063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2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1046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2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1050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918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2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668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1046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2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668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852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2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1046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2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1050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918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2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1029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2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877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2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852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2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1046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2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875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882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2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1144</v>
      </c>
      <c r="X449">
        <v>1</v>
      </c>
      <c r="Z449" s="1" t="s">
        <v>1063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25">
      <c r="A450">
        <f>VLOOKUP(Special[[#This Row],[No用]],SetNo[[No.用]:[vlookup 用]],2,FALSE)</f>
        <v>195</v>
      </c>
      <c r="B450">
        <f>IF(ROW()=2,1,IF(A449&lt;&gt;Special[[#This Row],[No]],1,IF(Special[[#This Row],[枝番用]]=0,B449,B449+1)))</f>
        <v>2</v>
      </c>
      <c r="C450">
        <f>IF(ROW()=2,1,IF(Special[[#This Row],[枝番用]]=1,1,C449+1))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1139</v>
      </c>
      <c r="S450">
        <v>16.8</v>
      </c>
      <c r="T450">
        <v>58.94</v>
      </c>
      <c r="W450" t="s">
        <v>941</v>
      </c>
      <c r="X450">
        <v>1</v>
      </c>
      <c r="Z450" s="1" t="s">
        <v>1063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2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3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877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2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1046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2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1046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2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1046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2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1046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2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1046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2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1046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2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877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2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1046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2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1046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2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865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2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734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1046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2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734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943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2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734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775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865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2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734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775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865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2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923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1046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2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923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848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2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923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896</v>
      </c>
      <c r="S468">
        <v>10</v>
      </c>
      <c r="T468">
        <v>19.8</v>
      </c>
      <c r="U468">
        <v>15</v>
      </c>
      <c r="V468">
        <v>29.7</v>
      </c>
      <c r="W468" s="1" t="s">
        <v>848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2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1046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2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973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1046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2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1046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2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1046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2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1046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2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1050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918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2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1046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2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1046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2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1144</v>
      </c>
      <c r="X477">
        <v>1</v>
      </c>
      <c r="Z477" s="1" t="s">
        <v>1063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25">
      <c r="A478">
        <f>VLOOKUP(Special[[#This Row],[No用]],SetNo[[No.用]:[vlookup 用]],2,FALSE)</f>
        <v>213</v>
      </c>
      <c r="B478">
        <f>IF(ROW()=2,1,IF(A477&lt;&gt;Special[[#This Row],[No]],1,IF(Special[[#This Row],[枝番用]]=0,B477,B477+1)))</f>
        <v>2</v>
      </c>
      <c r="C478">
        <f>IF(ROW()=2,1,IF(Special[[#This Row],[枝番用]]=1,1,C477+1))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1139</v>
      </c>
      <c r="S478">
        <v>16.8</v>
      </c>
      <c r="T478">
        <v>58.94</v>
      </c>
      <c r="W478" t="s">
        <v>941</v>
      </c>
      <c r="X478">
        <v>1</v>
      </c>
      <c r="Z478" s="1" t="s">
        <v>1063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2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1046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2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943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2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1050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918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2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734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1046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2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734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943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2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734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1050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918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2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734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943</v>
      </c>
      <c r="X485">
        <v>1</v>
      </c>
      <c r="Z485" s="1" t="s">
        <v>931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2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734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943</v>
      </c>
      <c r="X486">
        <v>0</v>
      </c>
      <c r="Z486" s="1" t="s">
        <v>931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2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1046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2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1046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2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1046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2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1144</v>
      </c>
      <c r="X490" s="6">
        <v>1</v>
      </c>
      <c r="Z490" s="1" t="s">
        <v>1063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25">
      <c r="A491">
        <f>VLOOKUP(Special[[#This Row],[No用]],SetNo[[No.用]:[vlookup 用]],2,FALSE)</f>
        <v>219</v>
      </c>
      <c r="B491">
        <f>IF(ROW()=2,1,IF(A490&lt;&gt;Special[[#This Row],[No]],1,IF(Special[[#This Row],[枝番用]]=0,B490,B490+1)))</f>
        <v>2</v>
      </c>
      <c r="C491">
        <f>IF(ROW()=2,1,IF(Special[[#This Row],[枝番用]]=1,1,C490+1))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1139</v>
      </c>
      <c r="S491">
        <v>16.8</v>
      </c>
      <c r="T491">
        <v>58.94</v>
      </c>
      <c r="W491" t="s">
        <v>941</v>
      </c>
      <c r="X491">
        <v>1</v>
      </c>
      <c r="Z491" s="1" t="s">
        <v>1063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2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1046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2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923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1046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2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923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866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2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1046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2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877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2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980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1046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2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980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877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2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1046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2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1046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2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4" t="s">
        <v>1253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2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1046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2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879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2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1046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2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866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2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879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2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769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1046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2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769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865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2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769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713</v>
      </c>
      <c r="S509">
        <v>3.35</v>
      </c>
      <c r="T509">
        <v>20.010000000000002</v>
      </c>
      <c r="U509">
        <v>5</v>
      </c>
      <c r="V509">
        <v>30.48</v>
      </c>
      <c r="W509" s="1" t="s">
        <v>863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2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923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1046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2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923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866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2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923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926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2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1069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1046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2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1069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918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2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1046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2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878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2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1046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2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1046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2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841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2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1046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2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853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856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2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742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1046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2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742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943</v>
      </c>
      <c r="X523">
        <v>2</v>
      </c>
      <c r="Y523" s="1" t="s">
        <v>109</v>
      </c>
      <c r="Z523" s="1" t="s">
        <v>960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2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742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961</v>
      </c>
      <c r="X524">
        <v>0</v>
      </c>
      <c r="Y524" s="1" t="s">
        <v>109</v>
      </c>
      <c r="Z524" s="1" t="s">
        <v>960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2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912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1046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2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912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918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2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1046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2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1048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2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1046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2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1048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2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1046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2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943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2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775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868</v>
      </c>
      <c r="X533">
        <v>2</v>
      </c>
      <c r="Y533" s="1" t="s">
        <v>109</v>
      </c>
      <c r="Z533" s="1" t="s">
        <v>867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2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712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1046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2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712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1048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2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712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775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866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2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800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1046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2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800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803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1048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2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800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775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866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2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981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1046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2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981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775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866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2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1046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2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1029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2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713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856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2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1046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2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712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1029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2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712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775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869</v>
      </c>
      <c r="X547">
        <v>1</v>
      </c>
      <c r="Y547" s="1" t="s">
        <v>111</v>
      </c>
      <c r="Z547" s="1" t="s">
        <v>870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2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712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775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869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2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833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1046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2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1154</v>
      </c>
      <c r="E550" s="1" t="s">
        <v>367</v>
      </c>
      <c r="F550" s="1" t="s">
        <v>77</v>
      </c>
      <c r="G550" s="1" t="s">
        <v>31</v>
      </c>
      <c r="H550" s="1" t="s">
        <v>157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s="1" t="s">
        <v>1046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文化祭3白布賢二郎ICONIC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2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1154</v>
      </c>
      <c r="E551" s="1" t="s">
        <v>367</v>
      </c>
      <c r="F551" s="1" t="s">
        <v>77</v>
      </c>
      <c r="G551" s="1" t="s">
        <v>31</v>
      </c>
      <c r="H551" s="1" t="s">
        <v>157</v>
      </c>
      <c r="I551" s="1" t="s">
        <v>71</v>
      </c>
      <c r="J551" s="1">
        <v>1</v>
      </c>
      <c r="K551" t="s">
        <v>249</v>
      </c>
      <c r="L551" s="1" t="s">
        <v>180</v>
      </c>
      <c r="M551" s="1" t="s">
        <v>178</v>
      </c>
      <c r="N551">
        <v>17</v>
      </c>
      <c r="O551">
        <v>0</v>
      </c>
      <c r="P551">
        <v>0</v>
      </c>
      <c r="Q551">
        <v>0</v>
      </c>
      <c r="S551">
        <v>3.35</v>
      </c>
      <c r="T551">
        <v>20.010000000000002</v>
      </c>
      <c r="U551">
        <v>0</v>
      </c>
      <c r="V551">
        <v>0</v>
      </c>
      <c r="W551" s="1" t="s">
        <v>943</v>
      </c>
      <c r="X551">
        <v>1</v>
      </c>
      <c r="Y551" s="1"/>
      <c r="Z551" s="1"/>
      <c r="AA551" s="1"/>
      <c r="AB551" t="str">
        <f>Special[[#This Row],[服装]]&amp;Special[[#This Row],[名前]]&amp;Special[[#This Row],[レアリティ]]</f>
        <v>文化祭3白布賢二郎ICONIC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25">
      <c r="A552">
        <f>VLOOKUP(Special[[#This Row],[No用]],SetNo[[No.用]:[vlookup 用]],2,FALSE)</f>
        <v>248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1154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1</v>
      </c>
      <c r="K552" t="s">
        <v>249</v>
      </c>
      <c r="L552" s="1" t="s">
        <v>775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1207</v>
      </c>
      <c r="X552">
        <v>2</v>
      </c>
      <c r="Y552" s="1"/>
      <c r="Z552" s="1"/>
      <c r="AA552" s="1" t="s">
        <v>1208</v>
      </c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2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2</v>
      </c>
      <c r="D553" s="1" t="s">
        <v>1154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775</v>
      </c>
      <c r="M553" s="1" t="s">
        <v>224</v>
      </c>
      <c r="N553">
        <v>47</v>
      </c>
      <c r="O553">
        <v>0</v>
      </c>
      <c r="P553">
        <v>57</v>
      </c>
      <c r="Q553">
        <v>0</v>
      </c>
      <c r="R553" s="1" t="s">
        <v>593</v>
      </c>
      <c r="S553">
        <v>4.2</v>
      </c>
      <c r="T553">
        <v>25.76</v>
      </c>
      <c r="U553">
        <v>5.8</v>
      </c>
      <c r="V553">
        <v>35.200000000000003</v>
      </c>
      <c r="W553" s="1" t="s">
        <v>943</v>
      </c>
      <c r="X553">
        <v>2</v>
      </c>
      <c r="Y553" s="1"/>
      <c r="Z553" s="1"/>
      <c r="AA553" s="1" t="s">
        <v>1208</v>
      </c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0</v>
      </c>
    </row>
    <row r="554" spans="1:29" x14ac:dyDescent="0.25">
      <c r="A554">
        <f>VLOOKUP(Special[[#This Row],[No用]],SetNo[[No.用]:[vlookup 用]],2,FALSE)</f>
        <v>249</v>
      </c>
      <c r="B554">
        <f>IF(ROW()=2,1,IF(A553&lt;&gt;Special[[#This Row],[No]],1,IF(Special[[#This Row],[枝番用]]=0,B553,B553+1)))</f>
        <v>1</v>
      </c>
      <c r="C554">
        <f>IF(ROW()=2,1,IF(Special[[#This Row],[枝番用]]=1,1,C553+1))</f>
        <v>1</v>
      </c>
      <c r="D554" t="s">
        <v>108</v>
      </c>
      <c r="E554" t="s">
        <v>113</v>
      </c>
      <c r="F554" t="s">
        <v>73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1046</v>
      </c>
      <c r="X554">
        <v>0</v>
      </c>
      <c r="AB554" t="str">
        <f>Special[[#This Row],[服装]]&amp;Special[[#This Row],[名前]]&amp;Special[[#This Row],[レアリティ]]</f>
        <v>ユニフォーム大平獅音ICONIC</v>
      </c>
      <c r="AC554">
        <f>IF((A549&amp;L549&amp;M549)&lt;&gt;(Special[[#This Row],[No]]&amp;L554&amp;M554),1,IF(Special[[#This Row],[追加属性]]="",1,0))</f>
        <v>1</v>
      </c>
    </row>
    <row r="555" spans="1:29" x14ac:dyDescent="0.25">
      <c r="A555">
        <f>VLOOKUP(Special[[#This Row],[No用]],SetNo[[No.用]:[vlookup 用]],2,FALSE)</f>
        <v>250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114</v>
      </c>
      <c r="F555" t="s">
        <v>73</v>
      </c>
      <c r="G555" t="s">
        <v>82</v>
      </c>
      <c r="H555" t="s">
        <v>118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1046</v>
      </c>
      <c r="X555">
        <v>0</v>
      </c>
      <c r="AB555" t="str">
        <f>Special[[#This Row],[服装]]&amp;Special[[#This Row],[名前]]&amp;Special[[#This Row],[レアリティ]]</f>
        <v>ユニフォーム川西太一ICONIC</v>
      </c>
      <c r="AC555">
        <f>IF((A554&amp;L554&amp;M554)&lt;&gt;(Special[[#This Row],[No]]&amp;L555&amp;M555),1,IF(Special[[#This Row],[追加属性]]="",1,0))</f>
        <v>1</v>
      </c>
    </row>
    <row r="556" spans="1:29" x14ac:dyDescent="0.25">
      <c r="A556">
        <f>VLOOKUP(Special[[#This Row],[No用]],SetNo[[No.用]:[vlookup 用]],2,FALSE)</f>
        <v>251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649</v>
      </c>
      <c r="E556" s="1" t="s">
        <v>114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1046</v>
      </c>
      <c r="X556">
        <v>0</v>
      </c>
      <c r="AB556" t="str">
        <f>Special[[#This Row],[服装]]&amp;Special[[#This Row],[名前]]&amp;Special[[#This Row],[レアリティ]]</f>
        <v>路地裏川西太一ICONIC</v>
      </c>
      <c r="AC556">
        <f>IF((A555&amp;L555&amp;M555)&lt;&gt;(Special[[#This Row],[No]]&amp;L556&amp;M556),1,IF(Special[[#This Row],[追加属性]]="",1,0))</f>
        <v>1</v>
      </c>
    </row>
    <row r="557" spans="1:29" x14ac:dyDescent="0.25">
      <c r="A557">
        <f>VLOOKUP(Special[[#This Row],[No用]],SetNo[[No.用]:[vlookup 用]],2,FALSE)</f>
        <v>252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s="1" t="s">
        <v>522</v>
      </c>
      <c r="F557" t="s">
        <v>73</v>
      </c>
      <c r="G557" t="s">
        <v>74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1046</v>
      </c>
      <c r="X557">
        <v>0</v>
      </c>
      <c r="AB557" t="str">
        <f>Special[[#This Row],[服装]]&amp;Special[[#This Row],[名前]]&amp;Special[[#This Row],[レアリティ]]</f>
        <v>ユニフォーム瀬見英太ICONIC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2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604</v>
      </c>
      <c r="E558" s="1" t="s">
        <v>522</v>
      </c>
      <c r="F558" s="1" t="s">
        <v>90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1046</v>
      </c>
      <c r="X558">
        <v>0</v>
      </c>
      <c r="AB558" t="str">
        <f>Special[[#This Row],[服装]]&amp;Special[[#This Row],[名前]]&amp;Special[[#This Row],[レアリティ]]</f>
        <v>雪遊び瀬見英太ICONIC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2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604</v>
      </c>
      <c r="E559" s="1" t="s">
        <v>522</v>
      </c>
      <c r="F559" s="1" t="s">
        <v>90</v>
      </c>
      <c r="G559" t="s">
        <v>74</v>
      </c>
      <c r="H559" t="s">
        <v>118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/>
      <c r="S559">
        <v>3.35</v>
      </c>
      <c r="T559">
        <v>20.010000000000002</v>
      </c>
      <c r="U559">
        <v>5</v>
      </c>
      <c r="V559">
        <v>30.48</v>
      </c>
      <c r="W559" s="1" t="s">
        <v>943</v>
      </c>
      <c r="X559">
        <v>2</v>
      </c>
      <c r="Y559" s="1" t="s">
        <v>110</v>
      </c>
      <c r="Z559" s="1" t="s">
        <v>999</v>
      </c>
      <c r="AA559" s="1" t="s">
        <v>1159</v>
      </c>
      <c r="AB559" t="str">
        <f>Special[[#This Row],[服装]]&amp;Special[[#This Row],[名前]]&amp;Special[[#This Row],[レアリティ]]</f>
        <v>雪遊び瀬見英太ICONIC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25">
      <c r="A560">
        <f>VLOOKUP(Special[[#This Row],[No用]],SetNo[[No.用]:[vlookup 用]],2,FALSE)</f>
        <v>253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10</v>
      </c>
      <c r="T560">
        <v>19.8</v>
      </c>
      <c r="U560">
        <v>15</v>
      </c>
      <c r="V560">
        <v>29.7</v>
      </c>
      <c r="W560" s="1" t="s">
        <v>943</v>
      </c>
      <c r="X560">
        <v>0</v>
      </c>
      <c r="Y560" s="1" t="s">
        <v>110</v>
      </c>
      <c r="Z560" s="1" t="s">
        <v>999</v>
      </c>
      <c r="AA560" s="1" t="s">
        <v>1159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0</v>
      </c>
    </row>
    <row r="561" spans="1:29" x14ac:dyDescent="0.2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712</v>
      </c>
      <c r="E561" s="1" t="s">
        <v>522</v>
      </c>
      <c r="F561" s="10" t="s">
        <v>77</v>
      </c>
      <c r="G561" s="1" t="s">
        <v>74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1046</v>
      </c>
      <c r="X561">
        <v>0</v>
      </c>
      <c r="AB561" t="str">
        <f>Special[[#This Row],[服装]]&amp;Special[[#This Row],[名前]]&amp;Special[[#This Row],[レアリティ]]</f>
        <v>バカンス瀬見英太ICONIC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2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712</v>
      </c>
      <c r="E562" s="1" t="s">
        <v>522</v>
      </c>
      <c r="F562" s="10" t="s">
        <v>77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775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866</v>
      </c>
      <c r="X562">
        <v>2</v>
      </c>
      <c r="Y562" s="1" t="s">
        <v>112</v>
      </c>
      <c r="Z562" s="1" t="s">
        <v>871</v>
      </c>
      <c r="AA562" s="1"/>
      <c r="AB562" t="str">
        <f>Special[[#This Row],[服装]]&amp;Special[[#This Row],[名前]]&amp;Special[[#This Row],[レアリティ]]</f>
        <v>バカンス瀬見英太ICONIC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2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973</v>
      </c>
      <c r="E563" s="1" t="s">
        <v>522</v>
      </c>
      <c r="F563" s="10" t="s">
        <v>73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13</v>
      </c>
      <c r="O563">
        <v>0</v>
      </c>
      <c r="P563">
        <v>0</v>
      </c>
      <c r="Q563">
        <v>0</v>
      </c>
      <c r="W563" s="14" t="s">
        <v>1029</v>
      </c>
      <c r="Y563" s="1"/>
      <c r="Z563" s="1"/>
      <c r="AA563" s="1"/>
      <c r="AB563" t="str">
        <f>Special[[#This Row],[服装]]&amp;Special[[#This Row],[名前]]&amp;Special[[#This Row],[レアリティ]]</f>
        <v>アート2瀬見英太ICONIC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2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973</v>
      </c>
      <c r="E564" s="1" t="s">
        <v>522</v>
      </c>
      <c r="F564" s="10" t="s">
        <v>73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943</v>
      </c>
      <c r="X564">
        <v>2</v>
      </c>
      <c r="Y564" s="1" t="s">
        <v>110</v>
      </c>
      <c r="Z564" s="1" t="s">
        <v>977</v>
      </c>
      <c r="AA564" s="1" t="s">
        <v>1159</v>
      </c>
      <c r="AB564" t="str">
        <f>Special[[#This Row],[服装]]&amp;Special[[#This Row],[名前]]&amp;Special[[#This Row],[レアリティ]]</f>
        <v>アート2瀬見英太ICONIC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2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973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46</v>
      </c>
      <c r="O565">
        <v>0</v>
      </c>
      <c r="P565">
        <v>56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943</v>
      </c>
      <c r="X565">
        <v>0</v>
      </c>
      <c r="Y565" s="1" t="s">
        <v>110</v>
      </c>
      <c r="Z565" s="1" t="s">
        <v>977</v>
      </c>
      <c r="AA565" s="1" t="s">
        <v>1159</v>
      </c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2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973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775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943</v>
      </c>
      <c r="X566">
        <v>2</v>
      </c>
      <c r="Y566" s="1" t="s">
        <v>112</v>
      </c>
      <c r="Z566" s="1" t="s">
        <v>871</v>
      </c>
      <c r="AA566" s="1"/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2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1154</v>
      </c>
      <c r="E567" s="1" t="s">
        <v>522</v>
      </c>
      <c r="F567" s="10" t="s">
        <v>90</v>
      </c>
      <c r="G567" s="1" t="s">
        <v>74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263</v>
      </c>
      <c r="M567" s="1" t="s">
        <v>173</v>
      </c>
      <c r="N567">
        <v>19</v>
      </c>
      <c r="O567">
        <v>0</v>
      </c>
      <c r="P567">
        <v>0</v>
      </c>
      <c r="Q567">
        <v>0</v>
      </c>
      <c r="W567" s="14" t="s">
        <v>1029</v>
      </c>
      <c r="Y567" s="1"/>
      <c r="Z567" s="1"/>
      <c r="AA567" s="1"/>
      <c r="AB567" t="str">
        <f>Special[[#This Row],[服装]]&amp;Special[[#This Row],[名前]]&amp;Special[[#This Row],[レアリティ]]</f>
        <v>文化祭3瀬見英太ICONIC</v>
      </c>
      <c r="AC567">
        <f>IF((A566&amp;L566&amp;M566)&lt;&gt;(Special[[#This Row],[No]]&amp;L567&amp;M567),1,IF(Special[[#This Row],[追加属性]]="",1,0))</f>
        <v>1</v>
      </c>
    </row>
    <row r="568" spans="1:29" x14ac:dyDescent="0.2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1154</v>
      </c>
      <c r="E568" s="1" t="s">
        <v>522</v>
      </c>
      <c r="F568" s="10" t="s">
        <v>90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943</v>
      </c>
      <c r="X568">
        <v>2</v>
      </c>
      <c r="Y568" s="1" t="s">
        <v>110</v>
      </c>
      <c r="Z568" s="1" t="s">
        <v>977</v>
      </c>
      <c r="AA568" s="1" t="s">
        <v>1159</v>
      </c>
      <c r="AB568" t="str">
        <f>Special[[#This Row],[服装]]&amp;Special[[#This Row],[名前]]&amp;Special[[#This Row],[レアリティ]]</f>
        <v>文化祭3瀬見英太ICONIC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2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2</v>
      </c>
      <c r="D569" s="1" t="s">
        <v>1154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554</v>
      </c>
      <c r="S569">
        <v>10</v>
      </c>
      <c r="T569">
        <v>19.8</v>
      </c>
      <c r="U569">
        <v>15</v>
      </c>
      <c r="V569">
        <v>29.7</v>
      </c>
      <c r="W569" s="1" t="s">
        <v>943</v>
      </c>
      <c r="X569">
        <v>0</v>
      </c>
      <c r="Y569" s="1" t="s">
        <v>110</v>
      </c>
      <c r="Z569" s="1" t="s">
        <v>977</v>
      </c>
      <c r="AA569" s="1" t="s">
        <v>1159</v>
      </c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0</v>
      </c>
    </row>
    <row r="570" spans="1:29" x14ac:dyDescent="0.2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1154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864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863</v>
      </c>
      <c r="X570">
        <v>2</v>
      </c>
      <c r="Y570" s="1" t="s">
        <v>110</v>
      </c>
      <c r="Z570" s="1" t="s">
        <v>1161</v>
      </c>
      <c r="AA570" s="1" t="s">
        <v>1160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2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115</v>
      </c>
      <c r="F571" t="s">
        <v>73</v>
      </c>
      <c r="G571" t="s">
        <v>80</v>
      </c>
      <c r="H571" t="s">
        <v>118</v>
      </c>
      <c r="I57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18.75</v>
      </c>
      <c r="T571">
        <v>74.61</v>
      </c>
      <c r="W571" s="1" t="s">
        <v>1144</v>
      </c>
      <c r="X571">
        <v>1</v>
      </c>
      <c r="Y571" s="1"/>
      <c r="Z571" s="1" t="s">
        <v>1063</v>
      </c>
      <c r="AA571" s="1"/>
      <c r="AB571" t="str">
        <f>Special[[#This Row],[服装]]&amp;Special[[#This Row],[名前]]&amp;Special[[#This Row],[レアリティ]]</f>
        <v>ユニフォーム山形隼人ICONIC</v>
      </c>
      <c r="AC571">
        <f>IF((A566&amp;L566&amp;M566)&lt;&gt;(Special[[#This Row],[No]]&amp;L571&amp;M571),1,IF(Special[[#This Row],[追加属性]]="",1,0))</f>
        <v>1</v>
      </c>
    </row>
    <row r="572" spans="1:29" x14ac:dyDescent="0.2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115</v>
      </c>
      <c r="F572" t="s">
        <v>73</v>
      </c>
      <c r="G572" t="s">
        <v>80</v>
      </c>
      <c r="H572" t="s">
        <v>118</v>
      </c>
      <c r="I572" t="s">
        <v>71</v>
      </c>
      <c r="J572">
        <v>1</v>
      </c>
      <c r="K572" t="s">
        <v>249</v>
      </c>
      <c r="L572" s="1" t="s">
        <v>195</v>
      </c>
      <c r="M572" s="1" t="s">
        <v>173</v>
      </c>
      <c r="N572">
        <v>14</v>
      </c>
      <c r="O572">
        <v>0</v>
      </c>
      <c r="P572">
        <v>0</v>
      </c>
      <c r="Q572">
        <v>0</v>
      </c>
      <c r="R572" t="s">
        <v>1139</v>
      </c>
      <c r="S572">
        <v>16.8</v>
      </c>
      <c r="T572">
        <v>58.94</v>
      </c>
      <c r="W572" t="s">
        <v>941</v>
      </c>
      <c r="X572">
        <v>1</v>
      </c>
      <c r="Z572" s="1" t="s">
        <v>1063</v>
      </c>
      <c r="AB572" t="str">
        <f>Special[[#This Row],[服装]]&amp;Special[[#This Row],[名前]]&amp;Special[[#This Row],[レアリティ]]</f>
        <v>ユニフォーム山形隼人ICONIC</v>
      </c>
      <c r="AC572">
        <f>IF((A566&amp;L566&amp;M566)&lt;&gt;(Special[[#This Row],[No]]&amp;L572&amp;M572),1,IF(Special[[#This Row],[追加属性]]="",1,0))</f>
        <v>1</v>
      </c>
    </row>
    <row r="573" spans="1:29" x14ac:dyDescent="0.2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108</v>
      </c>
      <c r="E573" s="1" t="s">
        <v>714</v>
      </c>
      <c r="F573" s="1" t="s">
        <v>73</v>
      </c>
      <c r="G573" s="1" t="s">
        <v>78</v>
      </c>
      <c r="H573" s="1" t="s">
        <v>715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1046</v>
      </c>
      <c r="X573">
        <v>0</v>
      </c>
      <c r="AB573" t="str">
        <f>Special[[#This Row],[服装]]&amp;Special[[#This Row],[名前]]&amp;Special[[#This Row],[レアリティ]]</f>
        <v>ユニフォーム強羅昌己ICONIC</v>
      </c>
      <c r="AC573">
        <f>IF((A572&amp;L572&amp;M572)&lt;&gt;(Special[[#This Row],[No]]&amp;L573&amp;M573),1,IF(Special[[#This Row],[追加属性]]="",1,0))</f>
        <v>1</v>
      </c>
    </row>
    <row r="574" spans="1:29" x14ac:dyDescent="0.2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108</v>
      </c>
      <c r="E574" s="1" t="s">
        <v>714</v>
      </c>
      <c r="F574" s="1" t="s">
        <v>73</v>
      </c>
      <c r="G574" s="1" t="s">
        <v>78</v>
      </c>
      <c r="H574" s="1" t="s">
        <v>715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173</v>
      </c>
      <c r="N574">
        <v>26</v>
      </c>
      <c r="O574">
        <v>0</v>
      </c>
      <c r="P574">
        <v>0</v>
      </c>
      <c r="Q574">
        <v>0</v>
      </c>
      <c r="S574">
        <v>4.2</v>
      </c>
      <c r="T574">
        <v>25.76</v>
      </c>
      <c r="W574" s="1" t="s">
        <v>943</v>
      </c>
      <c r="X574">
        <v>1</v>
      </c>
      <c r="AB574" t="str">
        <f>Special[[#This Row],[服装]]&amp;Special[[#This Row],[名前]]&amp;Special[[#This Row],[レアリティ]]</f>
        <v>ユニフォーム強羅昌己ICONIC</v>
      </c>
      <c r="AC574">
        <f>IF((A573&amp;L573&amp;M573)&lt;&gt;(Special[[#This Row],[No]]&amp;L574&amp;M574),1,IF(Special[[#This Row],[追加属性]]="",1,0))</f>
        <v>1</v>
      </c>
    </row>
    <row r="575" spans="1:29" x14ac:dyDescent="0.2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726</v>
      </c>
      <c r="F575" s="1" t="s">
        <v>77</v>
      </c>
      <c r="G575" s="1" t="s">
        <v>78</v>
      </c>
      <c r="H575" s="1" t="s">
        <v>715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1046</v>
      </c>
      <c r="X575">
        <v>0</v>
      </c>
      <c r="AB575" t="str">
        <f>Special[[#This Row],[服装]]&amp;Special[[#This Row],[名前]]&amp;Special[[#This Row],[レアリティ]]</f>
        <v>ユニフォーム芦谷洋平ICONIC</v>
      </c>
      <c r="AC575">
        <f>IF((A574&amp;L574&amp;M574)&lt;&gt;(Special[[#This Row],[No]]&amp;L575&amp;M575),1,IF(Special[[#This Row],[追加属性]]="",1,0))</f>
        <v>1</v>
      </c>
    </row>
    <row r="576" spans="1:29" x14ac:dyDescent="0.25">
      <c r="A576">
        <f>VLOOKUP(Special[[#This Row],[No用]],SetNo[[No.用]:[vlookup 用]],2,FALSE)</f>
        <v>260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730</v>
      </c>
      <c r="F576" s="1" t="s">
        <v>73</v>
      </c>
      <c r="G576" s="1" t="s">
        <v>82</v>
      </c>
      <c r="H576" s="1" t="s">
        <v>715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1046</v>
      </c>
      <c r="X576">
        <v>0</v>
      </c>
      <c r="AB576" t="str">
        <f>Special[[#This Row],[服装]]&amp;Special[[#This Row],[名前]]&amp;Special[[#This Row],[レアリティ]]</f>
        <v>ユニフォーム仙石伸吾ICONIC</v>
      </c>
      <c r="AC576">
        <f>IF((A575&amp;L575&amp;M575)&lt;&gt;(Special[[#This Row],[No]]&amp;L576&amp;M576),1,IF(Special[[#This Row],[追加属性]]="",1,0))</f>
        <v>1</v>
      </c>
    </row>
    <row r="577" spans="1:29" x14ac:dyDescent="0.2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730</v>
      </c>
      <c r="F577" s="1" t="s">
        <v>73</v>
      </c>
      <c r="G577" s="1" t="s">
        <v>82</v>
      </c>
      <c r="H577" s="1" t="s">
        <v>715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4.2</v>
      </c>
      <c r="T577">
        <v>25.76</v>
      </c>
      <c r="W577" s="1" t="s">
        <v>943</v>
      </c>
      <c r="X577">
        <v>1</v>
      </c>
      <c r="AB577" t="str">
        <f>Special[[#This Row],[服装]]&amp;Special[[#This Row],[名前]]&amp;Special[[#This Row],[レアリティ]]</f>
        <v>ユニフォーム仙石伸吾ICONIC</v>
      </c>
      <c r="AC577">
        <f>IF((A576&amp;L576&amp;M576)&lt;&gt;(Special[[#This Row],[No]]&amp;L577&amp;M577),1,IF(Special[[#This Row],[追加属性]]="",1,0))</f>
        <v>1</v>
      </c>
    </row>
    <row r="578" spans="1:29" x14ac:dyDescent="0.2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744</v>
      </c>
      <c r="F578" s="1" t="s">
        <v>73</v>
      </c>
      <c r="G578" s="1" t="s">
        <v>80</v>
      </c>
      <c r="H578" s="1" t="s">
        <v>715</v>
      </c>
      <c r="I578" s="1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13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1144</v>
      </c>
      <c r="X578">
        <v>1</v>
      </c>
      <c r="Z578" s="1" t="s">
        <v>1063</v>
      </c>
      <c r="AB578" t="str">
        <f>Special[[#This Row],[服装]]&amp;Special[[#This Row],[名前]]&amp;Special[[#This Row],[レアリティ]]</f>
        <v>ユニフォーム中川俊美ICONIC</v>
      </c>
      <c r="AC578">
        <f>IF((A577&amp;L577&amp;M577)&lt;&gt;(Special[[#This Row],[No]]&amp;L578&amp;M578),1,IF(Special[[#This Row],[追加属性]]="",1,0))</f>
        <v>1</v>
      </c>
    </row>
    <row r="579" spans="1:29" x14ac:dyDescent="0.2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744</v>
      </c>
      <c r="F579" s="1" t="s">
        <v>73</v>
      </c>
      <c r="G579" s="1" t="s">
        <v>80</v>
      </c>
      <c r="H579" s="1" t="s">
        <v>715</v>
      </c>
      <c r="I579" s="1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13</v>
      </c>
      <c r="O579">
        <v>0</v>
      </c>
      <c r="P579">
        <v>0</v>
      </c>
      <c r="Q579">
        <v>0</v>
      </c>
      <c r="R579" t="s">
        <v>1139</v>
      </c>
      <c r="S579">
        <v>16.8</v>
      </c>
      <c r="T579">
        <v>58.94</v>
      </c>
      <c r="W579" t="s">
        <v>941</v>
      </c>
      <c r="X579">
        <v>1</v>
      </c>
      <c r="Z579" s="1" t="s">
        <v>1063</v>
      </c>
      <c r="AB579" t="str">
        <f>Special[[#This Row],[服装]]&amp;Special[[#This Row],[名前]]&amp;Special[[#This Row],[レアリティ]]</f>
        <v>ユニフォーム中川俊美ICONIC</v>
      </c>
      <c r="AC579">
        <f>IF((A577&amp;L577&amp;M577)&lt;&gt;(Special[[#This Row],[No]]&amp;L579&amp;M579),1,IF(Special[[#This Row],[追加属性]]="",1,0))</f>
        <v>1</v>
      </c>
    </row>
    <row r="580" spans="1:29" x14ac:dyDescent="0.2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748</v>
      </c>
      <c r="F580" s="1" t="s">
        <v>73</v>
      </c>
      <c r="G580" s="1" t="s">
        <v>74</v>
      </c>
      <c r="H580" s="1" t="s">
        <v>715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1046</v>
      </c>
      <c r="X580">
        <v>0</v>
      </c>
      <c r="AB580" t="str">
        <f>Special[[#This Row],[服装]]&amp;Special[[#This Row],[名前]]&amp;Special[[#This Row],[レアリティ]]</f>
        <v>ユニフォーム七沢健吾ICONIC</v>
      </c>
      <c r="AC580">
        <f>IF((A579&amp;L579&amp;M579)&lt;&gt;(Special[[#This Row],[No]]&amp;L580&amp;M580),1,IF(Special[[#This Row],[追加属性]]="",1,0))</f>
        <v>1</v>
      </c>
    </row>
    <row r="581" spans="1:29" x14ac:dyDescent="0.2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748</v>
      </c>
      <c r="F581" s="1" t="s">
        <v>73</v>
      </c>
      <c r="G581" s="1" t="s">
        <v>74</v>
      </c>
      <c r="H581" s="1" t="s">
        <v>715</v>
      </c>
      <c r="I581" s="1" t="s">
        <v>71</v>
      </c>
      <c r="J581">
        <v>1</v>
      </c>
      <c r="K581" t="s">
        <v>249</v>
      </c>
      <c r="L581" s="1" t="s">
        <v>259</v>
      </c>
      <c r="M581" s="1" t="s">
        <v>173</v>
      </c>
      <c r="N581">
        <v>24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1048</v>
      </c>
      <c r="X581">
        <v>0</v>
      </c>
      <c r="AB581" t="str">
        <f>Special[[#This Row],[服装]]&amp;Special[[#This Row],[名前]]&amp;Special[[#This Row],[レアリティ]]</f>
        <v>ユニフォーム七沢健吾ICONIC</v>
      </c>
      <c r="AC581">
        <f>IF((A580&amp;L580&amp;M580)&lt;&gt;(Special[[#This Row],[No]]&amp;L581&amp;M581),1,IF(Special[[#This Row],[追加属性]]="",1,0))</f>
        <v>1</v>
      </c>
    </row>
    <row r="582" spans="1:29" x14ac:dyDescent="0.2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751</v>
      </c>
      <c r="F582" s="1" t="s">
        <v>73</v>
      </c>
      <c r="G582" s="1" t="s">
        <v>82</v>
      </c>
      <c r="H582" s="1" t="s">
        <v>715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1046</v>
      </c>
      <c r="X582">
        <v>0</v>
      </c>
      <c r="AB582" t="str">
        <f>Special[[#This Row],[服装]]&amp;Special[[#This Row],[名前]]&amp;Special[[#This Row],[レアリティ]]</f>
        <v>ユニフォーム伊勢原裕次ICONIC</v>
      </c>
      <c r="AC582">
        <f>IF((A581&amp;L581&amp;M581)&lt;&gt;(Special[[#This Row],[No]]&amp;L582&amp;M582),1,IF(Special[[#This Row],[追加属性]]="",1,0))</f>
        <v>1</v>
      </c>
    </row>
    <row r="583" spans="1:29" x14ac:dyDescent="0.25">
      <c r="A583">
        <f>VLOOKUP(Special[[#This Row],[No用]],SetNo[[No.用]:[vlookup 用]],2,FALSE)</f>
        <v>264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758</v>
      </c>
      <c r="F583" s="1" t="s">
        <v>73</v>
      </c>
      <c r="G583" s="1" t="s">
        <v>78</v>
      </c>
      <c r="H583" s="1" t="s">
        <v>715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1046</v>
      </c>
      <c r="X583">
        <v>0</v>
      </c>
      <c r="AB583" t="str">
        <f>Special[[#This Row],[服装]]&amp;Special[[#This Row],[名前]]&amp;Special[[#This Row],[レアリティ]]</f>
        <v>ユニフォーム湯河浩二ICONIC</v>
      </c>
      <c r="AC583">
        <f>IF((A582&amp;L582&amp;M582)&lt;&gt;(Special[[#This Row],[No]]&amp;L583&amp;M583),1,IF(Special[[#This Row],[追加属性]]="",1,0))</f>
        <v>1</v>
      </c>
    </row>
    <row r="584" spans="1:29" x14ac:dyDescent="0.25">
      <c r="A584">
        <f>VLOOKUP(Special[[#This Row],[No用]],SetNo[[No.用]:[vlookup 用]],2,FALSE)</f>
        <v>265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783</v>
      </c>
      <c r="F584" s="1" t="s">
        <v>784</v>
      </c>
      <c r="G584" s="1" t="s">
        <v>82</v>
      </c>
      <c r="H584" s="1" t="s">
        <v>786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1046</v>
      </c>
      <c r="X584">
        <v>0</v>
      </c>
      <c r="AB584" t="str">
        <f>Special[[#This Row],[服装]]&amp;Special[[#This Row],[名前]]&amp;Special[[#This Row],[レアリティ]]</f>
        <v>ユニフォーム千鹿谷栄吉ICONIC</v>
      </c>
      <c r="AC584">
        <f>IF((A583&amp;L583&amp;M583)&lt;&gt;(Special[[#This Row],[No]]&amp;L584&amp;M584),1,IF(Special[[#This Row],[追加属性]]="",1,0))</f>
        <v>1</v>
      </c>
    </row>
    <row r="585" spans="1:29" x14ac:dyDescent="0.2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792</v>
      </c>
      <c r="F585" s="1" t="s">
        <v>90</v>
      </c>
      <c r="G585" s="1" t="s">
        <v>793</v>
      </c>
      <c r="H585" s="1" t="s">
        <v>786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42</v>
      </c>
      <c r="O585">
        <v>0</v>
      </c>
      <c r="P585">
        <v>52</v>
      </c>
      <c r="Q585">
        <v>0</v>
      </c>
      <c r="R585" s="1"/>
      <c r="S585">
        <v>3.35</v>
      </c>
      <c r="T585">
        <v>20.010000000000002</v>
      </c>
      <c r="U585">
        <v>5</v>
      </c>
      <c r="V585">
        <v>30.48</v>
      </c>
      <c r="W585" s="1" t="s">
        <v>865</v>
      </c>
      <c r="X585">
        <v>1</v>
      </c>
      <c r="AB585" t="str">
        <f>Special[[#This Row],[服装]]&amp;Special[[#This Row],[名前]]&amp;Special[[#This Row],[レアリティ]]</f>
        <v>ユニフォーム小鹿野大樹ICONIC</v>
      </c>
      <c r="AC585">
        <f>IF((A584&amp;L584&amp;M584)&lt;&gt;(Special[[#This Row],[No]]&amp;L585&amp;M585),1,IF(Special[[#This Row],[追加属性]]="",1,0))</f>
        <v>1</v>
      </c>
    </row>
    <row r="586" spans="1:29" x14ac:dyDescent="0.2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792</v>
      </c>
      <c r="F586" s="1" t="s">
        <v>90</v>
      </c>
      <c r="G586" s="1" t="s">
        <v>793</v>
      </c>
      <c r="H586" s="1" t="s">
        <v>786</v>
      </c>
      <c r="I586" s="1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42</v>
      </c>
      <c r="O586">
        <v>0</v>
      </c>
      <c r="P586">
        <v>52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841</v>
      </c>
      <c r="X586" s="13">
        <v>0</v>
      </c>
      <c r="Y586" s="13" t="s">
        <v>845</v>
      </c>
      <c r="Z586" s="14" t="s">
        <v>862</v>
      </c>
      <c r="AA586" s="14"/>
      <c r="AB586" t="str">
        <f>Special[[#This Row],[服装]]&amp;Special[[#This Row],[名前]]&amp;Special[[#This Row],[レアリティ]]</f>
        <v>ユニフォーム小鹿野大樹ICONIC</v>
      </c>
      <c r="AC586">
        <f>IF((A585&amp;L585&amp;M585)&lt;&gt;(Special[[#This Row],[No]]&amp;L586&amp;M586),1,IF(Special[[#This Row],[追加属性]]="",1,0))</f>
        <v>1</v>
      </c>
    </row>
    <row r="587" spans="1:29" x14ac:dyDescent="0.25">
      <c r="A587">
        <f>VLOOKUP(Special[[#This Row],[No用]],SetNo[[No.用]:[vlookup 用]],2,FALSE)</f>
        <v>266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108</v>
      </c>
      <c r="E587" s="1" t="s">
        <v>792</v>
      </c>
      <c r="F587" s="1" t="s">
        <v>90</v>
      </c>
      <c r="G587" s="1" t="s">
        <v>78</v>
      </c>
      <c r="H587" s="1" t="s">
        <v>786</v>
      </c>
      <c r="I587" s="1" t="s">
        <v>71</v>
      </c>
      <c r="J587">
        <v>1</v>
      </c>
      <c r="K587" t="s">
        <v>249</v>
      </c>
      <c r="L587" s="1" t="s">
        <v>554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4" t="s">
        <v>180</v>
      </c>
      <c r="S587" s="13">
        <v>3.35</v>
      </c>
      <c r="T587" s="13">
        <v>20.010000000000002</v>
      </c>
      <c r="U587" s="13">
        <v>5</v>
      </c>
      <c r="V587" s="13">
        <v>30.48</v>
      </c>
      <c r="W587" s="14" t="s">
        <v>798</v>
      </c>
      <c r="X587" s="13">
        <v>2</v>
      </c>
      <c r="Y587" s="13"/>
      <c r="Z587" s="14"/>
      <c r="AA587" s="14"/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0</v>
      </c>
    </row>
    <row r="588" spans="1:29" x14ac:dyDescent="0.2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805</v>
      </c>
      <c r="F588" s="1" t="s">
        <v>77</v>
      </c>
      <c r="G588" s="1" t="s">
        <v>80</v>
      </c>
      <c r="H588" s="1" t="s">
        <v>786</v>
      </c>
      <c r="I588" s="1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9</v>
      </c>
      <c r="O588">
        <v>0</v>
      </c>
      <c r="P588">
        <v>0</v>
      </c>
      <c r="Q588">
        <v>0</v>
      </c>
      <c r="R588" s="14"/>
      <c r="S588" s="13">
        <v>18.75</v>
      </c>
      <c r="T588" s="13">
        <v>74.61</v>
      </c>
      <c r="U588" s="13"/>
      <c r="V588" s="13"/>
      <c r="W588" s="14" t="s">
        <v>1144</v>
      </c>
      <c r="X588" s="13">
        <v>1</v>
      </c>
      <c r="Y588" s="13"/>
      <c r="Z588" s="1" t="s">
        <v>1063</v>
      </c>
      <c r="AA588" s="14"/>
      <c r="AB588" t="str">
        <f>Special[[#This Row],[服装]]&amp;Special[[#This Row],[名前]]&amp;Special[[#This Row],[レアリティ]]</f>
        <v>ユニフォーム赤谷勇ICONIC</v>
      </c>
      <c r="AC588">
        <f>IF((A587&amp;L587&amp;M587)&lt;&gt;(Special[[#This Row],[No]]&amp;L588&amp;M588),1,IF(Special[[#This Row],[追加属性]]="",1,0))</f>
        <v>1</v>
      </c>
    </row>
    <row r="589" spans="1:29" x14ac:dyDescent="0.2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108</v>
      </c>
      <c r="E589" s="1" t="s">
        <v>805</v>
      </c>
      <c r="F589" s="1" t="s">
        <v>77</v>
      </c>
      <c r="G589" s="1" t="s">
        <v>80</v>
      </c>
      <c r="H589" s="1" t="s">
        <v>786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9</v>
      </c>
      <c r="O589">
        <v>0</v>
      </c>
      <c r="P589">
        <v>0</v>
      </c>
      <c r="Q589">
        <v>0</v>
      </c>
      <c r="R589" t="s">
        <v>1139</v>
      </c>
      <c r="S589">
        <v>16.8</v>
      </c>
      <c r="T589">
        <v>58.94</v>
      </c>
      <c r="W589" t="s">
        <v>941</v>
      </c>
      <c r="X589">
        <v>1</v>
      </c>
      <c r="Z589" s="1" t="s">
        <v>1063</v>
      </c>
      <c r="AB589" t="str">
        <f>Special[[#This Row],[服装]]&amp;Special[[#This Row],[名前]]&amp;Special[[#This Row],[レアリティ]]</f>
        <v>ユニフォーム赤谷勇ICONIC</v>
      </c>
      <c r="AC589">
        <f>IF((A587&amp;L587&amp;M587)&lt;&gt;(Special[[#This Row],[No]]&amp;L589&amp;M589),1,IF(Special[[#This Row],[追加属性]]="",1,0))</f>
        <v>1</v>
      </c>
    </row>
    <row r="590" spans="1:29" x14ac:dyDescent="0.2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809</v>
      </c>
      <c r="F590" s="1" t="s">
        <v>77</v>
      </c>
      <c r="G590" s="1" t="s">
        <v>78</v>
      </c>
      <c r="H590" s="1" t="s">
        <v>786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1046</v>
      </c>
      <c r="X590">
        <v>0</v>
      </c>
      <c r="AB590" t="str">
        <f>Special[[#This Row],[服装]]&amp;Special[[#This Row],[名前]]&amp;Special[[#This Row],[レアリティ]]</f>
        <v>ユニフォーム児玉勝ICONIC</v>
      </c>
      <c r="AC590">
        <f>IF((A589&amp;L589&amp;M589)&lt;&gt;(Special[[#This Row],[No]]&amp;L590&amp;M590),1,IF(Special[[#This Row],[追加属性]]="",1,0))</f>
        <v>1</v>
      </c>
    </row>
    <row r="591" spans="1:29" x14ac:dyDescent="0.25">
      <c r="A591">
        <f>VLOOKUP(Special[[#This Row],[No用]],SetNo[[No.用]:[vlookup 用]],2,FALSE)</f>
        <v>269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813</v>
      </c>
      <c r="F591" s="1" t="s">
        <v>77</v>
      </c>
      <c r="G591" s="1" t="s">
        <v>74</v>
      </c>
      <c r="H591" s="1" t="s">
        <v>786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1046</v>
      </c>
      <c r="X591">
        <v>0</v>
      </c>
      <c r="AB591" t="str">
        <f>Special[[#This Row],[服装]]&amp;Special[[#This Row],[名前]]&amp;Special[[#This Row],[レアリティ]]</f>
        <v>ユニフォーム名栗翔太ICONIC</v>
      </c>
      <c r="AC591">
        <f>IF((A590&amp;L590&amp;M590)&lt;&gt;(Special[[#This Row],[No]]&amp;L591&amp;M591),1,IF(Special[[#This Row],[追加属性]]="",1,0))</f>
        <v>1</v>
      </c>
    </row>
    <row r="592" spans="1:29" x14ac:dyDescent="0.25">
      <c r="A592">
        <f>VLOOKUP(Special[[#This Row],[No用]],SetNo[[No.用]:[vlookup 用]],2,FALSE)</f>
        <v>270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820</v>
      </c>
      <c r="F592" s="1" t="s">
        <v>77</v>
      </c>
      <c r="G592" s="1" t="s">
        <v>78</v>
      </c>
      <c r="H592" s="1" t="s">
        <v>786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1046</v>
      </c>
      <c r="X592">
        <v>0</v>
      </c>
      <c r="AB592" t="str">
        <f>Special[[#This Row],[服装]]&amp;Special[[#This Row],[名前]]&amp;Special[[#This Row],[レアリティ]]</f>
        <v>ユニフォーム島府典明ICONIC</v>
      </c>
      <c r="AC592">
        <f>IF((A591&amp;L591&amp;M591)&lt;&gt;(Special[[#This Row],[No]]&amp;L592&amp;M592),1,IF(Special[[#This Row],[追加属性]]="",1,0))</f>
        <v>1</v>
      </c>
    </row>
    <row r="593" spans="1:29" x14ac:dyDescent="0.25">
      <c r="A593">
        <f>VLOOKUP(Special[[#This Row],[No用]],SetNo[[No.用]:[vlookup 用]],2,FALSE)</f>
        <v>271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828</v>
      </c>
      <c r="F593" s="1" t="s">
        <v>77</v>
      </c>
      <c r="G593" s="1" t="s">
        <v>82</v>
      </c>
      <c r="H593" s="1" t="s">
        <v>786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1046</v>
      </c>
      <c r="X593">
        <v>0</v>
      </c>
      <c r="AB593" t="str">
        <f>Special[[#This Row],[服装]]&amp;Special[[#This Row],[名前]]&amp;Special[[#This Row],[レアリティ]]</f>
        <v>ユニフォーム吉川和孝ICONIC</v>
      </c>
      <c r="AC593">
        <f>IF((A592&amp;L592&amp;M592)&lt;&gt;(Special[[#This Row],[No]]&amp;L593&amp;M593),1,IF(Special[[#This Row],[追加属性]]="",1,0))</f>
        <v>1</v>
      </c>
    </row>
    <row r="594" spans="1:29" x14ac:dyDescent="0.25">
      <c r="A594">
        <f>VLOOKUP(Special[[#This Row],[No用]],SetNo[[No.用]:[vlookup 用]],2,FALSE)</f>
        <v>272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186</v>
      </c>
      <c r="F594" t="s">
        <v>77</v>
      </c>
      <c r="G594" t="s">
        <v>74</v>
      </c>
      <c r="H594" t="s">
        <v>185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1046</v>
      </c>
      <c r="X594">
        <v>0</v>
      </c>
      <c r="AB594" t="str">
        <f>Special[[#This Row],[服装]]&amp;Special[[#This Row],[名前]]&amp;Special[[#This Row],[レアリティ]]</f>
        <v>ユニフォーム宮侑ICONIC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25">
      <c r="A595">
        <f>VLOOKUP(Special[[#This Row],[No用]],SetNo[[No.用]:[vlookup 用]],2,FALSE)</f>
        <v>273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581</v>
      </c>
      <c r="E595" t="s">
        <v>186</v>
      </c>
      <c r="F595" s="1" t="s">
        <v>73</v>
      </c>
      <c r="G595" t="s">
        <v>74</v>
      </c>
      <c r="H595" t="s">
        <v>185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1046</v>
      </c>
      <c r="X595">
        <v>0</v>
      </c>
      <c r="AB595" t="str">
        <f>Special[[#This Row],[服装]]&amp;Special[[#This Row],[名前]]&amp;Special[[#This Row],[レアリティ]]</f>
        <v>文化祭宮侑ICONIC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2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581</v>
      </c>
      <c r="E596" t="s">
        <v>186</v>
      </c>
      <c r="F596" s="1" t="s">
        <v>73</v>
      </c>
      <c r="G596" t="s">
        <v>74</v>
      </c>
      <c r="H596" t="s">
        <v>185</v>
      </c>
      <c r="I596" t="s">
        <v>71</v>
      </c>
      <c r="J596">
        <v>1</v>
      </c>
      <c r="K596" t="s">
        <v>249</v>
      </c>
      <c r="L596" s="1" t="s">
        <v>260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</v>
      </c>
      <c r="V596">
        <v>30.48</v>
      </c>
      <c r="W596" s="1" t="s">
        <v>943</v>
      </c>
      <c r="X596">
        <v>1</v>
      </c>
      <c r="Z596" s="1" t="s">
        <v>931</v>
      </c>
      <c r="AA596" s="1"/>
      <c r="AB596" t="str">
        <f>Special[[#This Row],[服装]]&amp;Special[[#This Row],[名前]]&amp;Special[[#This Row],[レアリティ]]</f>
        <v>文化祭宮侑ICONIC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2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631</v>
      </c>
      <c r="E597" s="1" t="s">
        <v>186</v>
      </c>
      <c r="F597" s="1" t="s">
        <v>90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1046</v>
      </c>
      <c r="X597">
        <v>0</v>
      </c>
      <c r="AB597" t="str">
        <f>Special[[#This Row],[服装]]&amp;Special[[#This Row],[名前]]&amp;Special[[#This Row],[レアリティ]]</f>
        <v>RPG宮侑ICONIC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2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631</v>
      </c>
      <c r="E598" s="1" t="s">
        <v>186</v>
      </c>
      <c r="F598" s="1" t="s">
        <v>90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943</v>
      </c>
      <c r="X598">
        <v>1</v>
      </c>
      <c r="Z598" s="1" t="s">
        <v>931</v>
      </c>
      <c r="AA598" s="1"/>
      <c r="AB598" t="str">
        <f>Special[[#This Row],[服装]]&amp;Special[[#This Row],[名前]]&amp;Special[[#This Row],[レアリティ]]</f>
        <v>RPG宮侑ICONIC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2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736</v>
      </c>
      <c r="E599" s="1" t="s">
        <v>186</v>
      </c>
      <c r="F599" s="1" t="s">
        <v>77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1046</v>
      </c>
      <c r="X599">
        <v>0</v>
      </c>
      <c r="AB599" t="str">
        <f>Special[[#This Row],[服装]]&amp;Special[[#This Row],[名前]]&amp;Special[[#This Row],[レアリティ]]</f>
        <v>カンフー宮侑ICONIC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2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736</v>
      </c>
      <c r="E600" s="1" t="s">
        <v>186</v>
      </c>
      <c r="F600" s="1" t="s">
        <v>77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5.8</v>
      </c>
      <c r="V600">
        <v>35.72</v>
      </c>
      <c r="W600" s="1" t="s">
        <v>1000</v>
      </c>
      <c r="X600">
        <v>1</v>
      </c>
      <c r="Y600" s="1" t="s">
        <v>187</v>
      </c>
      <c r="Z600" s="1" t="s">
        <v>1001</v>
      </c>
      <c r="AA600" s="1"/>
      <c r="AB600" t="str">
        <f>Special[[#This Row],[服装]]&amp;Special[[#This Row],[名前]]&amp;Special[[#This Row],[レアリティ]]</f>
        <v>カンフー宮侑ICONIC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2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825</v>
      </c>
      <c r="E601" s="1" t="s">
        <v>186</v>
      </c>
      <c r="F601" s="1" t="s">
        <v>73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1029</v>
      </c>
      <c r="AB601" t="str">
        <f>Special[[#This Row],[服装]]&amp;Special[[#This Row],[名前]]&amp;Special[[#This Row],[レアリティ]]</f>
        <v>新年2宮侑ICONIC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2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825</v>
      </c>
      <c r="E602" s="1" t="s">
        <v>186</v>
      </c>
      <c r="F602" s="1" t="s">
        <v>73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R602" s="1"/>
      <c r="S602">
        <v>4.2</v>
      </c>
      <c r="T602">
        <v>25.76</v>
      </c>
      <c r="U602">
        <v>5.8</v>
      </c>
      <c r="V602">
        <v>35.200000000000003</v>
      </c>
      <c r="W602" s="1" t="s">
        <v>1005</v>
      </c>
      <c r="X602">
        <v>1</v>
      </c>
      <c r="Y602" s="1" t="s">
        <v>187</v>
      </c>
      <c r="Z602" s="1" t="s">
        <v>1001</v>
      </c>
      <c r="AA602" s="1"/>
      <c r="AB602" t="str">
        <f>Special[[#This Row],[服装]]&amp;Special[[#This Row],[名前]]&amp;Special[[#This Row],[レアリティ]]</f>
        <v>新年2宮侑ICONIC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25">
      <c r="A603">
        <f>VLOOKUP(Special[[#This Row],[No用]],SetNo[[No.用]:[vlookup 用]],2,FALSE)</f>
        <v>276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825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R603" s="1" t="s">
        <v>554</v>
      </c>
      <c r="S603">
        <v>7</v>
      </c>
      <c r="T603">
        <v>13.86</v>
      </c>
      <c r="U603">
        <v>10.5</v>
      </c>
      <c r="V603">
        <v>20.79</v>
      </c>
      <c r="W603" s="1" t="s">
        <v>1005</v>
      </c>
      <c r="X603">
        <v>0</v>
      </c>
      <c r="Y603" s="1" t="s">
        <v>187</v>
      </c>
      <c r="Z603" s="1" t="s">
        <v>1001</v>
      </c>
      <c r="AA603" s="1"/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0</v>
      </c>
    </row>
    <row r="604" spans="1:29" x14ac:dyDescent="0.2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980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1046</v>
      </c>
      <c r="X604">
        <v>0</v>
      </c>
      <c r="Y604" s="1"/>
      <c r="AB604" t="str">
        <f>Special[[#This Row],[服装]]&amp;Special[[#This Row],[名前]]&amp;Special[[#This Row],[レアリティ]]</f>
        <v>サバゲ2宮侑ICONIC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25">
      <c r="A605">
        <f>VLOOKUP(Special[[#This Row],[No用]],SetNo[[No.用]:[vlookup 用]],2,FALSE)</f>
        <v>278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s="1" t="s">
        <v>149</v>
      </c>
      <c r="E605" s="1" t="s">
        <v>186</v>
      </c>
      <c r="F605" s="1" t="s">
        <v>77</v>
      </c>
      <c r="G605" s="1" t="s">
        <v>74</v>
      </c>
      <c r="H605" s="1" t="s">
        <v>185</v>
      </c>
      <c r="I605" s="1" t="s">
        <v>71</v>
      </c>
      <c r="J605" s="1">
        <v>0</v>
      </c>
      <c r="K605" t="s">
        <v>249</v>
      </c>
      <c r="L605" s="1" t="s">
        <v>263</v>
      </c>
      <c r="M605" s="1" t="s">
        <v>173</v>
      </c>
      <c r="N605">
        <v>14</v>
      </c>
      <c r="O605">
        <v>0</v>
      </c>
      <c r="P605">
        <v>0</v>
      </c>
      <c r="Q605">
        <v>0</v>
      </c>
      <c r="W605" s="14" t="s">
        <v>1029</v>
      </c>
      <c r="AB605" t="str">
        <f>Special[[#This Row],[服装]]&amp;Special[[#This Row],[名前]]&amp;Special[[#This Row],[レアリティ]]</f>
        <v>制服宮侑ICONIC</v>
      </c>
      <c r="AC605">
        <f>IF((A604&amp;L604&amp;M604)&lt;&gt;(Special[[#This Row],[No]]&amp;L605&amp;M605),1,IF(Special[[#This Row],[追加属性]]="",1,0))</f>
        <v>1</v>
      </c>
    </row>
    <row r="606" spans="1:29" x14ac:dyDescent="0.25">
      <c r="A606">
        <f>VLOOKUP(Special[[#This Row],[No用]],SetNo[[No.用]:[vlookup 用]],2,FALSE)</f>
        <v>278</v>
      </c>
      <c r="B606">
        <f>IF(ROW()=2,1,IF(A605&lt;&gt;Special[[#This Row],[No]],1,IF(Special[[#This Row],[枝番用]]=0,B605,B605+1)))</f>
        <v>2</v>
      </c>
      <c r="C606">
        <f>IF(ROW()=2,1,IF(Special[[#This Row],[枝番用]]=1,1,C605+1))</f>
        <v>1</v>
      </c>
      <c r="D606" s="1" t="s">
        <v>149</v>
      </c>
      <c r="E606" s="1" t="s">
        <v>186</v>
      </c>
      <c r="F606" s="1" t="s">
        <v>77</v>
      </c>
      <c r="G606" s="1" t="s">
        <v>74</v>
      </c>
      <c r="H606" s="1" t="s">
        <v>185</v>
      </c>
      <c r="I606" s="1" t="s">
        <v>71</v>
      </c>
      <c r="J606" s="1">
        <v>1</v>
      </c>
      <c r="K606" s="1" t="s">
        <v>249</v>
      </c>
      <c r="L606" s="1" t="s">
        <v>180</v>
      </c>
      <c r="M606" s="1" t="s">
        <v>224</v>
      </c>
      <c r="N606">
        <v>50</v>
      </c>
      <c r="O606">
        <v>0</v>
      </c>
      <c r="P606">
        <v>60</v>
      </c>
      <c r="Q606">
        <v>0</v>
      </c>
      <c r="S606">
        <v>3.35</v>
      </c>
      <c r="T606">
        <v>20.010000000000002</v>
      </c>
      <c r="U606">
        <v>5</v>
      </c>
      <c r="V606">
        <v>30.48</v>
      </c>
      <c r="W606" s="1" t="s">
        <v>865</v>
      </c>
      <c r="X606">
        <v>1</v>
      </c>
      <c r="Y606" s="1"/>
      <c r="AA606" s="1" t="s">
        <v>1229</v>
      </c>
      <c r="AB606" t="str">
        <f>Special[[#This Row],[服装]]&amp;Special[[#This Row],[名前]]&amp;Special[[#This Row],[レアリティ]]</f>
        <v>制服宮侑ICONIC</v>
      </c>
      <c r="AC606">
        <f>IF((A605&amp;L605&amp;M605)&lt;&gt;(Special[[#This Row],[No]]&amp;L606&amp;M606),1,IF(Special[[#This Row],[追加属性]]="",1,0))</f>
        <v>1</v>
      </c>
    </row>
    <row r="607" spans="1:29" x14ac:dyDescent="0.25">
      <c r="A607">
        <f>VLOOKUP(Special[[#This Row],[No用]],SetNo[[No.用]:[vlookup 用]],2,FALSE)</f>
        <v>278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2</v>
      </c>
      <c r="D607" s="1" t="s">
        <v>149</v>
      </c>
      <c r="E607" s="1" t="s">
        <v>186</v>
      </c>
      <c r="F607" s="1" t="s">
        <v>77</v>
      </c>
      <c r="G607" s="1" t="s">
        <v>74</v>
      </c>
      <c r="H607" s="1" t="s">
        <v>185</v>
      </c>
      <c r="I607" s="1" t="s">
        <v>71</v>
      </c>
      <c r="J607" s="1">
        <v>1</v>
      </c>
      <c r="K607" s="1" t="s">
        <v>249</v>
      </c>
      <c r="L607" s="1" t="s">
        <v>180</v>
      </c>
      <c r="M607" s="1" t="s">
        <v>224</v>
      </c>
      <c r="N607">
        <v>50</v>
      </c>
      <c r="O607">
        <v>0</v>
      </c>
      <c r="P607">
        <v>60</v>
      </c>
      <c r="R607" s="1" t="s">
        <v>554</v>
      </c>
      <c r="S607">
        <v>7</v>
      </c>
      <c r="T607">
        <v>13.86</v>
      </c>
      <c r="U607">
        <v>10.5</v>
      </c>
      <c r="V607">
        <v>20.79</v>
      </c>
      <c r="W607" s="1" t="s">
        <v>943</v>
      </c>
      <c r="X607">
        <v>0</v>
      </c>
      <c r="Y607" s="1"/>
      <c r="AA607" s="1" t="s">
        <v>1229</v>
      </c>
      <c r="AB607" t="str">
        <f>Special[[#This Row],[服装]]&amp;Special[[#This Row],[名前]]&amp;Special[[#This Row],[レアリティ]]</f>
        <v>制服宮侑ICONIC</v>
      </c>
      <c r="AC607">
        <f>IF((A606&amp;L606&amp;M606)&lt;&gt;(Special[[#This Row],[No]]&amp;L607&amp;M607),1,IF(Special[[#This Row],[追加属性]]="",1,0))</f>
        <v>0</v>
      </c>
    </row>
    <row r="608" spans="1:29" x14ac:dyDescent="0.25">
      <c r="A608">
        <f>VLOOKUP(Special[[#This Row],[No用]],SetNo[[No.用]:[vlookup 用]],2,FALSE)</f>
        <v>279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t="s">
        <v>108</v>
      </c>
      <c r="E608" t="s">
        <v>187</v>
      </c>
      <c r="F608" t="s">
        <v>90</v>
      </c>
      <c r="G608" t="s">
        <v>78</v>
      </c>
      <c r="H608" t="s">
        <v>185</v>
      </c>
      <c r="I608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1046</v>
      </c>
      <c r="X608">
        <v>0</v>
      </c>
      <c r="AB608" t="str">
        <f>Special[[#This Row],[服装]]&amp;Special[[#This Row],[名前]]&amp;Special[[#This Row],[レアリティ]]</f>
        <v>ユニフォーム宮治ICONIC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2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1</v>
      </c>
      <c r="C609">
        <f>IF(ROW()=2,1,IF(Special[[#This Row],[枝番用]]=1,1,C608+1))</f>
        <v>1</v>
      </c>
      <c r="D609" s="1" t="s">
        <v>631</v>
      </c>
      <c r="E609" s="1" t="s">
        <v>187</v>
      </c>
      <c r="F609" s="1" t="s">
        <v>90</v>
      </c>
      <c r="G609" s="1" t="s">
        <v>78</v>
      </c>
      <c r="H609" s="1" t="s">
        <v>185</v>
      </c>
      <c r="I609" s="1" t="s">
        <v>71</v>
      </c>
      <c r="J609" s="1">
        <v>0</v>
      </c>
      <c r="K609" t="s">
        <v>249</v>
      </c>
      <c r="L609" s="1" t="s">
        <v>191</v>
      </c>
      <c r="M609" s="1" t="s">
        <v>162</v>
      </c>
      <c r="N609">
        <v>13</v>
      </c>
      <c r="O609">
        <v>0</v>
      </c>
      <c r="P609">
        <v>0</v>
      </c>
      <c r="Q609">
        <v>0</v>
      </c>
      <c r="W609" t="s">
        <v>1046</v>
      </c>
      <c r="X609">
        <v>0</v>
      </c>
      <c r="AB609" t="str">
        <f>Special[[#This Row],[服装]]&amp;Special[[#This Row],[名前]]&amp;Special[[#This Row],[レアリティ]]</f>
        <v>RPG宮治ICONIC</v>
      </c>
      <c r="AC609">
        <f>IF((A608&amp;L608&amp;M608)&lt;&gt;(Special[[#This Row],[No]]&amp;L609&amp;M609),1,IF(Special[[#This Row],[追加属性]]="",1,0))</f>
        <v>1</v>
      </c>
    </row>
    <row r="610" spans="1:29" x14ac:dyDescent="0.25">
      <c r="A610">
        <f>VLOOKUP(Special[[#This Row],[No用]],SetNo[[No.用]:[vlookup 用]],2,FALSE)</f>
        <v>280</v>
      </c>
      <c r="B610">
        <f>IF(ROW()=2,1,IF(A609&lt;&gt;Special[[#This Row],[No]],1,IF(Special[[#This Row],[枝番用]]=0,B609,B609+1)))</f>
        <v>2</v>
      </c>
      <c r="C610">
        <f>IF(ROW()=2,1,IF(Special[[#This Row],[枝番用]]=1,1,C609+1))</f>
        <v>1</v>
      </c>
      <c r="D610" s="1" t="s">
        <v>631</v>
      </c>
      <c r="E610" s="1" t="s">
        <v>187</v>
      </c>
      <c r="F610" s="1" t="s">
        <v>90</v>
      </c>
      <c r="G610" s="1" t="s">
        <v>78</v>
      </c>
      <c r="H610" s="1" t="s">
        <v>185</v>
      </c>
      <c r="I610" s="1" t="s">
        <v>71</v>
      </c>
      <c r="J610">
        <v>1</v>
      </c>
      <c r="K610" t="s">
        <v>249</v>
      </c>
      <c r="L610" s="1" t="s">
        <v>180</v>
      </c>
      <c r="M610" s="1" t="s">
        <v>224</v>
      </c>
      <c r="N610">
        <v>49</v>
      </c>
      <c r="O610">
        <v>0</v>
      </c>
      <c r="P610">
        <v>59</v>
      </c>
      <c r="Q610">
        <v>0</v>
      </c>
      <c r="S610">
        <v>3.35</v>
      </c>
      <c r="T610">
        <v>20.010000000000002</v>
      </c>
      <c r="U610">
        <v>5</v>
      </c>
      <c r="V610">
        <v>30.48</v>
      </c>
      <c r="W610" s="1" t="s">
        <v>1003</v>
      </c>
      <c r="X610">
        <v>2</v>
      </c>
      <c r="Y610" s="1" t="s">
        <v>186</v>
      </c>
      <c r="Z610" s="1" t="s">
        <v>1002</v>
      </c>
      <c r="AA610" s="1" t="s">
        <v>1220</v>
      </c>
      <c r="AB610" t="str">
        <f>Special[[#This Row],[服装]]&amp;Special[[#This Row],[名前]]&amp;Special[[#This Row],[レアリティ]]</f>
        <v>RPG宮治ICONIC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2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1</v>
      </c>
      <c r="C611">
        <f>IF(ROW()=2,1,IF(Special[[#This Row],[枝番用]]=1,1,C610+1))</f>
        <v>1</v>
      </c>
      <c r="D611" s="1" t="s">
        <v>736</v>
      </c>
      <c r="E611" s="1" t="s">
        <v>187</v>
      </c>
      <c r="F611" s="1" t="s">
        <v>73</v>
      </c>
      <c r="G611" s="1" t="s">
        <v>78</v>
      </c>
      <c r="H611" s="1" t="s">
        <v>185</v>
      </c>
      <c r="I611" s="1" t="s">
        <v>71</v>
      </c>
      <c r="J611" s="1">
        <v>0</v>
      </c>
      <c r="K611" t="s">
        <v>249</v>
      </c>
      <c r="L611" s="1" t="s">
        <v>191</v>
      </c>
      <c r="M611" s="1" t="s">
        <v>162</v>
      </c>
      <c r="N611">
        <v>13</v>
      </c>
      <c r="O611">
        <v>0</v>
      </c>
      <c r="P611">
        <v>0</v>
      </c>
      <c r="Q611">
        <v>0</v>
      </c>
      <c r="W611" t="s">
        <v>1046</v>
      </c>
      <c r="X611">
        <v>0</v>
      </c>
      <c r="AB611" t="str">
        <f>Special[[#This Row],[服装]]&amp;Special[[#This Row],[名前]]&amp;Special[[#This Row],[レアリティ]]</f>
        <v>カンフー宮治ICONIC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2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2</v>
      </c>
      <c r="C612">
        <f>IF(ROW()=2,1,IF(Special[[#This Row],[枝番用]]=1,1,C611+1))</f>
        <v>1</v>
      </c>
      <c r="D612" s="1" t="s">
        <v>736</v>
      </c>
      <c r="E612" s="1" t="s">
        <v>187</v>
      </c>
      <c r="F612" s="1" t="s">
        <v>73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593</v>
      </c>
      <c r="M612" s="1" t="s">
        <v>224</v>
      </c>
      <c r="N612">
        <v>47</v>
      </c>
      <c r="O612">
        <v>0</v>
      </c>
      <c r="P612">
        <v>57</v>
      </c>
      <c r="Q612">
        <v>0</v>
      </c>
      <c r="S612">
        <v>3.35</v>
      </c>
      <c r="T612">
        <v>33.729999999999997</v>
      </c>
      <c r="U612">
        <v>5</v>
      </c>
      <c r="V612">
        <v>50.08</v>
      </c>
      <c r="W612" s="1" t="s">
        <v>878</v>
      </c>
      <c r="X612">
        <v>1</v>
      </c>
      <c r="AB612" t="str">
        <f>Special[[#This Row],[服装]]&amp;Special[[#This Row],[名前]]&amp;Special[[#This Row],[レアリティ]]</f>
        <v>カンフー宮治ICONIC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25">
      <c r="A613">
        <f>VLOOKUP(Special[[#This Row],[No用]],SetNo[[No.用]:[vlookup 用]],2,FALSE)</f>
        <v>282</v>
      </c>
      <c r="B613">
        <f>IF(ROW()=2,1,IF(A612&lt;&gt;Special[[#This Row],[No]],1,IF(Special[[#This Row],[枝番用]]=0,B612,B612+1)))</f>
        <v>1</v>
      </c>
      <c r="C613">
        <f>IF(ROW()=2,1,IF(Special[[#This Row],[枝番用]]=1,1,C612+1))</f>
        <v>1</v>
      </c>
      <c r="D613" s="1" t="s">
        <v>912</v>
      </c>
      <c r="E613" s="1" t="s">
        <v>187</v>
      </c>
      <c r="F613" s="1" t="s">
        <v>90</v>
      </c>
      <c r="G613" s="1" t="s">
        <v>78</v>
      </c>
      <c r="H613" s="1" t="s">
        <v>185</v>
      </c>
      <c r="I613" s="1" t="s">
        <v>71</v>
      </c>
      <c r="J613" s="1">
        <v>0</v>
      </c>
      <c r="K613" t="s">
        <v>249</v>
      </c>
      <c r="L613" s="1" t="s">
        <v>191</v>
      </c>
      <c r="M613" s="1" t="s">
        <v>162</v>
      </c>
      <c r="N613">
        <v>13</v>
      </c>
      <c r="O613">
        <v>0</v>
      </c>
      <c r="P613">
        <v>0</v>
      </c>
      <c r="Q613">
        <v>0</v>
      </c>
      <c r="W613" s="1" t="s">
        <v>1046</v>
      </c>
      <c r="X613">
        <v>0</v>
      </c>
      <c r="AB613" t="str">
        <f>Special[[#This Row],[服装]]&amp;Special[[#This Row],[名前]]&amp;Special[[#This Row],[レアリティ]]</f>
        <v>遊園地宮治ICONIC</v>
      </c>
      <c r="AC613">
        <f>IF((A612&amp;L612&amp;M612)&lt;&gt;(Special[[#This Row],[No]]&amp;L613&amp;M613),1,IF(Special[[#This Row],[追加属性]]="",1,0))</f>
        <v>1</v>
      </c>
    </row>
    <row r="614" spans="1:29" x14ac:dyDescent="0.2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2</v>
      </c>
      <c r="C614">
        <f>IF(ROW()=2,1,IF(Special[[#This Row],[枝番用]]=1,1,C613+1))</f>
        <v>1</v>
      </c>
      <c r="D614" s="1" t="s">
        <v>912</v>
      </c>
      <c r="E614" s="1" t="s">
        <v>187</v>
      </c>
      <c r="F614" s="1" t="s">
        <v>90</v>
      </c>
      <c r="G614" s="1" t="s">
        <v>78</v>
      </c>
      <c r="H614" s="1" t="s">
        <v>185</v>
      </c>
      <c r="I614" s="1" t="s">
        <v>71</v>
      </c>
      <c r="J614">
        <v>1</v>
      </c>
      <c r="K614" t="s">
        <v>249</v>
      </c>
      <c r="L614" s="1" t="s">
        <v>180</v>
      </c>
      <c r="M614" s="1" t="s">
        <v>178</v>
      </c>
      <c r="N614">
        <v>13</v>
      </c>
      <c r="O614">
        <v>0</v>
      </c>
      <c r="P614">
        <v>0</v>
      </c>
      <c r="Q614">
        <v>0</v>
      </c>
      <c r="S614">
        <v>3.35</v>
      </c>
      <c r="T614">
        <v>20.010000000000002</v>
      </c>
      <c r="W614" s="1" t="s">
        <v>943</v>
      </c>
      <c r="X614">
        <v>1</v>
      </c>
      <c r="AB614" t="str">
        <f>Special[[#This Row],[服装]]&amp;Special[[#This Row],[名前]]&amp;Special[[#This Row],[レアリティ]]</f>
        <v>遊園地宮治ICONIC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25">
      <c r="A615">
        <f>VLOOKUP(Special[[#This Row],[No用]],SetNo[[No.用]:[vlookup 用]],2,FALSE)</f>
        <v>282</v>
      </c>
      <c r="B615">
        <f>IF(ROW()=2,1,IF(A614&lt;&gt;Special[[#This Row],[No]],1,IF(Special[[#This Row],[枝番用]]=0,B614,B614+1)))</f>
        <v>3</v>
      </c>
      <c r="C615">
        <f>IF(ROW()=2,1,IF(Special[[#This Row],[枝番用]]=1,1,C614+1))</f>
        <v>1</v>
      </c>
      <c r="D615" s="1" t="s">
        <v>912</v>
      </c>
      <c r="E615" s="1" t="s">
        <v>187</v>
      </c>
      <c r="F615" s="1" t="s">
        <v>90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180</v>
      </c>
      <c r="M615" s="1" t="s">
        <v>224</v>
      </c>
      <c r="N615">
        <v>47</v>
      </c>
      <c r="O615">
        <v>0</v>
      </c>
      <c r="P615">
        <v>57</v>
      </c>
      <c r="Q615">
        <v>0</v>
      </c>
      <c r="S615">
        <v>4.2</v>
      </c>
      <c r="T615">
        <v>25.76</v>
      </c>
      <c r="U615">
        <v>5.8</v>
      </c>
      <c r="V615">
        <v>35.200000000000003</v>
      </c>
      <c r="W615" s="1" t="s">
        <v>866</v>
      </c>
      <c r="X615">
        <v>1</v>
      </c>
      <c r="Y615" s="1" t="s">
        <v>186</v>
      </c>
      <c r="Z615" s="1" t="s">
        <v>921</v>
      </c>
      <c r="AA615" s="1"/>
      <c r="AB615" t="str">
        <f>Special[[#This Row],[服装]]&amp;Special[[#This Row],[名前]]&amp;Special[[#This Row],[レアリティ]]</f>
        <v>遊園地宮治ICONIC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25">
      <c r="A616">
        <f>VLOOKUP(Special[[#This Row],[No用]],SetNo[[No.用]:[vlookup 用]],2,FALSE)</f>
        <v>282</v>
      </c>
      <c r="B616">
        <f>IF(ROW()=2,1,IF(A615&lt;&gt;Special[[#This Row],[No]],1,IF(Special[[#This Row],[枝番用]]=0,B615,B615+1)))</f>
        <v>3</v>
      </c>
      <c r="C616">
        <f>IF(ROW()=2,1,IF(Special[[#This Row],[枝番用]]=1,1,C615+1))</f>
        <v>2</v>
      </c>
      <c r="D616" s="1" t="s">
        <v>912</v>
      </c>
      <c r="E616" s="1" t="s">
        <v>187</v>
      </c>
      <c r="F616" s="1" t="s">
        <v>90</v>
      </c>
      <c r="G616" s="1" t="s">
        <v>78</v>
      </c>
      <c r="H616" s="1" t="s">
        <v>185</v>
      </c>
      <c r="I616" s="1" t="s">
        <v>71</v>
      </c>
      <c r="J616">
        <v>1</v>
      </c>
      <c r="K616" t="s">
        <v>249</v>
      </c>
      <c r="L616" s="1" t="s">
        <v>180</v>
      </c>
      <c r="M616" s="1" t="s">
        <v>224</v>
      </c>
      <c r="N616">
        <v>47</v>
      </c>
      <c r="O616">
        <v>0</v>
      </c>
      <c r="P616">
        <v>57</v>
      </c>
      <c r="Q616">
        <v>0</v>
      </c>
      <c r="R616" s="1" t="s">
        <v>554</v>
      </c>
      <c r="S616">
        <v>7</v>
      </c>
      <c r="T616">
        <v>13.86</v>
      </c>
      <c r="U616">
        <v>10.5</v>
      </c>
      <c r="V616">
        <v>20.79</v>
      </c>
      <c r="W616" s="1" t="s">
        <v>920</v>
      </c>
      <c r="X616">
        <v>0</v>
      </c>
      <c r="AB616" t="str">
        <f>Special[[#This Row],[服装]]&amp;Special[[#This Row],[名前]]&amp;Special[[#This Row],[レアリティ]]</f>
        <v>遊園地宮治ICONIC</v>
      </c>
      <c r="AC616">
        <f>IF((A615&amp;L615&amp;M615)&lt;&gt;(Special[[#This Row],[No]]&amp;L616&amp;M616),1,IF(Special[[#This Row],[追加属性]]="",1,0))</f>
        <v>0</v>
      </c>
    </row>
    <row r="617" spans="1:29" x14ac:dyDescent="0.2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1</v>
      </c>
      <c r="C617">
        <f>IF(ROW()=2,1,IF(Special[[#This Row],[枝番用]]=1,1,C616+1))</f>
        <v>1</v>
      </c>
      <c r="D617" s="1" t="s">
        <v>990</v>
      </c>
      <c r="E617" s="1" t="s">
        <v>187</v>
      </c>
      <c r="F617" s="1" t="s">
        <v>77</v>
      </c>
      <c r="G617" s="1" t="s">
        <v>78</v>
      </c>
      <c r="H617" s="1" t="s">
        <v>185</v>
      </c>
      <c r="I617" s="1" t="s">
        <v>71</v>
      </c>
      <c r="J617" s="1">
        <v>0</v>
      </c>
      <c r="K617" t="s">
        <v>249</v>
      </c>
      <c r="L617" s="1" t="s">
        <v>191</v>
      </c>
      <c r="M617" s="1" t="s">
        <v>162</v>
      </c>
      <c r="N617">
        <v>13</v>
      </c>
      <c r="O617">
        <v>0</v>
      </c>
      <c r="P617">
        <v>0</v>
      </c>
      <c r="Q617">
        <v>0</v>
      </c>
      <c r="R617" s="1"/>
      <c r="W617" s="1" t="s">
        <v>1046</v>
      </c>
      <c r="X617">
        <v>0</v>
      </c>
      <c r="AB617" t="str">
        <f>Special[[#This Row],[服装]]&amp;Special[[#This Row],[名前]]&amp;Special[[#This Row],[レアリティ]]</f>
        <v>夏祭り2宮治ICONIC</v>
      </c>
      <c r="AC617">
        <f>IF((A616&amp;L616&amp;M616)&lt;&gt;(Special[[#This Row],[No]]&amp;L617&amp;M617),1,IF(Special[[#This Row],[追加属性]]="",1,0))</f>
        <v>1</v>
      </c>
    </row>
    <row r="618" spans="1:29" x14ac:dyDescent="0.25">
      <c r="A618">
        <f>VLOOKUP(Special[[#This Row],[No用]],SetNo[[No.用]:[vlookup 用]],2,FALSE)</f>
        <v>283</v>
      </c>
      <c r="B618">
        <f>IF(ROW()=2,1,IF(A617&lt;&gt;Special[[#This Row],[No]],1,IF(Special[[#This Row],[枝番用]]=0,B617,B617+1)))</f>
        <v>2</v>
      </c>
      <c r="C618">
        <f>IF(ROW()=2,1,IF(Special[[#This Row],[枝番用]]=1,1,C617+1))</f>
        <v>1</v>
      </c>
      <c r="D618" s="1" t="s">
        <v>990</v>
      </c>
      <c r="E618" s="1" t="s">
        <v>187</v>
      </c>
      <c r="F618" s="1" t="s">
        <v>77</v>
      </c>
      <c r="G618" s="1" t="s">
        <v>78</v>
      </c>
      <c r="H618" s="1" t="s">
        <v>185</v>
      </c>
      <c r="I618" s="1" t="s">
        <v>71</v>
      </c>
      <c r="J618">
        <v>1</v>
      </c>
      <c r="K618" t="s">
        <v>249</v>
      </c>
      <c r="L618" s="1" t="s">
        <v>985</v>
      </c>
      <c r="M618" s="1" t="s">
        <v>178</v>
      </c>
      <c r="N618">
        <v>13</v>
      </c>
      <c r="O618">
        <v>0</v>
      </c>
      <c r="P618">
        <v>0</v>
      </c>
      <c r="Q618">
        <v>0</v>
      </c>
      <c r="R618" s="1"/>
      <c r="S618">
        <v>9.26</v>
      </c>
      <c r="T618">
        <v>56.3</v>
      </c>
      <c r="W618" s="1" t="s">
        <v>848</v>
      </c>
      <c r="X618">
        <v>1</v>
      </c>
      <c r="AB618" t="str">
        <f>Special[[#This Row],[服装]]&amp;Special[[#This Row],[名前]]&amp;Special[[#This Row],[レアリティ]]</f>
        <v>夏祭り2宮治ICONIC</v>
      </c>
      <c r="AC618">
        <f>IF((A617&amp;L617&amp;M617)&lt;&gt;(Special[[#This Row],[No]]&amp;L618&amp;M618),1,IF(Special[[#This Row],[追加属性]]="",1,0))</f>
        <v>1</v>
      </c>
    </row>
    <row r="619" spans="1:29" x14ac:dyDescent="0.2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1</v>
      </c>
      <c r="C619">
        <f>IF(ROW()=2,1,IF(Special[[#This Row],[枝番用]]=1,1,C618+1))</f>
        <v>1</v>
      </c>
      <c r="D619" s="1" t="s">
        <v>149</v>
      </c>
      <c r="E619" s="1" t="s">
        <v>187</v>
      </c>
      <c r="F619" s="1" t="s">
        <v>73</v>
      </c>
      <c r="G619" s="1" t="s">
        <v>78</v>
      </c>
      <c r="H619" s="1" t="s">
        <v>185</v>
      </c>
      <c r="I619" s="1" t="s">
        <v>71</v>
      </c>
      <c r="J619" s="1">
        <v>0</v>
      </c>
      <c r="K619" t="s">
        <v>249</v>
      </c>
      <c r="L619" s="1" t="s">
        <v>191</v>
      </c>
      <c r="M619" s="1" t="s">
        <v>162</v>
      </c>
      <c r="N619">
        <v>13</v>
      </c>
      <c r="O619">
        <v>0</v>
      </c>
      <c r="P619">
        <v>0</v>
      </c>
      <c r="Q619">
        <v>0</v>
      </c>
      <c r="R619" s="1"/>
      <c r="W619" s="1" t="s">
        <v>1046</v>
      </c>
      <c r="X619">
        <v>0</v>
      </c>
      <c r="AB619" t="str">
        <f>Special[[#This Row],[服装]]&amp;Special[[#This Row],[名前]]&amp;Special[[#This Row],[レアリティ]]</f>
        <v>制服宮治ICONIC</v>
      </c>
      <c r="AC619">
        <f>IF((A618&amp;L618&amp;M618)&lt;&gt;(Special[[#This Row],[No]]&amp;L619&amp;M619),1,IF(Special[[#This Row],[追加属性]]="",1,0))</f>
        <v>1</v>
      </c>
    </row>
    <row r="620" spans="1:29" x14ac:dyDescent="0.25">
      <c r="A620">
        <f>VLOOKUP(Special[[#This Row],[No用]],SetNo[[No.用]:[vlookup 用]],2,FALSE)</f>
        <v>284</v>
      </c>
      <c r="B620">
        <f>IF(ROW()=2,1,IF(A619&lt;&gt;Special[[#This Row],[No]],1,IF(Special[[#This Row],[枝番用]]=0,B619,B619+1)))</f>
        <v>2</v>
      </c>
      <c r="C620">
        <f>IF(ROW()=2,1,IF(Special[[#This Row],[枝番用]]=1,1,C619+1))</f>
        <v>1</v>
      </c>
      <c r="D620" s="1" t="s">
        <v>149</v>
      </c>
      <c r="E620" s="1" t="s">
        <v>187</v>
      </c>
      <c r="F620" s="1" t="s">
        <v>73</v>
      </c>
      <c r="G620" s="1" t="s">
        <v>78</v>
      </c>
      <c r="H620" s="1" t="s">
        <v>185</v>
      </c>
      <c r="I620" s="1" t="s">
        <v>71</v>
      </c>
      <c r="J620">
        <v>1</v>
      </c>
      <c r="K620" t="s">
        <v>249</v>
      </c>
      <c r="L620" s="1" t="s">
        <v>180</v>
      </c>
      <c r="M620" s="1" t="s">
        <v>178</v>
      </c>
      <c r="N620">
        <v>16</v>
      </c>
      <c r="O620">
        <v>0</v>
      </c>
      <c r="P620">
        <v>0</v>
      </c>
      <c r="Q620">
        <v>0</v>
      </c>
      <c r="S620">
        <v>3.35</v>
      </c>
      <c r="T620">
        <v>20.010000000000002</v>
      </c>
      <c r="W620" s="1" t="s">
        <v>943</v>
      </c>
      <c r="X620">
        <v>1</v>
      </c>
      <c r="AB620" t="str">
        <f>Special[[#This Row],[服装]]&amp;Special[[#This Row],[名前]]&amp;Special[[#This Row],[レアリティ]]</f>
        <v>制服宮治ICONIC</v>
      </c>
      <c r="AC620">
        <f>IF((A619&amp;L619&amp;M619)&lt;&gt;(Special[[#This Row],[No]]&amp;L620&amp;M620),1,IF(Special[[#This Row],[追加属性]]="",1,0))</f>
        <v>1</v>
      </c>
    </row>
    <row r="621" spans="1:29" x14ac:dyDescent="0.25">
      <c r="A621">
        <f>VLOOKUP(Special[[#This Row],[No用]],SetNo[[No.用]:[vlookup 用]],2,FALSE)</f>
        <v>284</v>
      </c>
      <c r="B621">
        <f>IF(ROW()=2,1,IF(A620&lt;&gt;Special[[#This Row],[No]],1,IF(Special[[#This Row],[枝番用]]=0,B620,B620+1)))</f>
        <v>3</v>
      </c>
      <c r="C621">
        <f>IF(ROW()=2,1,IF(Special[[#This Row],[枝番用]]=1,1,C620+1))</f>
        <v>1</v>
      </c>
      <c r="D621" s="1" t="s">
        <v>149</v>
      </c>
      <c r="E621" s="1" t="s">
        <v>187</v>
      </c>
      <c r="F621" s="1" t="s">
        <v>73</v>
      </c>
      <c r="G621" s="1" t="s">
        <v>78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180</v>
      </c>
      <c r="M621" s="1" t="s">
        <v>224</v>
      </c>
      <c r="N621">
        <v>50</v>
      </c>
      <c r="O621">
        <v>0</v>
      </c>
      <c r="P621">
        <v>60</v>
      </c>
      <c r="Q621">
        <v>0</v>
      </c>
      <c r="R621" s="1"/>
      <c r="S621">
        <v>3.35</v>
      </c>
      <c r="T621">
        <v>20.100000000000001</v>
      </c>
      <c r="U621">
        <v>5</v>
      </c>
      <c r="V621">
        <v>30.48</v>
      </c>
      <c r="W621" s="1" t="s">
        <v>1003</v>
      </c>
      <c r="X621">
        <v>2</v>
      </c>
      <c r="Y621" s="1" t="s">
        <v>186</v>
      </c>
      <c r="Z621" s="1" t="s">
        <v>1002</v>
      </c>
      <c r="AA621" s="1" t="s">
        <v>1220</v>
      </c>
      <c r="AB621" t="str">
        <f>Special[[#This Row],[服装]]&amp;Special[[#This Row],[名前]]&amp;Special[[#This Row],[レアリティ]]</f>
        <v>制服宮治ICONIC</v>
      </c>
      <c r="AC621">
        <f>IF((A620&amp;L620&amp;M620)&lt;&gt;(Special[[#This Row],[No]]&amp;L621&amp;M621),1,IF(Special[[#This Row],[追加属性]]="",1,0))</f>
        <v>1</v>
      </c>
    </row>
    <row r="622" spans="1:29" x14ac:dyDescent="0.2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1</v>
      </c>
      <c r="C622">
        <f>IF(ROW()=2,1,IF(Special[[#This Row],[枝番用]]=1,1,C621+1))</f>
        <v>1</v>
      </c>
      <c r="D622" t="s">
        <v>108</v>
      </c>
      <c r="E622" t="s">
        <v>188</v>
      </c>
      <c r="F622" t="s">
        <v>77</v>
      </c>
      <c r="G622" t="s">
        <v>82</v>
      </c>
      <c r="H622" t="s">
        <v>185</v>
      </c>
      <c r="I622" t="s">
        <v>71</v>
      </c>
      <c r="J622" s="1">
        <v>0</v>
      </c>
      <c r="K622" t="s">
        <v>249</v>
      </c>
      <c r="L622" s="1" t="s">
        <v>191</v>
      </c>
      <c r="M622" s="1" t="s">
        <v>162</v>
      </c>
      <c r="N622">
        <v>13</v>
      </c>
      <c r="O622">
        <v>0</v>
      </c>
      <c r="P622">
        <v>0</v>
      </c>
      <c r="Q622">
        <v>0</v>
      </c>
      <c r="W622" t="s">
        <v>1046</v>
      </c>
      <c r="X622">
        <v>0</v>
      </c>
      <c r="AB622" t="str">
        <f>Special[[#This Row],[服装]]&amp;Special[[#This Row],[名前]]&amp;Special[[#This Row],[レアリティ]]</f>
        <v>ユニフォーム角名倫太郎ICONIC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25">
      <c r="A623">
        <f>VLOOKUP(Special[[#This Row],[No用]],SetNo[[No.用]:[vlookup 用]],2,FALSE)</f>
        <v>285</v>
      </c>
      <c r="B623">
        <f>IF(ROW()=2,1,IF(A622&lt;&gt;Special[[#This Row],[No]],1,IF(Special[[#This Row],[枝番用]]=0,B622,B622+1)))</f>
        <v>2</v>
      </c>
      <c r="C623">
        <f>IF(ROW()=2,1,IF(Special[[#This Row],[枝番用]]=1,1,C622+1))</f>
        <v>1</v>
      </c>
      <c r="D623" t="s">
        <v>108</v>
      </c>
      <c r="E623" t="s">
        <v>188</v>
      </c>
      <c r="F623" t="s">
        <v>77</v>
      </c>
      <c r="G623" t="s">
        <v>82</v>
      </c>
      <c r="H623" t="s">
        <v>185</v>
      </c>
      <c r="I623" t="s">
        <v>71</v>
      </c>
      <c r="J623">
        <v>1</v>
      </c>
      <c r="K623" t="s">
        <v>249</v>
      </c>
      <c r="L623" s="1" t="s">
        <v>593</v>
      </c>
      <c r="M623" s="1" t="s">
        <v>162</v>
      </c>
      <c r="N623">
        <v>26</v>
      </c>
      <c r="O623">
        <v>0</v>
      </c>
      <c r="P623">
        <v>0</v>
      </c>
      <c r="Q623">
        <v>0</v>
      </c>
      <c r="S623" s="13">
        <v>2.5</v>
      </c>
      <c r="T623" s="13">
        <v>25.04</v>
      </c>
      <c r="U623" s="13">
        <v>0</v>
      </c>
      <c r="V623" s="13">
        <v>0</v>
      </c>
      <c r="W623" s="14" t="s">
        <v>882</v>
      </c>
      <c r="X623" s="13">
        <v>1</v>
      </c>
      <c r="Y623" s="13"/>
      <c r="Z623" s="13"/>
      <c r="AA623" s="13"/>
      <c r="AB623" t="str">
        <f>Special[[#This Row],[服装]]&amp;Special[[#This Row],[名前]]&amp;Special[[#This Row],[レアリティ]]</f>
        <v>ユニフォーム角名倫太郎ICONIC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2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1</v>
      </c>
      <c r="C624">
        <f>IF(ROW()=2,1,IF(Special[[#This Row],[枝番用]]=1,1,C623+1))</f>
        <v>1</v>
      </c>
      <c r="D624" s="1" t="s">
        <v>630</v>
      </c>
      <c r="E624" s="1" t="s">
        <v>188</v>
      </c>
      <c r="F624" s="1" t="s">
        <v>73</v>
      </c>
      <c r="G624" s="1" t="s">
        <v>82</v>
      </c>
      <c r="H624" s="1" t="s">
        <v>185</v>
      </c>
      <c r="I624" s="1" t="s">
        <v>71</v>
      </c>
      <c r="J624" s="1">
        <v>0</v>
      </c>
      <c r="K624" t="s">
        <v>249</v>
      </c>
      <c r="L624" s="1" t="s">
        <v>191</v>
      </c>
      <c r="M624" s="1" t="s">
        <v>162</v>
      </c>
      <c r="N624">
        <v>13</v>
      </c>
      <c r="O624">
        <v>0</v>
      </c>
      <c r="P624">
        <v>0</v>
      </c>
      <c r="Q624">
        <v>0</v>
      </c>
      <c r="W624" t="s">
        <v>1046</v>
      </c>
      <c r="X624">
        <v>0</v>
      </c>
      <c r="AB624" t="str">
        <f>Special[[#This Row],[服装]]&amp;Special[[#This Row],[名前]]&amp;Special[[#This Row],[レアリティ]]</f>
        <v>サバゲ角名倫太郎ICONIC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2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2</v>
      </c>
      <c r="C625">
        <f>IF(ROW()=2,1,IF(Special[[#This Row],[枝番用]]=1,1,C624+1))</f>
        <v>1</v>
      </c>
      <c r="D625" s="1" t="s">
        <v>630</v>
      </c>
      <c r="E625" s="1" t="s">
        <v>188</v>
      </c>
      <c r="F625" s="1" t="s">
        <v>73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593</v>
      </c>
      <c r="M625" s="1" t="s">
        <v>162</v>
      </c>
      <c r="N625">
        <v>26</v>
      </c>
      <c r="O625">
        <v>0</v>
      </c>
      <c r="P625">
        <v>0</v>
      </c>
      <c r="Q625">
        <v>0</v>
      </c>
      <c r="S625" s="13">
        <v>2.5</v>
      </c>
      <c r="T625" s="13">
        <v>25.04</v>
      </c>
      <c r="U625" s="13">
        <v>0</v>
      </c>
      <c r="V625" s="13">
        <v>0</v>
      </c>
      <c r="W625" s="14" t="s">
        <v>882</v>
      </c>
      <c r="X625" s="13">
        <v>1</v>
      </c>
      <c r="Y625" s="13"/>
      <c r="Z625" s="13"/>
      <c r="AA625" s="13"/>
      <c r="AB625" t="str">
        <f>Special[[#This Row],[服装]]&amp;Special[[#This Row],[名前]]&amp;Special[[#This Row],[レアリティ]]</f>
        <v>サバゲ角名倫太郎ICONIC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25">
      <c r="A626">
        <f>VLOOKUP(Special[[#This Row],[No用]],SetNo[[No.用]:[vlookup 用]],2,FALSE)</f>
        <v>287</v>
      </c>
      <c r="B626">
        <f>IF(ROW()=2,1,IF(A625&lt;&gt;Special[[#This Row],[No]],1,IF(Special[[#This Row],[枝番用]]=0,B625,B625+1)))</f>
        <v>1</v>
      </c>
      <c r="C626">
        <f>IF(ROW()=2,1,IF(Special[[#This Row],[枝番用]]=1,1,C625+1))</f>
        <v>1</v>
      </c>
      <c r="D626" s="1" t="s">
        <v>707</v>
      </c>
      <c r="E626" s="1" t="s">
        <v>188</v>
      </c>
      <c r="F626" s="1" t="s">
        <v>90</v>
      </c>
      <c r="G626" s="1" t="s">
        <v>82</v>
      </c>
      <c r="H626" s="1" t="s">
        <v>185</v>
      </c>
      <c r="I626" s="1" t="s">
        <v>71</v>
      </c>
      <c r="J626" s="1">
        <v>0</v>
      </c>
      <c r="K626" t="s">
        <v>249</v>
      </c>
      <c r="L626" s="1" t="s">
        <v>191</v>
      </c>
      <c r="M626" s="1" t="s">
        <v>162</v>
      </c>
      <c r="N626">
        <v>13</v>
      </c>
      <c r="O626">
        <v>0</v>
      </c>
      <c r="P626">
        <v>0</v>
      </c>
      <c r="Q626">
        <v>0</v>
      </c>
      <c r="W626" t="s">
        <v>1046</v>
      </c>
      <c r="X626">
        <v>0</v>
      </c>
      <c r="AB626" t="str">
        <f>Special[[#This Row],[服装]]&amp;Special[[#This Row],[名前]]&amp;Special[[#This Row],[レアリティ]]</f>
        <v>花火角名倫太郎ICONIC</v>
      </c>
      <c r="AC626">
        <f>IF((A625&amp;L625&amp;M625)&lt;&gt;(Special[[#This Row],[No]]&amp;L626&amp;M626),1,IF(Special[[#This Row],[追加属性]]="",1,0))</f>
        <v>1</v>
      </c>
    </row>
    <row r="627" spans="1:29" x14ac:dyDescent="0.2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2</v>
      </c>
      <c r="C627">
        <f>IF(ROW()=2,1,IF(Special[[#This Row],[枝番用]]=1,1,C626+1))</f>
        <v>1</v>
      </c>
      <c r="D627" s="1" t="s">
        <v>707</v>
      </c>
      <c r="E627" s="1" t="s">
        <v>188</v>
      </c>
      <c r="F627" s="1" t="s">
        <v>90</v>
      </c>
      <c r="G627" s="1" t="s">
        <v>82</v>
      </c>
      <c r="H627" s="1" t="s">
        <v>185</v>
      </c>
      <c r="I627" s="1" t="s">
        <v>71</v>
      </c>
      <c r="J627">
        <v>1</v>
      </c>
      <c r="K627" t="s">
        <v>249</v>
      </c>
      <c r="L627" s="1" t="s">
        <v>593</v>
      </c>
      <c r="M627" s="1" t="s">
        <v>162</v>
      </c>
      <c r="N627">
        <v>26</v>
      </c>
      <c r="O627">
        <v>0</v>
      </c>
      <c r="P627">
        <v>0</v>
      </c>
      <c r="Q627">
        <v>0</v>
      </c>
      <c r="S627" s="13">
        <v>2.5</v>
      </c>
      <c r="T627" s="13">
        <v>25.04</v>
      </c>
      <c r="U627" s="13">
        <v>0</v>
      </c>
      <c r="V627" s="13">
        <v>0</v>
      </c>
      <c r="W627" s="14" t="s">
        <v>882</v>
      </c>
      <c r="X627" s="13">
        <v>1</v>
      </c>
      <c r="Y627" s="13"/>
      <c r="Z627" s="13"/>
      <c r="AA627" s="13"/>
      <c r="AB627" t="str">
        <f>Special[[#This Row],[服装]]&amp;Special[[#This Row],[名前]]&amp;Special[[#This Row],[レアリティ]]</f>
        <v>花火角名倫太郎ICONIC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25">
      <c r="A628">
        <f>VLOOKUP(Special[[#This Row],[No用]],SetNo[[No.用]:[vlookup 用]],2,FALSE)</f>
        <v>287</v>
      </c>
      <c r="B628">
        <f>IF(ROW()=2,1,IF(A627&lt;&gt;Special[[#This Row],[No]],1,IF(Special[[#This Row],[枝番用]]=0,B627,B627+1)))</f>
        <v>3</v>
      </c>
      <c r="C628">
        <f>IF(ROW()=2,1,IF(Special[[#This Row],[枝番用]]=1,1,C627+1))</f>
        <v>1</v>
      </c>
      <c r="D628" s="1" t="s">
        <v>707</v>
      </c>
      <c r="E628" s="1" t="s">
        <v>188</v>
      </c>
      <c r="F628" s="1" t="s">
        <v>90</v>
      </c>
      <c r="G628" s="1" t="s">
        <v>82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713</v>
      </c>
      <c r="M628" s="1" t="s">
        <v>224</v>
      </c>
      <c r="N628">
        <v>44</v>
      </c>
      <c r="O628">
        <v>0</v>
      </c>
      <c r="P628">
        <v>54</v>
      </c>
      <c r="Q628">
        <v>0</v>
      </c>
      <c r="S628">
        <v>3.35</v>
      </c>
      <c r="T628">
        <v>33.729999999999997</v>
      </c>
      <c r="U628">
        <v>5</v>
      </c>
      <c r="V628">
        <v>50.08</v>
      </c>
      <c r="W628" s="1" t="s">
        <v>857</v>
      </c>
      <c r="X628">
        <v>2</v>
      </c>
      <c r="AB628" t="str">
        <f>Special[[#This Row],[服装]]&amp;Special[[#This Row],[名前]]&amp;Special[[#This Row],[レアリティ]]</f>
        <v>花火角名倫太郎ICONIC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25">
      <c r="A629">
        <f>VLOOKUP(Special[[#This Row],[No用]],SetNo[[No.用]:[vlookup 用]],2,FALSE)</f>
        <v>288</v>
      </c>
      <c r="B629">
        <f>IF(ROW()=2,1,IF(A628&lt;&gt;Special[[#This Row],[No]],1,IF(Special[[#This Row],[枝番用]]=0,B628,B628+1)))</f>
        <v>1</v>
      </c>
      <c r="C629">
        <f>IF(ROW()=2,1,IF(Special[[#This Row],[枝番用]]=1,1,C628+1))</f>
        <v>1</v>
      </c>
      <c r="D629" s="1" t="s">
        <v>833</v>
      </c>
      <c r="E629" s="1" t="s">
        <v>188</v>
      </c>
      <c r="F629" s="1" t="s">
        <v>77</v>
      </c>
      <c r="G629" s="1" t="s">
        <v>82</v>
      </c>
      <c r="H629" s="1" t="s">
        <v>185</v>
      </c>
      <c r="I629" s="1" t="s">
        <v>71</v>
      </c>
      <c r="J629" s="1">
        <v>0</v>
      </c>
      <c r="K629" t="s">
        <v>249</v>
      </c>
      <c r="L629" s="1" t="s">
        <v>191</v>
      </c>
      <c r="M629" s="1" t="s">
        <v>162</v>
      </c>
      <c r="N629">
        <v>13</v>
      </c>
      <c r="O629">
        <v>0</v>
      </c>
      <c r="P629">
        <v>0</v>
      </c>
      <c r="Q629">
        <v>0</v>
      </c>
      <c r="W629" t="s">
        <v>1046</v>
      </c>
      <c r="X629">
        <v>0</v>
      </c>
      <c r="AB629" t="str">
        <f>Special[[#This Row],[服装]]&amp;Special[[#This Row],[名前]]&amp;Special[[#This Row],[レアリティ]]</f>
        <v>路地裏2角名倫太郎ICONIC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2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2</v>
      </c>
      <c r="C630">
        <f>IF(ROW()=2,1,IF(Special[[#This Row],[枝番用]]=1,1,C629+1))</f>
        <v>1</v>
      </c>
      <c r="D630" s="1" t="s">
        <v>833</v>
      </c>
      <c r="E630" s="1" t="s">
        <v>188</v>
      </c>
      <c r="F630" s="1" t="s">
        <v>77</v>
      </c>
      <c r="G630" s="1" t="s">
        <v>82</v>
      </c>
      <c r="H630" s="1" t="s">
        <v>185</v>
      </c>
      <c r="I630" s="1" t="s">
        <v>71</v>
      </c>
      <c r="J630">
        <v>1</v>
      </c>
      <c r="K630" t="s">
        <v>249</v>
      </c>
      <c r="L630" s="1" t="s">
        <v>593</v>
      </c>
      <c r="M630" s="1" t="s">
        <v>162</v>
      </c>
      <c r="N630">
        <v>26</v>
      </c>
      <c r="O630">
        <v>0</v>
      </c>
      <c r="P630">
        <v>0</v>
      </c>
      <c r="Q630">
        <v>0</v>
      </c>
      <c r="S630" s="13">
        <v>2.5</v>
      </c>
      <c r="T630" s="13">
        <v>25.04</v>
      </c>
      <c r="U630" s="13">
        <v>0</v>
      </c>
      <c r="V630" s="13">
        <v>0</v>
      </c>
      <c r="W630" s="14" t="s">
        <v>882</v>
      </c>
      <c r="X630" s="13">
        <v>1</v>
      </c>
      <c r="Y630" s="13"/>
      <c r="Z630" s="13"/>
      <c r="AA630" s="13"/>
      <c r="AB630" t="str">
        <f>Special[[#This Row],[服装]]&amp;Special[[#This Row],[名前]]&amp;Special[[#This Row],[レアリティ]]</f>
        <v>路地裏2角名倫太郎ICONIC</v>
      </c>
      <c r="AC630">
        <f>IF((A629&amp;L629&amp;M629)&lt;&gt;(Special[[#This Row],[No]]&amp;L630&amp;M630),1,IF(Special[[#This Row],[追加属性]]="",1,0))</f>
        <v>1</v>
      </c>
    </row>
    <row r="631" spans="1:29" x14ac:dyDescent="0.2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3</v>
      </c>
      <c r="C631">
        <f>IF(ROW()=2,1,IF(Special[[#This Row],[枝番用]]=1,1,C630+1))</f>
        <v>1</v>
      </c>
      <c r="D631" s="1" t="s">
        <v>833</v>
      </c>
      <c r="E631" s="1" t="s">
        <v>188</v>
      </c>
      <c r="F631" s="1" t="s">
        <v>77</v>
      </c>
      <c r="G631" s="1" t="s">
        <v>82</v>
      </c>
      <c r="H631" s="1" t="s">
        <v>185</v>
      </c>
      <c r="I631" s="1" t="s">
        <v>71</v>
      </c>
      <c r="J631">
        <v>1</v>
      </c>
      <c r="K631" t="s">
        <v>249</v>
      </c>
      <c r="L631" s="1" t="s">
        <v>180</v>
      </c>
      <c r="M631" s="1" t="s">
        <v>224</v>
      </c>
      <c r="N631">
        <v>44</v>
      </c>
      <c r="O631">
        <v>0</v>
      </c>
      <c r="P631">
        <v>54</v>
      </c>
      <c r="Q631">
        <v>0</v>
      </c>
      <c r="R631" s="1"/>
      <c r="S631">
        <v>3.35</v>
      </c>
      <c r="T631">
        <v>20.010000000000002</v>
      </c>
      <c r="U631">
        <v>5</v>
      </c>
      <c r="V631">
        <v>30.48</v>
      </c>
      <c r="W631" s="1" t="s">
        <v>943</v>
      </c>
      <c r="X631">
        <v>1</v>
      </c>
      <c r="AB631" t="str">
        <f>Special[[#This Row],[服装]]&amp;Special[[#This Row],[名前]]&amp;Special[[#This Row],[レアリティ]]</f>
        <v>路地裏2角名倫太郎ICONIC</v>
      </c>
      <c r="AC631">
        <f>IF((A630&amp;L630&amp;M630)&lt;&gt;(Special[[#This Row],[No]]&amp;L631&amp;M631),1,IF(Special[[#This Row],[追加属性]]="",1,0))</f>
        <v>1</v>
      </c>
    </row>
    <row r="632" spans="1:29" x14ac:dyDescent="0.25">
      <c r="A632">
        <f>VLOOKUP(Special[[#This Row],[No用]],SetNo[[No.用]:[vlookup 用]],2,FALSE)</f>
        <v>288</v>
      </c>
      <c r="B632">
        <f>IF(ROW()=2,1,IF(A631&lt;&gt;Special[[#This Row],[No]],1,IF(Special[[#This Row],[枝番用]]=0,B631,B631+1)))</f>
        <v>3</v>
      </c>
      <c r="C632">
        <f>IF(ROW()=2,1,IF(Special[[#This Row],[枝番用]]=1,1,C631+1))</f>
        <v>2</v>
      </c>
      <c r="D632" s="1" t="s">
        <v>833</v>
      </c>
      <c r="E632" s="1" t="s">
        <v>188</v>
      </c>
      <c r="F632" s="1" t="s">
        <v>77</v>
      </c>
      <c r="G632" s="1" t="s">
        <v>82</v>
      </c>
      <c r="H632" s="1" t="s">
        <v>185</v>
      </c>
      <c r="I632" s="1" t="s">
        <v>71</v>
      </c>
      <c r="J632">
        <v>1</v>
      </c>
      <c r="K632" t="s">
        <v>249</v>
      </c>
      <c r="L632" s="1" t="s">
        <v>180</v>
      </c>
      <c r="M632" s="1" t="s">
        <v>224</v>
      </c>
      <c r="N632">
        <v>44</v>
      </c>
      <c r="O632">
        <v>0</v>
      </c>
      <c r="P632">
        <v>54</v>
      </c>
      <c r="Q632">
        <v>0</v>
      </c>
      <c r="R632" s="1" t="s">
        <v>713</v>
      </c>
      <c r="S632">
        <v>3.35</v>
      </c>
      <c r="T632">
        <v>20.010000000000002</v>
      </c>
      <c r="U632">
        <v>5</v>
      </c>
      <c r="V632">
        <v>30.48</v>
      </c>
      <c r="W632" s="1" t="s">
        <v>1006</v>
      </c>
      <c r="X632">
        <v>1</v>
      </c>
      <c r="AB632" t="str">
        <f>Special[[#This Row],[服装]]&amp;Special[[#This Row],[名前]]&amp;Special[[#This Row],[レアリティ]]</f>
        <v>路地裏2角名倫太郎ICONIC</v>
      </c>
      <c r="AC632">
        <f>IF((A631&amp;L631&amp;M631)&lt;&gt;(Special[[#This Row],[No]]&amp;L632&amp;M632),1,IF(Special[[#This Row],[追加属性]]="",1,0))</f>
        <v>0</v>
      </c>
    </row>
    <row r="633" spans="1:29" x14ac:dyDescent="0.2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1</v>
      </c>
      <c r="C633">
        <f>IF(ROW()=2,1,IF(Special[[#This Row],[枝番用]]=1,1,C632+1))</f>
        <v>1</v>
      </c>
      <c r="D633" s="1" t="s">
        <v>983</v>
      </c>
      <c r="E633" s="1" t="s">
        <v>188</v>
      </c>
      <c r="F633" s="1" t="s">
        <v>73</v>
      </c>
      <c r="G633" s="1" t="s">
        <v>82</v>
      </c>
      <c r="H633" s="1" t="s">
        <v>185</v>
      </c>
      <c r="I633" s="1" t="s">
        <v>71</v>
      </c>
      <c r="J633" s="1">
        <v>0</v>
      </c>
      <c r="K633" t="s">
        <v>249</v>
      </c>
      <c r="L633" s="1" t="s">
        <v>191</v>
      </c>
      <c r="M633" s="1" t="s">
        <v>162</v>
      </c>
      <c r="N633">
        <v>13</v>
      </c>
      <c r="O633">
        <v>0</v>
      </c>
      <c r="P633">
        <v>0</v>
      </c>
      <c r="Q633">
        <v>0</v>
      </c>
      <c r="W633" t="s">
        <v>1046</v>
      </c>
      <c r="X633">
        <v>0</v>
      </c>
      <c r="AB633" t="str">
        <f>Special[[#This Row],[服装]]&amp;Special[[#This Row],[名前]]&amp;Special[[#This Row],[レアリティ]]</f>
        <v>水着2角名倫太郎ICONIC</v>
      </c>
      <c r="AC633">
        <f>IF((A632&amp;L632&amp;M632)&lt;&gt;(Special[[#This Row],[No]]&amp;L633&amp;M633),1,IF(Special[[#This Row],[追加属性]]="",1,0))</f>
        <v>1</v>
      </c>
    </row>
    <row r="634" spans="1:29" x14ac:dyDescent="0.25">
      <c r="A634">
        <f>VLOOKUP(Special[[#This Row],[No用]],SetNo[[No.用]:[vlookup 用]],2,FALSE)</f>
        <v>289</v>
      </c>
      <c r="B634">
        <f>IF(ROW()=2,1,IF(A633&lt;&gt;Special[[#This Row],[No]],1,IF(Special[[#This Row],[枝番用]]=0,B633,B633+1)))</f>
        <v>2</v>
      </c>
      <c r="C634">
        <f>IF(ROW()=2,1,IF(Special[[#This Row],[枝番用]]=1,1,C633+1))</f>
        <v>1</v>
      </c>
      <c r="D634" s="1" t="s">
        <v>983</v>
      </c>
      <c r="E634" s="1" t="s">
        <v>188</v>
      </c>
      <c r="F634" s="1" t="s">
        <v>73</v>
      </c>
      <c r="G634" s="1" t="s">
        <v>82</v>
      </c>
      <c r="H634" s="1" t="s">
        <v>185</v>
      </c>
      <c r="I634" s="1" t="s">
        <v>71</v>
      </c>
      <c r="J634">
        <v>1</v>
      </c>
      <c r="K634" t="s">
        <v>249</v>
      </c>
      <c r="L634" s="1" t="s">
        <v>985</v>
      </c>
      <c r="M634" s="1" t="s">
        <v>162</v>
      </c>
      <c r="N634">
        <v>13</v>
      </c>
      <c r="O634">
        <v>0</v>
      </c>
      <c r="P634">
        <v>0</v>
      </c>
      <c r="Q634">
        <v>0</v>
      </c>
      <c r="S634">
        <v>6.94</v>
      </c>
      <c r="T634">
        <v>42.22</v>
      </c>
      <c r="W634" s="1" t="s">
        <v>856</v>
      </c>
      <c r="X634">
        <v>1</v>
      </c>
      <c r="AB634" t="str">
        <f>Special[[#This Row],[服装]]&amp;Special[[#This Row],[名前]]&amp;Special[[#This Row],[レアリティ]]</f>
        <v>水着2角名倫太郎ICONIC</v>
      </c>
      <c r="AC634">
        <f>IF((A633&amp;L633&amp;M633)&lt;&gt;(Special[[#This Row],[No]]&amp;L634&amp;M634),1,IF(Special[[#This Row],[追加属性]]="",1,0))</f>
        <v>1</v>
      </c>
    </row>
    <row r="635" spans="1:29" x14ac:dyDescent="0.25">
      <c r="A635">
        <f>VLOOKUP(Special[[#This Row],[No用]],SetNo[[No.用]:[vlookup 用]],2,FALSE)</f>
        <v>289</v>
      </c>
      <c r="B635">
        <f>IF(ROW()=2,1,IF(A634&lt;&gt;Special[[#This Row],[No]],1,IF(Special[[#This Row],[枝番用]]=0,B634,B634+1)))</f>
        <v>3</v>
      </c>
      <c r="C635">
        <f>IF(ROW()=2,1,IF(Special[[#This Row],[枝番用]]=1,1,C634+1))</f>
        <v>1</v>
      </c>
      <c r="D635" s="1" t="s">
        <v>983</v>
      </c>
      <c r="E635" s="1" t="s">
        <v>188</v>
      </c>
      <c r="F635" s="1" t="s">
        <v>73</v>
      </c>
      <c r="G635" s="1" t="s">
        <v>82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864</v>
      </c>
      <c r="M635" s="1" t="s">
        <v>224</v>
      </c>
      <c r="N635">
        <v>44</v>
      </c>
      <c r="O635">
        <v>0</v>
      </c>
      <c r="P635">
        <v>54</v>
      </c>
      <c r="Q635">
        <v>0</v>
      </c>
      <c r="S635">
        <v>4.2</v>
      </c>
      <c r="T635">
        <v>25.76</v>
      </c>
      <c r="U635">
        <v>5.8</v>
      </c>
      <c r="V635">
        <v>35.200000000000003</v>
      </c>
      <c r="W635" s="1" t="s">
        <v>946</v>
      </c>
      <c r="X635">
        <v>2</v>
      </c>
      <c r="Z635" s="1" t="s">
        <v>986</v>
      </c>
      <c r="AA635" s="1"/>
      <c r="AB635" t="str">
        <f>Special[[#This Row],[服装]]&amp;Special[[#This Row],[名前]]&amp;Special[[#This Row],[レアリティ]]</f>
        <v>水着2角名倫太郎ICONIC</v>
      </c>
      <c r="AC635">
        <f>IF((A634&amp;L634&amp;M634)&lt;&gt;(Special[[#This Row],[No]]&amp;L635&amp;M635),1,IF(Special[[#This Row],[追加属性]]="",1,0))</f>
        <v>1</v>
      </c>
    </row>
    <row r="636" spans="1:29" x14ac:dyDescent="0.2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1</v>
      </c>
      <c r="C636">
        <f>IF(ROW()=2,1,IF(Special[[#This Row],[枝番用]]=1,1,C635+1))</f>
        <v>1</v>
      </c>
      <c r="D636" s="1" t="s">
        <v>149</v>
      </c>
      <c r="E636" s="1" t="s">
        <v>188</v>
      </c>
      <c r="F636" s="1" t="s">
        <v>90</v>
      </c>
      <c r="G636" s="1" t="s">
        <v>82</v>
      </c>
      <c r="H636" s="1" t="s">
        <v>185</v>
      </c>
      <c r="I636" s="1" t="s">
        <v>71</v>
      </c>
      <c r="J636" s="1">
        <v>0</v>
      </c>
      <c r="K636" t="s">
        <v>249</v>
      </c>
      <c r="L636" s="1" t="s">
        <v>191</v>
      </c>
      <c r="M636" s="1" t="s">
        <v>162</v>
      </c>
      <c r="N636">
        <v>13</v>
      </c>
      <c r="O636">
        <v>0</v>
      </c>
      <c r="P636">
        <v>0</v>
      </c>
      <c r="Q636">
        <v>0</v>
      </c>
      <c r="W636" t="s">
        <v>1046</v>
      </c>
      <c r="X636">
        <v>0</v>
      </c>
      <c r="Z636" s="1"/>
      <c r="AA636" s="1"/>
      <c r="AB636" t="str">
        <f>Special[[#This Row],[服装]]&amp;Special[[#This Row],[名前]]&amp;Special[[#This Row],[レアリティ]]</f>
        <v>制服角名倫太郎ICONIC</v>
      </c>
      <c r="AC636">
        <f>IF((A635&amp;L635&amp;M635)&lt;&gt;(Special[[#This Row],[No]]&amp;L636&amp;M636),1,IF(Special[[#This Row],[追加属性]]="",1,0))</f>
        <v>1</v>
      </c>
    </row>
    <row r="637" spans="1:29" x14ac:dyDescent="0.2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2</v>
      </c>
      <c r="C637">
        <f>IF(ROW()=2,1,IF(Special[[#This Row],[枝番用]]=1,1,C636+1))</f>
        <v>1</v>
      </c>
      <c r="D637" s="1" t="s">
        <v>149</v>
      </c>
      <c r="E637" s="1" t="s">
        <v>188</v>
      </c>
      <c r="F637" s="1" t="s">
        <v>90</v>
      </c>
      <c r="G637" s="1" t="s">
        <v>82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178</v>
      </c>
      <c r="N637">
        <v>16</v>
      </c>
      <c r="O637">
        <v>0</v>
      </c>
      <c r="P637">
        <v>0</v>
      </c>
      <c r="Q637">
        <v>0</v>
      </c>
      <c r="S637">
        <v>3.35</v>
      </c>
      <c r="T637">
        <v>20.010000000000002</v>
      </c>
      <c r="U637">
        <v>0</v>
      </c>
      <c r="V637">
        <v>0</v>
      </c>
      <c r="W637" s="1" t="s">
        <v>943</v>
      </c>
      <c r="X637">
        <v>1</v>
      </c>
      <c r="Z637" s="1"/>
      <c r="AA637" s="1"/>
      <c r="AB637" t="str">
        <f>Special[[#This Row],[服装]]&amp;Special[[#This Row],[名前]]&amp;Special[[#This Row],[レアリティ]]</f>
        <v>制服角名倫太郎ICONIC</v>
      </c>
      <c r="AC637">
        <f>IF((A636&amp;L636&amp;M636)&lt;&gt;(Special[[#This Row],[No]]&amp;L637&amp;M637),1,IF(Special[[#This Row],[追加属性]]="",1,0))</f>
        <v>1</v>
      </c>
    </row>
    <row r="638" spans="1:29" x14ac:dyDescent="0.25">
      <c r="A638">
        <f>VLOOKUP(Special[[#This Row],[No用]],SetNo[[No.用]:[vlookup 用]],2,FALSE)</f>
        <v>290</v>
      </c>
      <c r="B638">
        <f>IF(ROW()=2,1,IF(A637&lt;&gt;Special[[#This Row],[No]],1,IF(Special[[#This Row],[枝番用]]=0,B637,B637+1)))</f>
        <v>3</v>
      </c>
      <c r="C638">
        <f>IF(ROW()=2,1,IF(Special[[#This Row],[枝番用]]=1,1,C637+1))</f>
        <v>1</v>
      </c>
      <c r="D638" s="1" t="s">
        <v>149</v>
      </c>
      <c r="E638" s="1" t="s">
        <v>188</v>
      </c>
      <c r="F638" s="1" t="s">
        <v>90</v>
      </c>
      <c r="G638" s="1" t="s">
        <v>82</v>
      </c>
      <c r="H638" s="1" t="s">
        <v>185</v>
      </c>
      <c r="I638" s="1" t="s">
        <v>71</v>
      </c>
      <c r="J638">
        <v>1</v>
      </c>
      <c r="K638" t="s">
        <v>249</v>
      </c>
      <c r="L638" s="1" t="s">
        <v>180</v>
      </c>
      <c r="M638" s="1" t="s">
        <v>224</v>
      </c>
      <c r="N638">
        <v>44</v>
      </c>
      <c r="O638">
        <v>0</v>
      </c>
      <c r="P638">
        <v>54</v>
      </c>
      <c r="Q638">
        <v>0</v>
      </c>
      <c r="S638">
        <v>3.35</v>
      </c>
      <c r="T638">
        <v>20.010000000000002</v>
      </c>
      <c r="U638">
        <v>5</v>
      </c>
      <c r="V638">
        <v>30.48</v>
      </c>
      <c r="W638" s="1" t="s">
        <v>943</v>
      </c>
      <c r="X638">
        <v>1</v>
      </c>
      <c r="AA638" s="1" t="s">
        <v>1215</v>
      </c>
      <c r="AB638" t="str">
        <f>Special[[#This Row],[服装]]&amp;Special[[#This Row],[名前]]&amp;Special[[#This Row],[レアリティ]]</f>
        <v>制服角名倫太郎ICONIC</v>
      </c>
      <c r="AC638">
        <f>IF((A637&amp;L637&amp;M637)&lt;&gt;(Special[[#This Row],[No]]&amp;L638&amp;M638),1,IF(Special[[#This Row],[追加属性]]="",1,0))</f>
        <v>1</v>
      </c>
    </row>
    <row r="639" spans="1:29" x14ac:dyDescent="0.25">
      <c r="A639">
        <f>VLOOKUP(Special[[#This Row],[No用]],SetNo[[No.用]:[vlookup 用]],2,FALSE)</f>
        <v>290</v>
      </c>
      <c r="B639">
        <f>IF(ROW()=2,1,IF(A638&lt;&gt;Special[[#This Row],[No]],1,IF(Special[[#This Row],[枝番用]]=0,B638,B638+1)))</f>
        <v>3</v>
      </c>
      <c r="C639">
        <f>IF(ROW()=2,1,IF(Special[[#This Row],[枝番用]]=1,1,C638+1))</f>
        <v>2</v>
      </c>
      <c r="D639" s="1" t="s">
        <v>149</v>
      </c>
      <c r="E639" s="1" t="s">
        <v>188</v>
      </c>
      <c r="F639" s="1" t="s">
        <v>90</v>
      </c>
      <c r="G639" s="1" t="s">
        <v>82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180</v>
      </c>
      <c r="M639" s="1" t="s">
        <v>224</v>
      </c>
      <c r="N639">
        <v>44</v>
      </c>
      <c r="O639">
        <v>0</v>
      </c>
      <c r="P639">
        <v>54</v>
      </c>
      <c r="Q639">
        <v>0</v>
      </c>
      <c r="R639" s="1" t="s">
        <v>713</v>
      </c>
      <c r="S639">
        <v>3.35</v>
      </c>
      <c r="T639">
        <v>20.010000000000002</v>
      </c>
      <c r="U639">
        <v>5</v>
      </c>
      <c r="V639">
        <v>30.48</v>
      </c>
      <c r="W639" s="1" t="s">
        <v>857</v>
      </c>
      <c r="X639">
        <v>1</v>
      </c>
      <c r="Z639" s="1"/>
      <c r="AA639" s="1" t="s">
        <v>1215</v>
      </c>
      <c r="AB639" t="str">
        <f>Special[[#This Row],[服装]]&amp;Special[[#This Row],[名前]]&amp;Special[[#This Row],[レアリティ]]</f>
        <v>制服角名倫太郎ICONIC</v>
      </c>
      <c r="AC639">
        <f>IF((A638&amp;L638&amp;M638)&lt;&gt;(Special[[#This Row],[No]]&amp;L639&amp;M639),1,IF(Special[[#This Row],[追加属性]]="",1,0))</f>
        <v>0</v>
      </c>
    </row>
    <row r="640" spans="1:29" x14ac:dyDescent="0.25">
      <c r="A640">
        <f>VLOOKUP(Special[[#This Row],[No用]],SetNo[[No.用]:[vlookup 用]],2,FALSE)</f>
        <v>291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t="s">
        <v>108</v>
      </c>
      <c r="E640" t="s">
        <v>189</v>
      </c>
      <c r="F640" t="s">
        <v>77</v>
      </c>
      <c r="G640" t="s">
        <v>78</v>
      </c>
      <c r="H640" t="s">
        <v>185</v>
      </c>
      <c r="I640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1046</v>
      </c>
      <c r="X640">
        <v>0</v>
      </c>
      <c r="AB640" t="str">
        <f>Special[[#This Row],[服装]]&amp;Special[[#This Row],[名前]]&amp;Special[[#This Row],[レアリティ]]</f>
        <v>ユニフォーム北信介ICONIC</v>
      </c>
      <c r="AC640">
        <f>IF((A639&amp;L639&amp;M639)&lt;&gt;(Special[[#This Row],[No]]&amp;L640&amp;M640),1,IF(Special[[#This Row],[追加属性]]="",1,0))</f>
        <v>1</v>
      </c>
    </row>
    <row r="641" spans="1:29" x14ac:dyDescent="0.25">
      <c r="A641">
        <f>VLOOKUP(Special[[#This Row],[No用]],SetNo[[No.用]:[vlookup 用]],2,FALSE)</f>
        <v>291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t="s">
        <v>108</v>
      </c>
      <c r="E641" t="s">
        <v>189</v>
      </c>
      <c r="F641" t="s">
        <v>77</v>
      </c>
      <c r="G641" t="s">
        <v>78</v>
      </c>
      <c r="H641" t="s">
        <v>185</v>
      </c>
      <c r="I641" t="s">
        <v>71</v>
      </c>
      <c r="J641">
        <v>1</v>
      </c>
      <c r="K641" t="s">
        <v>249</v>
      </c>
      <c r="L641" s="1" t="s">
        <v>1050</v>
      </c>
      <c r="M641" s="1" t="s">
        <v>224</v>
      </c>
      <c r="N641">
        <v>47</v>
      </c>
      <c r="O641">
        <v>0</v>
      </c>
      <c r="P641">
        <v>57</v>
      </c>
      <c r="Q641">
        <v>0</v>
      </c>
      <c r="S641">
        <v>20</v>
      </c>
      <c r="T641">
        <v>79.78</v>
      </c>
      <c r="U641">
        <v>22.5</v>
      </c>
      <c r="V641">
        <v>89.14</v>
      </c>
      <c r="W641" t="s">
        <v>1026</v>
      </c>
      <c r="X641">
        <v>0</v>
      </c>
      <c r="AB641" t="str">
        <f>Special[[#This Row],[服装]]&amp;Special[[#This Row],[名前]]&amp;Special[[#This Row],[レアリティ]]</f>
        <v>ユニフォーム北信介ICONIC</v>
      </c>
      <c r="AC641">
        <f>IF((A640&amp;L640&amp;M640)&lt;&gt;(Special[[#This Row],[No]]&amp;L641&amp;M641),1,IF(Special[[#This Row],[追加属性]]="",1,0))</f>
        <v>1</v>
      </c>
    </row>
    <row r="642" spans="1:29" x14ac:dyDescent="0.2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1</v>
      </c>
      <c r="C642">
        <f>IF(ROW()=2,1,IF(Special[[#This Row],[枝番用]]=1,1,C641+1))</f>
        <v>1</v>
      </c>
      <c r="D642" s="1" t="s">
        <v>587</v>
      </c>
      <c r="E642" t="s">
        <v>189</v>
      </c>
      <c r="F642" s="1" t="s">
        <v>73</v>
      </c>
      <c r="G642" t="s">
        <v>78</v>
      </c>
      <c r="H642" t="s">
        <v>185</v>
      </c>
      <c r="I642" t="s">
        <v>71</v>
      </c>
      <c r="J642" s="1">
        <v>0</v>
      </c>
      <c r="K642" t="s">
        <v>249</v>
      </c>
      <c r="L642" s="1" t="s">
        <v>191</v>
      </c>
      <c r="M642" s="1" t="s">
        <v>162</v>
      </c>
      <c r="N642">
        <v>13</v>
      </c>
      <c r="O642">
        <v>0</v>
      </c>
      <c r="P642">
        <v>0</v>
      </c>
      <c r="Q642">
        <v>0</v>
      </c>
      <c r="W642" t="s">
        <v>1046</v>
      </c>
      <c r="X642">
        <v>0</v>
      </c>
      <c r="AB642" t="str">
        <f>Special[[#This Row],[服装]]&amp;Special[[#This Row],[名前]]&amp;Special[[#This Row],[レアリティ]]</f>
        <v>Xmas北信介ICONIC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25">
      <c r="A643">
        <f>VLOOKUP(Special[[#This Row],[No用]],SetNo[[No.用]:[vlookup 用]],2,FALSE)</f>
        <v>292</v>
      </c>
      <c r="B643">
        <f>IF(ROW()=2,1,IF(A642&lt;&gt;Special[[#This Row],[No]],1,IF(Special[[#This Row],[枝番用]]=0,B642,B642+1)))</f>
        <v>2</v>
      </c>
      <c r="C643">
        <f>IF(ROW()=2,1,IF(Special[[#This Row],[枝番用]]=1,1,C642+1))</f>
        <v>1</v>
      </c>
      <c r="D643" s="1" t="s">
        <v>587</v>
      </c>
      <c r="E643" t="s">
        <v>189</v>
      </c>
      <c r="F643" s="1" t="s">
        <v>73</v>
      </c>
      <c r="G643" t="s">
        <v>78</v>
      </c>
      <c r="H643" t="s">
        <v>185</v>
      </c>
      <c r="I643" t="s">
        <v>71</v>
      </c>
      <c r="J643">
        <v>1</v>
      </c>
      <c r="K643" t="s">
        <v>249</v>
      </c>
      <c r="L643" s="1" t="s">
        <v>180</v>
      </c>
      <c r="M643" s="1" t="s">
        <v>173</v>
      </c>
      <c r="N643">
        <v>13</v>
      </c>
      <c r="O643">
        <v>0</v>
      </c>
      <c r="P643">
        <v>0</v>
      </c>
      <c r="Q643">
        <v>0</v>
      </c>
      <c r="S643">
        <v>4.2</v>
      </c>
      <c r="T643">
        <v>25.76</v>
      </c>
      <c r="W643" s="1" t="s">
        <v>943</v>
      </c>
      <c r="X643">
        <v>1</v>
      </c>
      <c r="AB643" t="str">
        <f>Special[[#This Row],[服装]]&amp;Special[[#This Row],[名前]]&amp;Special[[#This Row],[レアリティ]]</f>
        <v>Xmas北信介ICONIC</v>
      </c>
      <c r="AC643">
        <f>IF((A642&amp;L642&amp;M642)&lt;&gt;(Special[[#This Row],[No]]&amp;L643&amp;M643),1,IF(Special[[#This Row],[追加属性]]="",1,0))</f>
        <v>1</v>
      </c>
    </row>
    <row r="644" spans="1:29" x14ac:dyDescent="0.25">
      <c r="A644">
        <f>VLOOKUP(Special[[#This Row],[No用]],SetNo[[No.用]:[vlookup 用]],2,FALSE)</f>
        <v>293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734</v>
      </c>
      <c r="E644" s="1" t="s">
        <v>189</v>
      </c>
      <c r="F644" s="1" t="s">
        <v>90</v>
      </c>
      <c r="G644" s="1" t="s">
        <v>78</v>
      </c>
      <c r="H644" s="1" t="s">
        <v>185</v>
      </c>
      <c r="I644" s="1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1046</v>
      </c>
      <c r="X644">
        <v>0</v>
      </c>
      <c r="AB644" t="str">
        <f>Special[[#This Row],[服装]]&amp;Special[[#This Row],[名前]]&amp;Special[[#This Row],[レアリティ]]</f>
        <v>スパイ北信介ICONIC</v>
      </c>
      <c r="AC644">
        <f>IF((A643&amp;L643&amp;M643)&lt;&gt;(Special[[#This Row],[No]]&amp;L644&amp;M644),1,IF(Special[[#This Row],[追加属性]]="",1,0))</f>
        <v>1</v>
      </c>
    </row>
    <row r="645" spans="1:29" x14ac:dyDescent="0.25">
      <c r="A645">
        <f>VLOOKUP(Special[[#This Row],[No用]],SetNo[[No.用]:[vlookup 用]],2,FALSE)</f>
        <v>293</v>
      </c>
      <c r="B645">
        <f>IF(ROW()=2,1,IF(A644&lt;&gt;Special[[#This Row],[No]],1,IF(Special[[#This Row],[枝番用]]=0,B644,B644+1)))</f>
        <v>2</v>
      </c>
      <c r="C645">
        <f>IF(ROW()=2,1,IF(Special[[#This Row],[枝番用]]=1,1,C644+1))</f>
        <v>1</v>
      </c>
      <c r="D645" s="1" t="s">
        <v>734</v>
      </c>
      <c r="E645" s="1" t="s">
        <v>189</v>
      </c>
      <c r="F645" s="1" t="s">
        <v>90</v>
      </c>
      <c r="G645" s="1" t="s">
        <v>78</v>
      </c>
      <c r="H645" s="1" t="s">
        <v>185</v>
      </c>
      <c r="I645" s="1" t="s">
        <v>71</v>
      </c>
      <c r="J645">
        <v>1</v>
      </c>
      <c r="K645" t="s">
        <v>249</v>
      </c>
      <c r="L645" s="1" t="s">
        <v>180</v>
      </c>
      <c r="M645" s="1" t="s">
        <v>173</v>
      </c>
      <c r="N645">
        <v>13</v>
      </c>
      <c r="O645">
        <v>0</v>
      </c>
      <c r="P645">
        <v>0</v>
      </c>
      <c r="Q645">
        <v>0</v>
      </c>
      <c r="S645">
        <v>4.2</v>
      </c>
      <c r="T645">
        <v>25.76</v>
      </c>
      <c r="W645" s="1" t="s">
        <v>943</v>
      </c>
      <c r="X645">
        <v>1</v>
      </c>
      <c r="AB645" t="str">
        <f>Special[[#This Row],[服装]]&amp;Special[[#This Row],[名前]]&amp;Special[[#This Row],[レアリティ]]</f>
        <v>スパイ北信介ICONIC</v>
      </c>
      <c r="AC645">
        <f>IF((A644&amp;L644&amp;M644)&lt;&gt;(Special[[#This Row],[No]]&amp;L645&amp;M645),1,IF(Special[[#This Row],[追加属性]]="",1,0))</f>
        <v>1</v>
      </c>
    </row>
    <row r="646" spans="1:29" x14ac:dyDescent="0.25">
      <c r="A646">
        <f>VLOOKUP(Special[[#This Row],[No用]],SetNo[[No.用]:[vlookup 用]],2,FALSE)</f>
        <v>293</v>
      </c>
      <c r="B646">
        <f>IF(ROW()=2,1,IF(A645&lt;&gt;Special[[#This Row],[No]],1,IF(Special[[#This Row],[枝番用]]=0,B645,B645+1)))</f>
        <v>3</v>
      </c>
      <c r="C646">
        <f>IF(ROW()=2,1,IF(Special[[#This Row],[枝番用]]=1,1,C645+1))</f>
        <v>1</v>
      </c>
      <c r="D646" s="1" t="s">
        <v>734</v>
      </c>
      <c r="E646" s="1" t="s">
        <v>189</v>
      </c>
      <c r="F646" s="1" t="s">
        <v>90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224</v>
      </c>
      <c r="N646">
        <v>44</v>
      </c>
      <c r="O646">
        <v>0</v>
      </c>
      <c r="P646">
        <v>54</v>
      </c>
      <c r="Q646">
        <v>0</v>
      </c>
      <c r="R646" s="1"/>
      <c r="S646">
        <v>3.35</v>
      </c>
      <c r="T646">
        <v>20.010000000000002</v>
      </c>
      <c r="U646">
        <v>5</v>
      </c>
      <c r="V646">
        <v>30.48</v>
      </c>
      <c r="W646" s="1" t="s">
        <v>920</v>
      </c>
      <c r="X646">
        <v>2</v>
      </c>
      <c r="Y646" s="1" t="s">
        <v>186</v>
      </c>
      <c r="Z646" s="1" t="s">
        <v>921</v>
      </c>
      <c r="AA646" s="1"/>
      <c r="AB646" t="str">
        <f>Special[[#This Row],[服装]]&amp;Special[[#This Row],[名前]]&amp;Special[[#This Row],[レアリティ]]</f>
        <v>スパイ北信介ICONIC</v>
      </c>
      <c r="AC646">
        <f>IF((A645&amp;L645&amp;M645)&lt;&gt;(Special[[#This Row],[No]]&amp;L646&amp;M646),1,IF(Special[[#This Row],[追加属性]]="",1,0))</f>
        <v>1</v>
      </c>
    </row>
    <row r="647" spans="1:29" x14ac:dyDescent="0.25">
      <c r="A647">
        <f>VLOOKUP(Special[[#This Row],[No用]],SetNo[[No.用]:[vlookup 用]],2,FALSE)</f>
        <v>293</v>
      </c>
      <c r="B647">
        <f>IF(ROW()=2,1,IF(A646&lt;&gt;Special[[#This Row],[No]],1,IF(Special[[#This Row],[枝番用]]=0,B646,B646+1)))</f>
        <v>3</v>
      </c>
      <c r="C647">
        <f>IF(ROW()=2,1,IF(Special[[#This Row],[枝番用]]=1,1,C646+1))</f>
        <v>2</v>
      </c>
      <c r="D647" s="1" t="s">
        <v>734</v>
      </c>
      <c r="E647" s="1" t="s">
        <v>189</v>
      </c>
      <c r="F647" s="1" t="s">
        <v>90</v>
      </c>
      <c r="G647" s="1" t="s">
        <v>78</v>
      </c>
      <c r="H647" s="1" t="s">
        <v>185</v>
      </c>
      <c r="I647" s="1" t="s">
        <v>71</v>
      </c>
      <c r="J647">
        <v>1</v>
      </c>
      <c r="K647" t="s">
        <v>249</v>
      </c>
      <c r="L647" s="1" t="s">
        <v>180</v>
      </c>
      <c r="M647" s="1" t="s">
        <v>224</v>
      </c>
      <c r="N647">
        <v>44</v>
      </c>
      <c r="O647">
        <v>0</v>
      </c>
      <c r="P647">
        <v>54</v>
      </c>
      <c r="Q647">
        <v>0</v>
      </c>
      <c r="R647" s="1" t="s">
        <v>713</v>
      </c>
      <c r="S647">
        <v>3.35</v>
      </c>
      <c r="T647">
        <v>33.729999999999997</v>
      </c>
      <c r="U647">
        <v>5</v>
      </c>
      <c r="V647">
        <v>50.08</v>
      </c>
      <c r="W647" s="1" t="s">
        <v>1007</v>
      </c>
      <c r="X647">
        <v>2</v>
      </c>
      <c r="Y647" s="1" t="s">
        <v>186</v>
      </c>
      <c r="Z647" s="1" t="s">
        <v>921</v>
      </c>
      <c r="AA647" s="1"/>
      <c r="AB647" t="str">
        <f>Special[[#This Row],[服装]]&amp;Special[[#This Row],[名前]]&amp;Special[[#This Row],[レアリティ]]</f>
        <v>スパイ北信介ICONIC</v>
      </c>
      <c r="AC647">
        <f>IF((A646&amp;L646&amp;M646)&lt;&gt;(Special[[#This Row],[No]]&amp;L647&amp;M647),1,IF(Special[[#This Row],[追加属性]]="",1,0))</f>
        <v>0</v>
      </c>
    </row>
    <row r="648" spans="1:29" x14ac:dyDescent="0.25">
      <c r="A648">
        <f>VLOOKUP(Special[[#This Row],[No用]],SetNo[[No.用]:[vlookup 用]],2,FALSE)</f>
        <v>294</v>
      </c>
      <c r="B648">
        <f>IF(ROW()=2,1,IF(A647&lt;&gt;Special[[#This Row],[No]],1,IF(Special[[#This Row],[枝番用]]=0,B647,B647+1)))</f>
        <v>1</v>
      </c>
      <c r="C648">
        <f>IF(ROW()=2,1,IF(Special[[#This Row],[枝番用]]=1,1,C647+1))</f>
        <v>1</v>
      </c>
      <c r="D648" s="1" t="s">
        <v>825</v>
      </c>
      <c r="E648" s="1" t="s">
        <v>189</v>
      </c>
      <c r="F648" s="1" t="s">
        <v>77</v>
      </c>
      <c r="G648" s="1" t="s">
        <v>78</v>
      </c>
      <c r="H648" s="1" t="s">
        <v>185</v>
      </c>
      <c r="I648" s="1" t="s">
        <v>71</v>
      </c>
      <c r="J648" s="1">
        <v>0</v>
      </c>
      <c r="K648" t="s">
        <v>249</v>
      </c>
      <c r="L648" s="1" t="s">
        <v>191</v>
      </c>
      <c r="M648" s="1" t="s">
        <v>162</v>
      </c>
      <c r="N648">
        <v>13</v>
      </c>
      <c r="O648">
        <v>0</v>
      </c>
      <c r="P648">
        <v>0</v>
      </c>
      <c r="Q648">
        <v>0</v>
      </c>
      <c r="W648" t="s">
        <v>1046</v>
      </c>
      <c r="X648">
        <v>0</v>
      </c>
      <c r="AB648" t="str">
        <f>Special[[#This Row],[服装]]&amp;Special[[#This Row],[名前]]&amp;Special[[#This Row],[レアリティ]]</f>
        <v>新年2北信介ICONIC</v>
      </c>
      <c r="AC648">
        <f>IF((A647&amp;L647&amp;M647)&lt;&gt;(Special[[#This Row],[No]]&amp;L648&amp;M648),1,IF(Special[[#This Row],[追加属性]]="",1,0))</f>
        <v>1</v>
      </c>
    </row>
    <row r="649" spans="1:29" x14ac:dyDescent="0.25">
      <c r="A649">
        <f>VLOOKUP(Special[[#This Row],[No用]],SetNo[[No.用]:[vlookup 用]],2,FALSE)</f>
        <v>294</v>
      </c>
      <c r="B649">
        <f>IF(ROW()=2,1,IF(A648&lt;&gt;Special[[#This Row],[No]],1,IF(Special[[#This Row],[枝番用]]=0,B648,B648+1)))</f>
        <v>2</v>
      </c>
      <c r="C649">
        <f>IF(ROW()=2,1,IF(Special[[#This Row],[枝番用]]=1,1,C648+1))</f>
        <v>1</v>
      </c>
      <c r="D649" s="1" t="s">
        <v>825</v>
      </c>
      <c r="E649" s="1" t="s">
        <v>189</v>
      </c>
      <c r="F649" s="1" t="s">
        <v>77</v>
      </c>
      <c r="G649" s="1" t="s">
        <v>78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588</v>
      </c>
      <c r="M649" s="1" t="s">
        <v>224</v>
      </c>
      <c r="N649">
        <v>44</v>
      </c>
      <c r="O649">
        <v>0</v>
      </c>
      <c r="P649">
        <v>54</v>
      </c>
      <c r="Q649">
        <v>0</v>
      </c>
      <c r="S649">
        <v>5</v>
      </c>
      <c r="T649">
        <v>30.48</v>
      </c>
      <c r="U649">
        <v>6.65</v>
      </c>
      <c r="V649">
        <v>40.950000000000003</v>
      </c>
      <c r="W649" s="1" t="s">
        <v>1017</v>
      </c>
      <c r="X649">
        <v>2</v>
      </c>
      <c r="Y649" s="1" t="s">
        <v>826</v>
      </c>
      <c r="Z649" s="1" t="s">
        <v>1016</v>
      </c>
      <c r="AA649" s="1"/>
      <c r="AB649" t="str">
        <f>Special[[#This Row],[服装]]&amp;Special[[#This Row],[名前]]&amp;Special[[#This Row],[レアリティ]]</f>
        <v>新年2北信介ICONIC</v>
      </c>
      <c r="AC649">
        <f>IF((A648&amp;L648&amp;M648)&lt;&gt;(Special[[#This Row],[No]]&amp;L649&amp;M649),1,IF(Special[[#This Row],[追加属性]]="",1,0))</f>
        <v>1</v>
      </c>
    </row>
    <row r="650" spans="1:29" x14ac:dyDescent="0.25">
      <c r="A650">
        <f>VLOOKUP(Special[[#This Row],[No用]],SetNo[[No.用]:[vlookup 用]],2,FALSE)</f>
        <v>295</v>
      </c>
      <c r="B650">
        <f>IF(ROW()=2,1,IF(A649&lt;&gt;Special[[#This Row],[No]],1,IF(Special[[#This Row],[枝番用]]=0,B649,B649+1)))</f>
        <v>1</v>
      </c>
      <c r="C650">
        <f>IF(ROW()=2,1,IF(Special[[#This Row],[枝番用]]=1,1,C649+1))</f>
        <v>1</v>
      </c>
      <c r="D650" s="1" t="s">
        <v>956</v>
      </c>
      <c r="E650" s="1" t="s">
        <v>189</v>
      </c>
      <c r="F650" s="1" t="s">
        <v>73</v>
      </c>
      <c r="G650" s="1" t="s">
        <v>78</v>
      </c>
      <c r="H650" s="1" t="s">
        <v>185</v>
      </c>
      <c r="I650" s="1" t="s">
        <v>71</v>
      </c>
      <c r="J650" s="1">
        <v>0</v>
      </c>
      <c r="K650" t="s">
        <v>249</v>
      </c>
      <c r="L650" s="1" t="s">
        <v>191</v>
      </c>
      <c r="M650" s="1" t="s">
        <v>162</v>
      </c>
      <c r="N650">
        <v>13</v>
      </c>
      <c r="O650">
        <v>0</v>
      </c>
      <c r="P650">
        <v>0</v>
      </c>
      <c r="Q650">
        <v>0</v>
      </c>
      <c r="W650" t="s">
        <v>1046</v>
      </c>
      <c r="X650">
        <v>0</v>
      </c>
      <c r="Y650" s="1"/>
      <c r="AB650" t="str">
        <f>Special[[#This Row],[服装]]&amp;Special[[#This Row],[名前]]&amp;Special[[#This Row],[レアリティ]]</f>
        <v>職業体験2北信介ICONIC</v>
      </c>
      <c r="AC650">
        <f>IF((A649&amp;L649&amp;M649)&lt;&gt;(Special[[#This Row],[No]]&amp;L650&amp;M650),1,IF(Special[[#This Row],[追加属性]]="",1,0))</f>
        <v>1</v>
      </c>
    </row>
    <row r="651" spans="1:29" x14ac:dyDescent="0.25">
      <c r="A651">
        <f>VLOOKUP(Special[[#This Row],[No用]],SetNo[[No.用]:[vlookup 用]],2,FALSE)</f>
        <v>295</v>
      </c>
      <c r="B651">
        <f>IF(ROW()=2,1,IF(A650&lt;&gt;Special[[#This Row],[No]],1,IF(Special[[#This Row],[枝番用]]=0,B650,B650+1)))</f>
        <v>2</v>
      </c>
      <c r="C651">
        <f>IF(ROW()=2,1,IF(Special[[#This Row],[枝番用]]=1,1,C650+1))</f>
        <v>1</v>
      </c>
      <c r="D651" s="1" t="s">
        <v>956</v>
      </c>
      <c r="E651" s="1" t="s">
        <v>189</v>
      </c>
      <c r="F651" s="1" t="s">
        <v>73</v>
      </c>
      <c r="G651" s="1" t="s">
        <v>78</v>
      </c>
      <c r="H651" s="1" t="s">
        <v>185</v>
      </c>
      <c r="I651" s="1" t="s">
        <v>71</v>
      </c>
      <c r="J651">
        <v>1</v>
      </c>
      <c r="K651" t="s">
        <v>249</v>
      </c>
      <c r="L651" s="1" t="s">
        <v>180</v>
      </c>
      <c r="M651" s="1" t="s">
        <v>162</v>
      </c>
      <c r="N651">
        <v>13</v>
      </c>
      <c r="O651">
        <v>0</v>
      </c>
      <c r="P651">
        <v>0</v>
      </c>
      <c r="Q651">
        <v>0</v>
      </c>
      <c r="S651">
        <v>2.5</v>
      </c>
      <c r="T651">
        <v>15.24</v>
      </c>
      <c r="Y651" s="1"/>
      <c r="AB651" t="str">
        <f>Special[[#This Row],[服装]]&amp;Special[[#This Row],[名前]]&amp;Special[[#This Row],[レアリティ]]</f>
        <v>職業体験2北信介ICONIC</v>
      </c>
      <c r="AC651">
        <f>IF((A650&amp;L650&amp;M650)&lt;&gt;(Special[[#This Row],[No]]&amp;L651&amp;M651),1,IF(Special[[#This Row],[追加属性]]="",1,0))</f>
        <v>1</v>
      </c>
    </row>
    <row r="652" spans="1:29" x14ac:dyDescent="0.25">
      <c r="A652">
        <f>VLOOKUP(Special[[#This Row],[No用]],SetNo[[No.用]:[vlookup 用]],2,FALSE)</f>
        <v>295</v>
      </c>
      <c r="B652">
        <f>IF(ROW()=2,1,IF(A651&lt;&gt;Special[[#This Row],[No]],1,IF(Special[[#This Row],[枝番用]]=0,B651,B651+1)))</f>
        <v>3</v>
      </c>
      <c r="C652">
        <f>IF(ROW()=2,1,IF(Special[[#This Row],[枝番用]]=1,1,C651+1))</f>
        <v>1</v>
      </c>
      <c r="D652" s="1" t="s">
        <v>956</v>
      </c>
      <c r="E652" s="1" t="s">
        <v>189</v>
      </c>
      <c r="F652" s="1" t="s">
        <v>73</v>
      </c>
      <c r="G652" s="1" t="s">
        <v>78</v>
      </c>
      <c r="H652" s="1" t="s">
        <v>185</v>
      </c>
      <c r="I652" s="1" t="s">
        <v>71</v>
      </c>
      <c r="J652">
        <v>1</v>
      </c>
      <c r="K652" t="s">
        <v>249</v>
      </c>
      <c r="L652" s="1" t="s">
        <v>180</v>
      </c>
      <c r="M652" s="1" t="s">
        <v>224</v>
      </c>
      <c r="N652">
        <v>44</v>
      </c>
      <c r="O652">
        <v>0</v>
      </c>
      <c r="P652">
        <v>54</v>
      </c>
      <c r="Q652">
        <v>0</v>
      </c>
      <c r="S652">
        <v>5</v>
      </c>
      <c r="T652">
        <v>30.48</v>
      </c>
      <c r="U652">
        <v>6.65</v>
      </c>
      <c r="V652">
        <v>40.950000000000003</v>
      </c>
      <c r="W652" s="1" t="s">
        <v>1015</v>
      </c>
      <c r="X652">
        <v>2</v>
      </c>
      <c r="Y652" s="1" t="s">
        <v>965</v>
      </c>
      <c r="Z652" s="1" t="s">
        <v>966</v>
      </c>
      <c r="AA652" s="1"/>
      <c r="AB652" t="str">
        <f>Special[[#This Row],[服装]]&amp;Special[[#This Row],[名前]]&amp;Special[[#This Row],[レアリティ]]</f>
        <v>職業体験2北信介ICONIC</v>
      </c>
      <c r="AC652">
        <f>IF((A651&amp;L651&amp;M651)&lt;&gt;(Special[[#This Row],[No]]&amp;L652&amp;M652),1,IF(Special[[#This Row],[追加属性]]="",1,0))</f>
        <v>1</v>
      </c>
    </row>
    <row r="653" spans="1:29" x14ac:dyDescent="0.25">
      <c r="A653">
        <f>VLOOKUP(Special[[#This Row],[No用]],SetNo[[No.用]:[vlookup 用]],2,FALSE)</f>
        <v>296</v>
      </c>
      <c r="B653">
        <f>IF(ROW()=2,1,IF(A652&lt;&gt;Special[[#This Row],[No]],1,IF(Special[[#This Row],[枝番用]]=0,B652,B652+1)))</f>
        <v>1</v>
      </c>
      <c r="C653">
        <f>IF(ROW()=2,1,IF(Special[[#This Row],[枝番用]]=1,1,C652+1))</f>
        <v>1</v>
      </c>
      <c r="D653" s="1" t="s">
        <v>149</v>
      </c>
      <c r="E653" s="1" t="s">
        <v>189</v>
      </c>
      <c r="F653" s="1" t="s">
        <v>90</v>
      </c>
      <c r="G653" s="1" t="s">
        <v>78</v>
      </c>
      <c r="H653" s="1" t="s">
        <v>185</v>
      </c>
      <c r="I653" s="1" t="s">
        <v>71</v>
      </c>
      <c r="J653" s="1">
        <v>0</v>
      </c>
      <c r="K653" t="s">
        <v>249</v>
      </c>
      <c r="L653" s="1" t="s">
        <v>191</v>
      </c>
      <c r="M653" s="1" t="s">
        <v>162</v>
      </c>
      <c r="N653">
        <v>13</v>
      </c>
      <c r="O653">
        <v>0</v>
      </c>
      <c r="P653">
        <v>0</v>
      </c>
      <c r="Q653">
        <v>0</v>
      </c>
      <c r="W653" t="s">
        <v>1046</v>
      </c>
      <c r="X653">
        <v>0</v>
      </c>
      <c r="Y653" s="1"/>
      <c r="Z653" s="1"/>
      <c r="AA653" s="1"/>
      <c r="AB653" t="str">
        <f>Special[[#This Row],[服装]]&amp;Special[[#This Row],[名前]]&amp;Special[[#This Row],[レアリティ]]</f>
        <v>制服北信介ICONIC</v>
      </c>
      <c r="AC653">
        <f>IF((A652&amp;L652&amp;M652)&lt;&gt;(Special[[#This Row],[No]]&amp;L653&amp;M653),1,IF(Special[[#This Row],[追加属性]]="",1,0))</f>
        <v>1</v>
      </c>
    </row>
    <row r="654" spans="1:29" x14ac:dyDescent="0.25">
      <c r="A654">
        <f>VLOOKUP(Special[[#This Row],[No用]],SetNo[[No.用]:[vlookup 用]],2,FALSE)</f>
        <v>296</v>
      </c>
      <c r="B654">
        <f>IF(ROW()=2,1,IF(A653&lt;&gt;Special[[#This Row],[No]],1,IF(Special[[#This Row],[枝番用]]=0,B653,B653+1)))</f>
        <v>2</v>
      </c>
      <c r="C654">
        <f>IF(ROW()=2,1,IF(Special[[#This Row],[枝番用]]=1,1,C653+1))</f>
        <v>1</v>
      </c>
      <c r="D654" s="1" t="s">
        <v>149</v>
      </c>
      <c r="E654" s="1" t="s">
        <v>189</v>
      </c>
      <c r="F654" s="1" t="s">
        <v>90</v>
      </c>
      <c r="G654" s="1" t="s">
        <v>78</v>
      </c>
      <c r="H654" s="1" t="s">
        <v>185</v>
      </c>
      <c r="I654" s="1" t="s">
        <v>71</v>
      </c>
      <c r="J654">
        <v>1</v>
      </c>
      <c r="K654" t="s">
        <v>249</v>
      </c>
      <c r="L654" s="1" t="s">
        <v>180</v>
      </c>
      <c r="M654" s="1" t="s">
        <v>173</v>
      </c>
      <c r="N654">
        <v>13</v>
      </c>
      <c r="O654">
        <v>0</v>
      </c>
      <c r="P654">
        <v>0</v>
      </c>
      <c r="Q654">
        <v>0</v>
      </c>
      <c r="S654">
        <v>4.2</v>
      </c>
      <c r="T654">
        <v>25.76</v>
      </c>
      <c r="W654" s="1" t="s">
        <v>943</v>
      </c>
      <c r="X654">
        <v>1</v>
      </c>
      <c r="Y654" s="1"/>
      <c r="Z654" s="1"/>
      <c r="AA654" s="1"/>
      <c r="AB654" t="str">
        <f>Special[[#This Row],[服装]]&amp;Special[[#This Row],[名前]]&amp;Special[[#This Row],[レアリティ]]</f>
        <v>制服北信介ICONIC</v>
      </c>
      <c r="AC654">
        <f>IF((A653&amp;L653&amp;M653)&lt;&gt;(Special[[#This Row],[No]]&amp;L654&amp;M654),1,IF(Special[[#This Row],[追加属性]]="",1,0))</f>
        <v>1</v>
      </c>
    </row>
    <row r="655" spans="1:29" x14ac:dyDescent="0.25">
      <c r="A655">
        <f>VLOOKUP(Special[[#This Row],[No用]],SetNo[[No.用]:[vlookup 用]],2,FALSE)</f>
        <v>296</v>
      </c>
      <c r="B655">
        <f>IF(ROW()=2,1,IF(A654&lt;&gt;Special[[#This Row],[No]],1,IF(Special[[#This Row],[枝番用]]=0,B654,B654+1)))</f>
        <v>3</v>
      </c>
      <c r="C655">
        <f>IF(ROW()=2,1,IF(Special[[#This Row],[枝番用]]=1,1,C654+1))</f>
        <v>1</v>
      </c>
      <c r="D655" s="1" t="s">
        <v>149</v>
      </c>
      <c r="E655" s="1" t="s">
        <v>189</v>
      </c>
      <c r="F655" s="1" t="s">
        <v>90</v>
      </c>
      <c r="G655" s="1" t="s">
        <v>78</v>
      </c>
      <c r="H655" s="1" t="s">
        <v>185</v>
      </c>
      <c r="I655" s="1" t="s">
        <v>71</v>
      </c>
      <c r="J655">
        <v>1</v>
      </c>
      <c r="K655" t="s">
        <v>249</v>
      </c>
      <c r="L655" s="1" t="s">
        <v>775</v>
      </c>
      <c r="M655" s="1" t="s">
        <v>224</v>
      </c>
      <c r="N655">
        <v>44</v>
      </c>
      <c r="O655">
        <v>0</v>
      </c>
      <c r="P655">
        <v>54</v>
      </c>
      <c r="Q655">
        <v>0</v>
      </c>
      <c r="S655">
        <v>2.5</v>
      </c>
      <c r="T655">
        <v>15.24</v>
      </c>
      <c r="U655">
        <v>3.35</v>
      </c>
      <c r="V655">
        <v>20.010000000000002</v>
      </c>
      <c r="W655" s="1" t="s">
        <v>865</v>
      </c>
      <c r="X655">
        <v>1</v>
      </c>
      <c r="Y655" s="1"/>
      <c r="Z655" s="1" t="s">
        <v>1212</v>
      </c>
      <c r="AA655" s="1" t="s">
        <v>1213</v>
      </c>
      <c r="AB655" t="str">
        <f>Special[[#This Row],[服装]]&amp;Special[[#This Row],[名前]]&amp;Special[[#This Row],[レアリティ]]</f>
        <v>制服北信介ICONIC</v>
      </c>
      <c r="AC655">
        <f>IF((A654&amp;L654&amp;M654)&lt;&gt;(Special[[#This Row],[No]]&amp;L655&amp;M655),1,IF(Special[[#This Row],[追加属性]]="",1,0))</f>
        <v>1</v>
      </c>
    </row>
    <row r="656" spans="1:29" x14ac:dyDescent="0.25">
      <c r="A656">
        <f>VLOOKUP(Special[[#This Row],[No用]],SetNo[[No.用]:[vlookup 用]],2,FALSE)</f>
        <v>296</v>
      </c>
      <c r="B656">
        <f>IF(ROW()=2,1,IF(A655&lt;&gt;Special[[#This Row],[No]],1,IF(Special[[#This Row],[枝番用]]=0,B655,B655+1)))</f>
        <v>3</v>
      </c>
      <c r="C656">
        <f>IF(ROW()=2,1,IF(Special[[#This Row],[枝番用]]=1,1,C655+1))</f>
        <v>2</v>
      </c>
      <c r="D656" s="1" t="s">
        <v>149</v>
      </c>
      <c r="E656" s="1" t="s">
        <v>189</v>
      </c>
      <c r="F656" s="1" t="s">
        <v>90</v>
      </c>
      <c r="G656" s="1" t="s">
        <v>78</v>
      </c>
      <c r="H656" s="1" t="s">
        <v>185</v>
      </c>
      <c r="I656" s="1" t="s">
        <v>71</v>
      </c>
      <c r="J656">
        <v>1</v>
      </c>
      <c r="K656" t="s">
        <v>249</v>
      </c>
      <c r="L656" s="1" t="s">
        <v>775</v>
      </c>
      <c r="M656" s="1" t="s">
        <v>224</v>
      </c>
      <c r="N656">
        <v>44</v>
      </c>
      <c r="O656">
        <v>0</v>
      </c>
      <c r="P656">
        <v>54</v>
      </c>
      <c r="Q656">
        <v>0</v>
      </c>
      <c r="R656" s="1" t="s">
        <v>864</v>
      </c>
      <c r="S656">
        <v>2.5</v>
      </c>
      <c r="T656">
        <v>15.24</v>
      </c>
      <c r="U656">
        <v>3.35</v>
      </c>
      <c r="V656">
        <v>20.010000000000002</v>
      </c>
      <c r="W656" s="1" t="s">
        <v>863</v>
      </c>
      <c r="X656">
        <v>1</v>
      </c>
      <c r="Y656" s="1"/>
      <c r="Z656" s="1" t="s">
        <v>1212</v>
      </c>
      <c r="AA656" s="1" t="s">
        <v>1213</v>
      </c>
      <c r="AB656" t="str">
        <f>Special[[#This Row],[服装]]&amp;Special[[#This Row],[名前]]&amp;Special[[#This Row],[レアリティ]]</f>
        <v>制服北信介ICONIC</v>
      </c>
      <c r="AC656">
        <f>IF((A655&amp;L655&amp;M655)&lt;&gt;(Special[[#This Row],[No]]&amp;L656&amp;M656),1,IF(Special[[#This Row],[追加属性]]="",1,0))</f>
        <v>0</v>
      </c>
    </row>
    <row r="657" spans="1:29" x14ac:dyDescent="0.25">
      <c r="A657">
        <f>VLOOKUP(Special[[#This Row],[No用]],SetNo[[No.用]:[vlookup 用]],2,FALSE)</f>
        <v>297</v>
      </c>
      <c r="B657">
        <f>IF(ROW()=2,1,IF(A656&lt;&gt;Special[[#This Row],[No]],1,IF(Special[[#This Row],[枝番用]]=0,B656,B656+1)))</f>
        <v>1</v>
      </c>
      <c r="C657">
        <f>IF(ROW()=2,1,IF(Special[[#This Row],[枝番用]]=1,1,C656+1))</f>
        <v>1</v>
      </c>
      <c r="D657" t="s">
        <v>108</v>
      </c>
      <c r="E657" s="1" t="s">
        <v>523</v>
      </c>
      <c r="F657" t="s">
        <v>77</v>
      </c>
      <c r="G657" s="1" t="s">
        <v>78</v>
      </c>
      <c r="H657" t="s">
        <v>185</v>
      </c>
      <c r="I657" t="s">
        <v>71</v>
      </c>
      <c r="J657" s="1">
        <v>0</v>
      </c>
      <c r="K657" t="s">
        <v>249</v>
      </c>
      <c r="L657" s="1" t="s">
        <v>191</v>
      </c>
      <c r="M657" s="1" t="s">
        <v>162</v>
      </c>
      <c r="N657">
        <v>13</v>
      </c>
      <c r="O657">
        <v>0</v>
      </c>
      <c r="P657">
        <v>0</v>
      </c>
      <c r="Q657">
        <v>0</v>
      </c>
      <c r="W657" t="s">
        <v>1046</v>
      </c>
      <c r="X657">
        <v>0</v>
      </c>
      <c r="AB657" t="str">
        <f>Special[[#This Row],[服装]]&amp;Special[[#This Row],[名前]]&amp;Special[[#This Row],[レアリティ]]</f>
        <v>ユニフォーム尾白アランICONIC</v>
      </c>
      <c r="AC657">
        <f>IF((A656&amp;L656&amp;M656)&lt;&gt;(Special[[#This Row],[No]]&amp;L657&amp;M657),1,IF(Special[[#This Row],[追加属性]]="",1,0))</f>
        <v>1</v>
      </c>
    </row>
    <row r="658" spans="1:29" x14ac:dyDescent="0.25">
      <c r="A658">
        <f>VLOOKUP(Special[[#This Row],[No用]],SetNo[[No.用]:[vlookup 用]],2,FALSE)</f>
        <v>298</v>
      </c>
      <c r="B658">
        <f>IF(ROW()=2,1,IF(A657&lt;&gt;Special[[#This Row],[No]],1,IF(Special[[#This Row],[枝番用]]=0,B657,B657+1)))</f>
        <v>1</v>
      </c>
      <c r="C658">
        <f>IF(ROW()=2,1,IF(Special[[#This Row],[枝番用]]=1,1,C657+1))</f>
        <v>1</v>
      </c>
      <c r="D658" s="1" t="s">
        <v>597</v>
      </c>
      <c r="E658" s="1" t="s">
        <v>523</v>
      </c>
      <c r="F658" s="1" t="s">
        <v>602</v>
      </c>
      <c r="G658" s="1" t="s">
        <v>78</v>
      </c>
      <c r="H658" t="s">
        <v>185</v>
      </c>
      <c r="I658" t="s">
        <v>71</v>
      </c>
      <c r="J658" s="1">
        <v>0</v>
      </c>
      <c r="K658" t="s">
        <v>249</v>
      </c>
      <c r="L658" s="1" t="s">
        <v>191</v>
      </c>
      <c r="M658" s="1" t="s">
        <v>162</v>
      </c>
      <c r="N658">
        <v>13</v>
      </c>
      <c r="O658">
        <v>0</v>
      </c>
      <c r="P658">
        <v>0</v>
      </c>
      <c r="Q658">
        <v>0</v>
      </c>
      <c r="W658" t="s">
        <v>1046</v>
      </c>
      <c r="X658">
        <v>0</v>
      </c>
      <c r="AB658" t="str">
        <f>Special[[#This Row],[服装]]&amp;Special[[#This Row],[名前]]&amp;Special[[#This Row],[レアリティ]]</f>
        <v>雪遊び尾白アランICONIC</v>
      </c>
      <c r="AC658">
        <f>IF((A657&amp;L657&amp;M657)&lt;&gt;(Special[[#This Row],[No]]&amp;L658&amp;M658),1,IF(Special[[#This Row],[追加属性]]="",1,0))</f>
        <v>1</v>
      </c>
    </row>
    <row r="659" spans="1:29" x14ac:dyDescent="0.25">
      <c r="A659">
        <f>VLOOKUP(Special[[#This Row],[No用]],SetNo[[No.用]:[vlookup 用]],2,FALSE)</f>
        <v>299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s="1" t="s">
        <v>990</v>
      </c>
      <c r="E659" s="1" t="s">
        <v>523</v>
      </c>
      <c r="F659" s="1" t="s">
        <v>73</v>
      </c>
      <c r="G659" s="1" t="s">
        <v>78</v>
      </c>
      <c r="H659" s="1" t="s">
        <v>185</v>
      </c>
      <c r="I659" s="1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1046</v>
      </c>
      <c r="X659">
        <v>0</v>
      </c>
      <c r="AB659" t="str">
        <f>Special[[#This Row],[服装]]&amp;Special[[#This Row],[名前]]&amp;Special[[#This Row],[レアリティ]]</f>
        <v>夏祭り2尾白アランICONIC</v>
      </c>
      <c r="AC659">
        <f>IF((A658&amp;L658&amp;M658)&lt;&gt;(Special[[#This Row],[No]]&amp;L659&amp;M659),1,IF(Special[[#This Row],[追加属性]]="",1,0))</f>
        <v>1</v>
      </c>
    </row>
    <row r="660" spans="1:29" x14ac:dyDescent="0.25">
      <c r="A660">
        <f>VLOOKUP(Special[[#This Row],[No用]],SetNo[[No.用]:[vlookup 用]],2,FALSE)</f>
        <v>299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s="1" t="s">
        <v>990</v>
      </c>
      <c r="E660" s="1" t="s">
        <v>523</v>
      </c>
      <c r="F660" s="1" t="s">
        <v>73</v>
      </c>
      <c r="G660" s="1" t="s">
        <v>78</v>
      </c>
      <c r="H660" s="1" t="s">
        <v>185</v>
      </c>
      <c r="I660" s="1" t="s">
        <v>71</v>
      </c>
      <c r="J660">
        <v>1</v>
      </c>
      <c r="K660" t="s">
        <v>249</v>
      </c>
      <c r="L660" s="1" t="s">
        <v>180</v>
      </c>
      <c r="M660" s="1" t="s">
        <v>173</v>
      </c>
      <c r="N660">
        <v>13</v>
      </c>
      <c r="O660">
        <v>0</v>
      </c>
      <c r="P660">
        <v>0</v>
      </c>
      <c r="Q660">
        <v>0</v>
      </c>
      <c r="S660">
        <v>4.2</v>
      </c>
      <c r="T660">
        <v>25.76</v>
      </c>
      <c r="W660" s="1" t="s">
        <v>943</v>
      </c>
      <c r="X660">
        <v>1</v>
      </c>
      <c r="AB660" t="str">
        <f>Special[[#This Row],[服装]]&amp;Special[[#This Row],[名前]]&amp;Special[[#This Row],[レアリティ]]</f>
        <v>夏祭り2尾白アランICONIC</v>
      </c>
      <c r="AC660">
        <f>IF((A659&amp;L659&amp;M659)&lt;&gt;(Special[[#This Row],[No]]&amp;L660&amp;M660),1,IF(Special[[#This Row],[追加属性]]="",1,0))</f>
        <v>1</v>
      </c>
    </row>
    <row r="661" spans="1:29" x14ac:dyDescent="0.25">
      <c r="A661">
        <f>VLOOKUP(Special[[#This Row],[No用]],SetNo[[No.用]:[vlookup 用]],2,FALSE)</f>
        <v>300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t="s">
        <v>108</v>
      </c>
      <c r="E661" s="1" t="s">
        <v>525</v>
      </c>
      <c r="F661" t="s">
        <v>77</v>
      </c>
      <c r="G661" s="1" t="s">
        <v>80</v>
      </c>
      <c r="H661" t="s">
        <v>185</v>
      </c>
      <c r="I661" t="s">
        <v>71</v>
      </c>
      <c r="J661">
        <v>1</v>
      </c>
      <c r="K661" t="s">
        <v>249</v>
      </c>
      <c r="L661" s="1" t="s">
        <v>195</v>
      </c>
      <c r="M661" s="1" t="s">
        <v>173</v>
      </c>
      <c r="N661">
        <v>36</v>
      </c>
      <c r="O661">
        <v>0</v>
      </c>
      <c r="P661">
        <v>0</v>
      </c>
      <c r="Q661">
        <v>0</v>
      </c>
      <c r="S661">
        <v>18.75</v>
      </c>
      <c r="T661">
        <v>74.61</v>
      </c>
      <c r="W661" s="1" t="s">
        <v>1144</v>
      </c>
      <c r="X661">
        <v>1</v>
      </c>
      <c r="Z661" s="1" t="s">
        <v>1063</v>
      </c>
      <c r="AB661" t="str">
        <f>Special[[#This Row],[服装]]&amp;Special[[#This Row],[名前]]&amp;Special[[#This Row],[レアリティ]]</f>
        <v>ユニフォーム赤木路成ICONIC</v>
      </c>
      <c r="AC661">
        <f>IF((A660&amp;L660&amp;M660)&lt;&gt;(Special[[#This Row],[No]]&amp;L661&amp;M661),1,IF(Special[[#This Row],[追加属性]]="",1,0))</f>
        <v>1</v>
      </c>
    </row>
    <row r="662" spans="1:29" x14ac:dyDescent="0.25">
      <c r="A662">
        <f>VLOOKUP(Special[[#This Row],[No用]],SetNo[[No.用]:[vlookup 用]],2,FALSE)</f>
        <v>300</v>
      </c>
      <c r="B662">
        <f>IF(ROW()=2,1,IF(A661&lt;&gt;Special[[#This Row],[No]],1,IF(Special[[#This Row],[枝番用]]=0,B661,B661+1)))</f>
        <v>1</v>
      </c>
      <c r="C662">
        <f>IF(ROW()=2,1,IF(Special[[#This Row],[枝番用]]=1,1,C661+1))</f>
        <v>2</v>
      </c>
      <c r="D662" t="s">
        <v>108</v>
      </c>
      <c r="E662" s="1" t="s">
        <v>525</v>
      </c>
      <c r="F662" t="s">
        <v>77</v>
      </c>
      <c r="G662" s="1" t="s">
        <v>80</v>
      </c>
      <c r="H662" t="s">
        <v>185</v>
      </c>
      <c r="I662" t="s">
        <v>71</v>
      </c>
      <c r="J662">
        <v>1</v>
      </c>
      <c r="K662" t="s">
        <v>249</v>
      </c>
      <c r="L662" s="1" t="s">
        <v>195</v>
      </c>
      <c r="M662" s="1" t="s">
        <v>173</v>
      </c>
      <c r="N662">
        <v>36</v>
      </c>
      <c r="O662">
        <v>0</v>
      </c>
      <c r="P662">
        <v>0</v>
      </c>
      <c r="Q662">
        <v>0</v>
      </c>
      <c r="R662" t="s">
        <v>1139</v>
      </c>
      <c r="S662">
        <v>16.8</v>
      </c>
      <c r="T662">
        <v>58.94</v>
      </c>
      <c r="W662" t="s">
        <v>941</v>
      </c>
      <c r="X662">
        <v>1</v>
      </c>
      <c r="Z662" s="1" t="s">
        <v>1063</v>
      </c>
      <c r="AB662" t="str">
        <f>Special[[#This Row],[服装]]&amp;Special[[#This Row],[名前]]&amp;Special[[#This Row],[レアリティ]]</f>
        <v>ユニフォーム赤木路成ICONIC</v>
      </c>
      <c r="AC662">
        <f>IF((A661&amp;L661&amp;M661)&lt;&gt;(Special[[#This Row],[No]]&amp;L662&amp;M662),1,IF(Special[[#This Row],[追加属性]]="",1,0))</f>
        <v>0</v>
      </c>
    </row>
    <row r="663" spans="1:29" x14ac:dyDescent="0.25">
      <c r="A663">
        <f>VLOOKUP(Special[[#This Row],[No用]],SetNo[[No.用]:[vlookup 用]],2,FALSE)</f>
        <v>301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800</v>
      </c>
      <c r="E663" s="1" t="s">
        <v>525</v>
      </c>
      <c r="F663" s="1" t="s">
        <v>73</v>
      </c>
      <c r="G663" s="1" t="s">
        <v>80</v>
      </c>
      <c r="H663" s="1" t="s">
        <v>185</v>
      </c>
      <c r="I663" s="1" t="s">
        <v>71</v>
      </c>
      <c r="J663">
        <v>1</v>
      </c>
      <c r="K663" t="s">
        <v>249</v>
      </c>
      <c r="L663" s="1" t="s">
        <v>195</v>
      </c>
      <c r="M663" s="1" t="s">
        <v>173</v>
      </c>
      <c r="N663">
        <v>36</v>
      </c>
      <c r="O663">
        <v>0</v>
      </c>
      <c r="P663">
        <v>0</v>
      </c>
      <c r="Q663">
        <v>0</v>
      </c>
      <c r="S663">
        <v>18.75</v>
      </c>
      <c r="T663">
        <v>74.61</v>
      </c>
      <c r="W663" t="s">
        <v>1144</v>
      </c>
      <c r="X663">
        <v>1</v>
      </c>
      <c r="Z663" s="1" t="s">
        <v>1063</v>
      </c>
      <c r="AB663" t="str">
        <f>Special[[#This Row],[服装]]&amp;Special[[#This Row],[名前]]&amp;Special[[#This Row],[レアリティ]]</f>
        <v>Xmas2赤木路成ICONIC</v>
      </c>
      <c r="AC663">
        <f>IF((A662&amp;L662&amp;M662)&lt;&gt;(Special[[#This Row],[No]]&amp;L663&amp;M663),1,IF(Special[[#This Row],[追加属性]]="",1,0))</f>
        <v>1</v>
      </c>
    </row>
    <row r="664" spans="1:29" x14ac:dyDescent="0.25">
      <c r="A664">
        <f>VLOOKUP(Special[[#This Row],[No用]],SetNo[[No.用]:[vlookup 用]],2,FALSE)</f>
        <v>301</v>
      </c>
      <c r="B664">
        <f>IF(ROW()=2,1,IF(A663&lt;&gt;Special[[#This Row],[No]],1,IF(Special[[#This Row],[枝番用]]=0,B663,B663+1)))</f>
        <v>1</v>
      </c>
      <c r="C664">
        <f>IF(ROW()=2,1,IF(Special[[#This Row],[枝番用]]=1,1,C663+1))</f>
        <v>2</v>
      </c>
      <c r="D664" s="1" t="s">
        <v>800</v>
      </c>
      <c r="E664" s="1" t="s">
        <v>525</v>
      </c>
      <c r="F664" s="1" t="s">
        <v>73</v>
      </c>
      <c r="G664" s="1" t="s">
        <v>80</v>
      </c>
      <c r="H664" s="1" t="s">
        <v>185</v>
      </c>
      <c r="I664" s="1" t="s">
        <v>71</v>
      </c>
      <c r="J664">
        <v>1</v>
      </c>
      <c r="K664" t="s">
        <v>249</v>
      </c>
      <c r="L664" s="1" t="s">
        <v>195</v>
      </c>
      <c r="M664" s="1" t="s">
        <v>173</v>
      </c>
      <c r="N664">
        <v>36</v>
      </c>
      <c r="O664">
        <v>0</v>
      </c>
      <c r="P664">
        <v>0</v>
      </c>
      <c r="Q664">
        <v>0</v>
      </c>
      <c r="R664" t="s">
        <v>1139</v>
      </c>
      <c r="S664">
        <v>16.8</v>
      </c>
      <c r="T664">
        <v>58.94</v>
      </c>
      <c r="W664" t="s">
        <v>941</v>
      </c>
      <c r="X664">
        <v>1</v>
      </c>
      <c r="Z664" s="1" t="s">
        <v>1063</v>
      </c>
      <c r="AB664" t="str">
        <f>Special[[#This Row],[服装]]&amp;Special[[#This Row],[名前]]&amp;Special[[#This Row],[レアリティ]]</f>
        <v>Xmas2赤木路成ICONIC</v>
      </c>
      <c r="AC664">
        <f>IF((A663&amp;L663&amp;M663)&lt;&gt;(Special[[#This Row],[No]]&amp;L664&amp;M664),1,IF(Special[[#This Row],[追加属性]]="",1,0))</f>
        <v>0</v>
      </c>
    </row>
    <row r="665" spans="1:29" x14ac:dyDescent="0.25">
      <c r="A665">
        <f>VLOOKUP(Special[[#This Row],[No用]],SetNo[[No.用]:[vlookup 用]],2,FALSE)</f>
        <v>302</v>
      </c>
      <c r="B665">
        <f>IF(ROW()=2,1,IF(A664&lt;&gt;Special[[#This Row],[No]],1,IF(Special[[#This Row],[枝番用]]=0,B664,B664+1)))</f>
        <v>1</v>
      </c>
      <c r="C665">
        <f>IF(ROW()=2,1,IF(Special[[#This Row],[枝番用]]=1,1,C664+1))</f>
        <v>1</v>
      </c>
      <c r="D665" t="s">
        <v>108</v>
      </c>
      <c r="E665" s="1" t="s">
        <v>527</v>
      </c>
      <c r="F665" t="s">
        <v>77</v>
      </c>
      <c r="G665" s="1" t="s">
        <v>82</v>
      </c>
      <c r="H665" t="s">
        <v>185</v>
      </c>
      <c r="I665" t="s">
        <v>71</v>
      </c>
      <c r="J665" s="1">
        <v>0</v>
      </c>
      <c r="K665" t="s">
        <v>249</v>
      </c>
      <c r="L665" s="1" t="s">
        <v>191</v>
      </c>
      <c r="M665" s="1" t="s">
        <v>162</v>
      </c>
      <c r="N665">
        <v>13</v>
      </c>
      <c r="O665">
        <v>0</v>
      </c>
      <c r="P665">
        <v>0</v>
      </c>
      <c r="Q665">
        <v>0</v>
      </c>
      <c r="W665" t="s">
        <v>1046</v>
      </c>
      <c r="X665">
        <v>0</v>
      </c>
      <c r="AB665" t="str">
        <f>Special[[#This Row],[服装]]&amp;Special[[#This Row],[名前]]&amp;Special[[#This Row],[レアリティ]]</f>
        <v>ユニフォーム大耳練ICONIC</v>
      </c>
      <c r="AC665">
        <f>IF((A664&amp;L664&amp;M664)&lt;&gt;(Special[[#This Row],[No]]&amp;L665&amp;M665),1,IF(Special[[#This Row],[追加属性]]="",1,0))</f>
        <v>1</v>
      </c>
    </row>
    <row r="666" spans="1:29" x14ac:dyDescent="0.25">
      <c r="A666">
        <f>VLOOKUP(Special[[#This Row],[No用]],SetNo[[No.用]:[vlookup 用]],2,FALSE)</f>
        <v>303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t="s">
        <v>108</v>
      </c>
      <c r="E666" s="1" t="s">
        <v>529</v>
      </c>
      <c r="F666" t="s">
        <v>77</v>
      </c>
      <c r="G666" s="1" t="s">
        <v>78</v>
      </c>
      <c r="H666" t="s">
        <v>185</v>
      </c>
      <c r="I666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1046</v>
      </c>
      <c r="X666">
        <v>0</v>
      </c>
      <c r="AB666" t="str">
        <f>Special[[#This Row],[服装]]&amp;Special[[#This Row],[名前]]&amp;Special[[#This Row],[レアリティ]]</f>
        <v>ユニフォーム理石平介ICONIC</v>
      </c>
      <c r="AC666">
        <f>IF((A665&amp;L665&amp;M665)&lt;&gt;(Special[[#This Row],[No]]&amp;L666&amp;M666),1,IF(Special[[#This Row],[追加属性]]="",1,0))</f>
        <v>1</v>
      </c>
    </row>
    <row r="667" spans="1:29" x14ac:dyDescent="0.25">
      <c r="A667">
        <f>VLOOKUP(Special[[#This Row],[No用]],SetNo[[No.用]:[vlookup 用]],2,FALSE)</f>
        <v>303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t="s">
        <v>108</v>
      </c>
      <c r="E667" s="1" t="s">
        <v>529</v>
      </c>
      <c r="F667" t="s">
        <v>77</v>
      </c>
      <c r="G667" s="1" t="s">
        <v>78</v>
      </c>
      <c r="H667" t="s">
        <v>185</v>
      </c>
      <c r="I667" t="s">
        <v>71</v>
      </c>
      <c r="J667">
        <v>1</v>
      </c>
      <c r="K667" t="s">
        <v>249</v>
      </c>
      <c r="L667" s="1" t="s">
        <v>180</v>
      </c>
      <c r="M667" s="1" t="s">
        <v>173</v>
      </c>
      <c r="N667">
        <v>29</v>
      </c>
      <c r="O667">
        <v>0</v>
      </c>
      <c r="P667">
        <v>0</v>
      </c>
      <c r="Q667">
        <v>0</v>
      </c>
      <c r="S667">
        <v>4.2</v>
      </c>
      <c r="T667">
        <v>25.76</v>
      </c>
      <c r="W667" s="1" t="s">
        <v>943</v>
      </c>
      <c r="X667">
        <v>1</v>
      </c>
      <c r="AB667" t="str">
        <f>Special[[#This Row],[服装]]&amp;Special[[#This Row],[名前]]&amp;Special[[#This Row],[レアリティ]]</f>
        <v>ユニフォーム理石平介ICONIC</v>
      </c>
      <c r="AC667">
        <f>IF((A666&amp;L666&amp;M666)&lt;&gt;(Special[[#This Row],[No]]&amp;L667&amp;M667),1,IF(Special[[#This Row],[追加属性]]="",1,0))</f>
        <v>1</v>
      </c>
    </row>
    <row r="668" spans="1:29" x14ac:dyDescent="0.25">
      <c r="A668">
        <f>VLOOKUP(Special[[#This Row],[No用]],SetNo[[No.用]:[vlookup 用]],2,FALSE)</f>
        <v>304</v>
      </c>
      <c r="B668">
        <f>IF(ROW()=2,1,IF(A667&lt;&gt;Special[[#This Row],[No]],1,IF(Special[[#This Row],[枝番用]]=0,B667,B667+1)))</f>
        <v>1</v>
      </c>
      <c r="C668">
        <f>IF(ROW()=2,1,IF(Special[[#This Row],[枝番用]]=1,1,C667+1))</f>
        <v>1</v>
      </c>
      <c r="D668" s="1" t="s">
        <v>108</v>
      </c>
      <c r="E668" s="1" t="s">
        <v>674</v>
      </c>
      <c r="F668" s="1" t="s">
        <v>77</v>
      </c>
      <c r="G668" s="1" t="s">
        <v>78</v>
      </c>
      <c r="H668" s="1" t="s">
        <v>185</v>
      </c>
      <c r="I668" s="1" t="s">
        <v>71</v>
      </c>
      <c r="J668" s="1">
        <v>0</v>
      </c>
      <c r="K668" t="s">
        <v>249</v>
      </c>
      <c r="L668" s="1" t="s">
        <v>191</v>
      </c>
      <c r="M668" s="1" t="s">
        <v>162</v>
      </c>
      <c r="N668">
        <v>13</v>
      </c>
      <c r="O668">
        <v>0</v>
      </c>
      <c r="P668">
        <v>0</v>
      </c>
      <c r="Q668">
        <v>0</v>
      </c>
      <c r="W668" t="s">
        <v>1046</v>
      </c>
      <c r="X668">
        <v>0</v>
      </c>
      <c r="AB668" t="str">
        <f>Special[[#This Row],[服装]]&amp;Special[[#This Row],[名前]]&amp;Special[[#This Row],[レアリティ]]</f>
        <v>ユニフォーム銀島結ICONIC</v>
      </c>
      <c r="AC668">
        <f>IF((A667&amp;L667&amp;M667)&lt;&gt;(Special[[#This Row],[No]]&amp;L668&amp;M668),1,IF(Special[[#This Row],[追加属性]]="",1,0))</f>
        <v>1</v>
      </c>
    </row>
    <row r="669" spans="1:29" x14ac:dyDescent="0.25">
      <c r="A669">
        <f>VLOOKUP(Special[[#This Row],[No用]],SetNo[[No.用]:[vlookup 用]],2,FALSE)</f>
        <v>305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800</v>
      </c>
      <c r="E669" s="1" t="s">
        <v>674</v>
      </c>
      <c r="F669" s="1" t="s">
        <v>73</v>
      </c>
      <c r="G669" s="1" t="s">
        <v>78</v>
      </c>
      <c r="H669" s="1" t="s">
        <v>185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1046</v>
      </c>
      <c r="X669">
        <v>0</v>
      </c>
      <c r="AB669" t="str">
        <f>Special[[#This Row],[服装]]&amp;Special[[#This Row],[名前]]&amp;Special[[#This Row],[レアリティ]]</f>
        <v>Xmas2銀島結ICONIC</v>
      </c>
      <c r="AC669">
        <f>IF((A668&amp;L668&amp;M668)&lt;&gt;(Special[[#This Row],[No]]&amp;L669&amp;M669),1,IF(Special[[#This Row],[追加属性]]="",1,0))</f>
        <v>1</v>
      </c>
    </row>
    <row r="670" spans="1:29" x14ac:dyDescent="0.25">
      <c r="A670">
        <f>VLOOKUP(Special[[#This Row],[No用]],SetNo[[No.用]:[vlookup 用]],2,FALSE)</f>
        <v>306</v>
      </c>
      <c r="B670">
        <f>IF(ROW()=2,1,IF(A669&lt;&gt;Special[[#This Row],[No]],1,IF(Special[[#This Row],[枝番用]]=0,B669,B669+1)))</f>
        <v>1</v>
      </c>
      <c r="C670">
        <f>IF(ROW()=2,1,IF(Special[[#This Row],[枝番用]]=1,1,C669+1))</f>
        <v>1</v>
      </c>
      <c r="D670" t="s">
        <v>108</v>
      </c>
      <c r="E670" t="s">
        <v>122</v>
      </c>
      <c r="F670" t="s">
        <v>90</v>
      </c>
      <c r="G670" t="s">
        <v>78</v>
      </c>
      <c r="H670" t="s">
        <v>128</v>
      </c>
      <c r="I670" t="s">
        <v>71</v>
      </c>
      <c r="J670" s="1">
        <v>0</v>
      </c>
      <c r="K670" t="s">
        <v>249</v>
      </c>
      <c r="L670" s="1" t="s">
        <v>191</v>
      </c>
      <c r="M670" s="1" t="s">
        <v>162</v>
      </c>
      <c r="N670">
        <v>13</v>
      </c>
      <c r="O670">
        <v>0</v>
      </c>
      <c r="P670">
        <v>0</v>
      </c>
      <c r="Q670">
        <v>0</v>
      </c>
      <c r="W670" t="s">
        <v>1046</v>
      </c>
      <c r="X670">
        <v>0</v>
      </c>
      <c r="AB670" t="str">
        <f>Special[[#This Row],[服装]]&amp;Special[[#This Row],[名前]]&amp;Special[[#This Row],[レアリティ]]</f>
        <v>ユニフォーム木兎光太郎ICONIC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25">
      <c r="A671">
        <f>VLOOKUP(Special[[#This Row],[No用]],SetNo[[No.用]:[vlookup 用]],2,FALSE)</f>
        <v>306</v>
      </c>
      <c r="B671">
        <f>IF(ROW()=2,1,IF(A670&lt;&gt;Special[[#This Row],[No]],1,IF(Special[[#This Row],[枝番用]]=0,B670,B670+1)))</f>
        <v>2</v>
      </c>
      <c r="C671">
        <f>IF(ROW()=2,1,IF(Special[[#This Row],[枝番用]]=1,1,C670+1))</f>
        <v>1</v>
      </c>
      <c r="D671" t="s">
        <v>108</v>
      </c>
      <c r="E671" t="s">
        <v>122</v>
      </c>
      <c r="F671" t="s">
        <v>90</v>
      </c>
      <c r="G671" t="s">
        <v>78</v>
      </c>
      <c r="H671" t="s">
        <v>128</v>
      </c>
      <c r="I671" t="s">
        <v>71</v>
      </c>
      <c r="J671">
        <v>1</v>
      </c>
      <c r="K671" t="s">
        <v>249</v>
      </c>
      <c r="L671" s="1" t="s">
        <v>554</v>
      </c>
      <c r="M671" s="1" t="s">
        <v>224</v>
      </c>
      <c r="N671">
        <v>51</v>
      </c>
      <c r="O671">
        <v>0</v>
      </c>
      <c r="P671">
        <v>61</v>
      </c>
      <c r="Q671">
        <v>0</v>
      </c>
      <c r="S671" s="13">
        <v>10</v>
      </c>
      <c r="T671" s="13">
        <v>19.8</v>
      </c>
      <c r="U671" s="13">
        <v>15</v>
      </c>
      <c r="V671" s="13">
        <v>29.7</v>
      </c>
      <c r="W671" s="14" t="s">
        <v>1253</v>
      </c>
      <c r="X671" s="13">
        <v>0</v>
      </c>
      <c r="Y671" s="13"/>
      <c r="AA671" s="1" t="s">
        <v>1255</v>
      </c>
      <c r="AB671" t="str">
        <f>Special[[#This Row],[服装]]&amp;Special[[#This Row],[名前]]&amp;Special[[#This Row],[レアリティ]]</f>
        <v>ユニフォーム木兎光太郎ICONIC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25">
      <c r="A672">
        <f>VLOOKUP(Special[[#This Row],[No用]],SetNo[[No.用]:[vlookup 用]],2,FALSE)</f>
        <v>306</v>
      </c>
      <c r="B672">
        <f>IF(ROW()=2,1,IF(A671&lt;&gt;Special[[#This Row],[No]],1,IF(Special[[#This Row],[枝番用]]=0,B671,B671+1)))</f>
        <v>3</v>
      </c>
      <c r="C672">
        <f>IF(ROW()=2,1,IF(Special[[#This Row],[枝番用]]=1,1,C671+1))</f>
        <v>1</v>
      </c>
      <c r="D672" t="s">
        <v>108</v>
      </c>
      <c r="E672" t="s">
        <v>122</v>
      </c>
      <c r="F672" t="s">
        <v>90</v>
      </c>
      <c r="G672" t="s">
        <v>78</v>
      </c>
      <c r="H672" t="s">
        <v>128</v>
      </c>
      <c r="I672" t="s">
        <v>71</v>
      </c>
      <c r="J672">
        <v>1</v>
      </c>
      <c r="K672" t="s">
        <v>249</v>
      </c>
      <c r="L672" s="1" t="s">
        <v>554</v>
      </c>
      <c r="M672" s="1" t="s">
        <v>224</v>
      </c>
      <c r="N672">
        <v>51</v>
      </c>
      <c r="O672">
        <v>0</v>
      </c>
      <c r="P672">
        <v>61</v>
      </c>
      <c r="Q672">
        <v>0</v>
      </c>
      <c r="S672" s="13">
        <v>10</v>
      </c>
      <c r="T672" s="13">
        <v>19.8</v>
      </c>
      <c r="U672" s="13">
        <v>15</v>
      </c>
      <c r="V672" s="13">
        <v>29.7</v>
      </c>
      <c r="W672" s="14" t="s">
        <v>1254</v>
      </c>
      <c r="X672" s="13">
        <v>0</v>
      </c>
      <c r="Y672" s="1" t="s">
        <v>907</v>
      </c>
      <c r="Z672" s="1" t="s">
        <v>872</v>
      </c>
      <c r="AA672" s="1" t="s">
        <v>1256</v>
      </c>
      <c r="AB672" t="str">
        <f>Special[[#This Row],[服装]]&amp;Special[[#This Row],[名前]]&amp;Special[[#This Row],[レアリティ]]</f>
        <v>ユニフォーム木兎光太郎ICONIC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25">
      <c r="A673">
        <f>VLOOKUP(Special[[#This Row],[No用]],SetNo[[No.用]:[vlookup 用]],2,FALSE)</f>
        <v>307</v>
      </c>
      <c r="B673">
        <f>IF(ROW()=2,1,IF(A672&lt;&gt;Special[[#This Row],[No]],1,IF(Special[[#This Row],[枝番用]]=0,B672,B672+1)))</f>
        <v>1</v>
      </c>
      <c r="C673">
        <f>IF(ROW()=2,1,IF(Special[[#This Row],[枝番用]]=1,1,C672+1))</f>
        <v>1</v>
      </c>
      <c r="D673" t="s">
        <v>150</v>
      </c>
      <c r="E673" t="s">
        <v>122</v>
      </c>
      <c r="F673" t="s">
        <v>77</v>
      </c>
      <c r="G673" t="s">
        <v>78</v>
      </c>
      <c r="H673" t="s">
        <v>128</v>
      </c>
      <c r="I673" t="s">
        <v>71</v>
      </c>
      <c r="J673" s="1">
        <v>0</v>
      </c>
      <c r="K673" t="s">
        <v>249</v>
      </c>
      <c r="L673" s="1" t="s">
        <v>191</v>
      </c>
      <c r="M673" s="1" t="s">
        <v>162</v>
      </c>
      <c r="N673">
        <v>13</v>
      </c>
      <c r="O673">
        <v>0</v>
      </c>
      <c r="P673">
        <v>0</v>
      </c>
      <c r="Q673">
        <v>0</v>
      </c>
      <c r="W673" t="s">
        <v>1046</v>
      </c>
      <c r="X673">
        <v>0</v>
      </c>
      <c r="AB673" t="str">
        <f>Special[[#This Row],[服装]]&amp;Special[[#This Row],[名前]]&amp;Special[[#This Row],[レアリティ]]</f>
        <v>夏祭り木兎光太郎ICONIC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25">
      <c r="A674">
        <f>VLOOKUP(Special[[#This Row],[No用]],SetNo[[No.用]:[vlookup 用]],2,FALSE)</f>
        <v>307</v>
      </c>
      <c r="B674">
        <f>IF(ROW()=2,1,IF(A673&lt;&gt;Special[[#This Row],[No]],1,IF(Special[[#This Row],[枝番用]]=0,B673,B673+1)))</f>
        <v>2</v>
      </c>
      <c r="C674">
        <f>IF(ROW()=2,1,IF(Special[[#This Row],[枝番用]]=1,1,C673+1))</f>
        <v>1</v>
      </c>
      <c r="D674" t="s">
        <v>150</v>
      </c>
      <c r="E674" t="s">
        <v>122</v>
      </c>
      <c r="F674" t="s">
        <v>77</v>
      </c>
      <c r="G674" t="s">
        <v>78</v>
      </c>
      <c r="H674" t="s">
        <v>128</v>
      </c>
      <c r="I674" t="s">
        <v>71</v>
      </c>
      <c r="J674">
        <v>1</v>
      </c>
      <c r="K674" t="s">
        <v>249</v>
      </c>
      <c r="L674" s="1" t="s">
        <v>180</v>
      </c>
      <c r="M674" s="1" t="s">
        <v>173</v>
      </c>
      <c r="N674">
        <v>15</v>
      </c>
      <c r="O674">
        <v>0</v>
      </c>
      <c r="P674">
        <v>0</v>
      </c>
      <c r="Q674">
        <v>0</v>
      </c>
      <c r="S674">
        <v>4.2</v>
      </c>
      <c r="T674">
        <v>25.76</v>
      </c>
      <c r="W674" s="1" t="s">
        <v>943</v>
      </c>
      <c r="X674">
        <v>1</v>
      </c>
      <c r="AB674" t="str">
        <f>Special[[#This Row],[服装]]&amp;Special[[#This Row],[名前]]&amp;Special[[#This Row],[レアリティ]]</f>
        <v>夏祭り木兎光太郎ICONIC</v>
      </c>
      <c r="AC674">
        <f>IF((A673&amp;L673&amp;M673)&lt;&gt;(Special[[#This Row],[No]]&amp;L674&amp;M674),1,IF(Special[[#This Row],[追加属性]]="",1,0))</f>
        <v>1</v>
      </c>
    </row>
    <row r="675" spans="1:29" x14ac:dyDescent="0.25">
      <c r="A675">
        <f>VLOOKUP(Special[[#This Row],[No用]],SetNo[[No.用]:[vlookup 用]],2,FALSE)</f>
        <v>308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s="1" t="s">
        <v>587</v>
      </c>
      <c r="E675" t="s">
        <v>122</v>
      </c>
      <c r="F675" s="1" t="s">
        <v>73</v>
      </c>
      <c r="G675" t="s">
        <v>78</v>
      </c>
      <c r="H675" t="s">
        <v>128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1046</v>
      </c>
      <c r="X675">
        <v>0</v>
      </c>
      <c r="AB675" t="str">
        <f>Special[[#This Row],[服装]]&amp;Special[[#This Row],[名前]]&amp;Special[[#This Row],[レアリティ]]</f>
        <v>Xmas木兎光太郎ICONIC</v>
      </c>
      <c r="AC675">
        <f>IF((A674&amp;L674&amp;M674)&lt;&gt;(Special[[#This Row],[No]]&amp;L675&amp;M675),1,IF(Special[[#This Row],[追加属性]]="",1,0))</f>
        <v>1</v>
      </c>
    </row>
    <row r="676" spans="1:29" x14ac:dyDescent="0.25">
      <c r="A676">
        <f>VLOOKUP(Special[[#This Row],[No用]],SetNo[[No.用]:[vlookup 用]],2,FALSE)</f>
        <v>308</v>
      </c>
      <c r="B676">
        <f>IF(ROW()=2,1,IF(A675&lt;&gt;Special[[#This Row],[No]],1,IF(Special[[#This Row],[枝番用]]=0,B675,B675+1)))</f>
        <v>2</v>
      </c>
      <c r="C676">
        <f>IF(ROW()=2,1,IF(Special[[#This Row],[枝番用]]=1,1,C675+1))</f>
        <v>1</v>
      </c>
      <c r="D676" s="1" t="s">
        <v>587</v>
      </c>
      <c r="E676" t="s">
        <v>122</v>
      </c>
      <c r="F676" s="1" t="s">
        <v>73</v>
      </c>
      <c r="G676" t="s">
        <v>78</v>
      </c>
      <c r="H676" t="s">
        <v>128</v>
      </c>
      <c r="I676" t="s">
        <v>71</v>
      </c>
      <c r="J676">
        <v>1</v>
      </c>
      <c r="K676" t="s">
        <v>249</v>
      </c>
      <c r="L676" s="1" t="s">
        <v>593</v>
      </c>
      <c r="M676" s="1" t="s">
        <v>224</v>
      </c>
      <c r="N676">
        <v>48</v>
      </c>
      <c r="O676">
        <v>0</v>
      </c>
      <c r="P676">
        <v>58</v>
      </c>
      <c r="Q676">
        <v>0</v>
      </c>
      <c r="S676">
        <v>3.35</v>
      </c>
      <c r="T676">
        <v>20.010000000000002</v>
      </c>
      <c r="U676">
        <v>5</v>
      </c>
      <c r="V676">
        <v>30.48</v>
      </c>
      <c r="W676" s="1" t="s">
        <v>863</v>
      </c>
      <c r="X676">
        <v>2</v>
      </c>
      <c r="AA676" s="1" t="s">
        <v>1259</v>
      </c>
      <c r="AB676" t="str">
        <f>Special[[#This Row],[服装]]&amp;Special[[#This Row],[名前]]&amp;Special[[#This Row],[レアリティ]]</f>
        <v>Xmas木兎光太郎ICONIC</v>
      </c>
      <c r="AC676">
        <f>IF((A675&amp;L675&amp;M675)&lt;&gt;(Special[[#This Row],[No]]&amp;L676&amp;M676),1,IF(Special[[#This Row],[追加属性]]="",1,0))</f>
        <v>1</v>
      </c>
    </row>
    <row r="677" spans="1:29" x14ac:dyDescent="0.25">
      <c r="A677">
        <f>VLOOKUP(Special[[#This Row],[No用]],SetNo[[No.用]:[vlookup 用]],2,FALSE)</f>
        <v>309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149</v>
      </c>
      <c r="E677" t="s">
        <v>122</v>
      </c>
      <c r="F677" s="1" t="s">
        <v>90</v>
      </c>
      <c r="G677" t="s">
        <v>78</v>
      </c>
      <c r="H677" t="s">
        <v>128</v>
      </c>
      <c r="I677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1046</v>
      </c>
      <c r="X677">
        <v>0</v>
      </c>
      <c r="AB677" t="str">
        <f>Special[[#This Row],[服装]]&amp;Special[[#This Row],[名前]]&amp;Special[[#This Row],[レアリティ]]</f>
        <v>制服木兎光太郎ICONIC</v>
      </c>
      <c r="AC677">
        <f>IF((A676&amp;L676&amp;M676)&lt;&gt;(Special[[#This Row],[No]]&amp;L677&amp;M677),1,IF(Special[[#This Row],[追加属性]]="",1,0))</f>
        <v>1</v>
      </c>
    </row>
    <row r="678" spans="1:29" x14ac:dyDescent="0.25">
      <c r="A678">
        <f>VLOOKUP(Special[[#This Row],[No用]],SetNo[[No.用]:[vlookup 用]],2,FALSE)</f>
        <v>309</v>
      </c>
      <c r="B678">
        <f>IF(ROW()=2,1,IF(A677&lt;&gt;Special[[#This Row],[No]],1,IF(Special[[#This Row],[枝番用]]=0,B677,B677+1)))</f>
        <v>2</v>
      </c>
      <c r="C678">
        <f>IF(ROW()=2,1,IF(Special[[#This Row],[枝番用]]=1,1,C677+1))</f>
        <v>1</v>
      </c>
      <c r="D678" s="1" t="s">
        <v>149</v>
      </c>
      <c r="E678" t="s">
        <v>122</v>
      </c>
      <c r="F678" s="1" t="s">
        <v>90</v>
      </c>
      <c r="G678" t="s">
        <v>78</v>
      </c>
      <c r="H678" t="s">
        <v>128</v>
      </c>
      <c r="I678" t="s">
        <v>71</v>
      </c>
      <c r="J678">
        <v>1</v>
      </c>
      <c r="K678" t="s">
        <v>249</v>
      </c>
      <c r="L678" s="1" t="s">
        <v>180</v>
      </c>
      <c r="M678" s="1" t="s">
        <v>173</v>
      </c>
      <c r="N678">
        <v>15</v>
      </c>
      <c r="O678">
        <v>0</v>
      </c>
      <c r="P678">
        <v>0</v>
      </c>
      <c r="Q678">
        <v>0</v>
      </c>
      <c r="S678">
        <v>4.2</v>
      </c>
      <c r="T678">
        <v>25.76</v>
      </c>
      <c r="W678" t="s">
        <v>941</v>
      </c>
      <c r="X678">
        <v>1</v>
      </c>
      <c r="AB678" t="str">
        <f>Special[[#This Row],[服装]]&amp;Special[[#This Row],[名前]]&amp;Special[[#This Row],[レアリティ]]</f>
        <v>制服木兎光太郎ICONIC</v>
      </c>
      <c r="AC678">
        <f>IF((A677&amp;L677&amp;M677)&lt;&gt;(Special[[#This Row],[No]]&amp;L678&amp;M678),1,IF(Special[[#This Row],[追加属性]]="",1,0))</f>
        <v>1</v>
      </c>
    </row>
    <row r="679" spans="1:29" x14ac:dyDescent="0.25">
      <c r="A679">
        <f>VLOOKUP(Special[[#This Row],[No用]],SetNo[[No.用]:[vlookup 用]],2,FALSE)</f>
        <v>309</v>
      </c>
      <c r="B679">
        <f>IF(ROW()=2,1,IF(A678&lt;&gt;Special[[#This Row],[No]],1,IF(Special[[#This Row],[枝番用]]=0,B678,B678+1)))</f>
        <v>3</v>
      </c>
      <c r="C679">
        <f>IF(ROW()=2,1,IF(Special[[#This Row],[枝番用]]=1,1,C678+1))</f>
        <v>1</v>
      </c>
      <c r="D679" s="1" t="s">
        <v>149</v>
      </c>
      <c r="E679" t="s">
        <v>122</v>
      </c>
      <c r="F679" s="1" t="s">
        <v>90</v>
      </c>
      <c r="G679" t="s">
        <v>78</v>
      </c>
      <c r="H679" t="s">
        <v>128</v>
      </c>
      <c r="I679" t="s">
        <v>71</v>
      </c>
      <c r="J679">
        <v>1</v>
      </c>
      <c r="K679" t="s">
        <v>249</v>
      </c>
      <c r="L679" s="1" t="s">
        <v>593</v>
      </c>
      <c r="M679" s="1" t="s">
        <v>224</v>
      </c>
      <c r="N679">
        <v>48</v>
      </c>
      <c r="O679">
        <v>0</v>
      </c>
      <c r="P679">
        <v>58</v>
      </c>
      <c r="Q679">
        <v>0</v>
      </c>
      <c r="S679">
        <v>3.35</v>
      </c>
      <c r="T679">
        <v>33.729999999999997</v>
      </c>
      <c r="U679">
        <v>5</v>
      </c>
      <c r="V679">
        <v>50.08</v>
      </c>
      <c r="W679" t="s">
        <v>877</v>
      </c>
      <c r="X679">
        <v>1</v>
      </c>
      <c r="AA679" s="1" t="s">
        <v>1261</v>
      </c>
      <c r="AB679" t="str">
        <f>Special[[#This Row],[服装]]&amp;Special[[#This Row],[名前]]&amp;Special[[#This Row],[レアリティ]]</f>
        <v>制服木兎光太郎ICONIC</v>
      </c>
      <c r="AC679">
        <f>IF((A678&amp;L678&amp;M678)&lt;&gt;(Special[[#This Row],[No]]&amp;L679&amp;M679),1,IF(Special[[#This Row],[追加属性]]="",1,0))</f>
        <v>1</v>
      </c>
    </row>
    <row r="680" spans="1:29" x14ac:dyDescent="0.25">
      <c r="A680">
        <f>VLOOKUP(Special[[#This Row],[No用]],SetNo[[No.用]:[vlookup 用]],2,FALSE)</f>
        <v>310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683</v>
      </c>
      <c r="E680" s="1" t="s">
        <v>122</v>
      </c>
      <c r="F680" s="1" t="s">
        <v>77</v>
      </c>
      <c r="G680" s="1" t="s">
        <v>78</v>
      </c>
      <c r="H680" s="1" t="s">
        <v>128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t="s">
        <v>1046</v>
      </c>
      <c r="X680">
        <v>0</v>
      </c>
      <c r="AB680" t="str">
        <f>Special[[#This Row],[服装]]&amp;Special[[#This Row],[名前]]&amp;Special[[#This Row],[レアリティ]]</f>
        <v>キャンプ木兎光太郎ICONIC</v>
      </c>
      <c r="AC680">
        <f>IF((A679&amp;L679&amp;M679)&lt;&gt;(Special[[#This Row],[No]]&amp;L680&amp;M680),1,IF(Special[[#This Row],[追加属性]]="",1,0))</f>
        <v>1</v>
      </c>
    </row>
    <row r="681" spans="1:29" x14ac:dyDescent="0.25">
      <c r="A681">
        <f>VLOOKUP(Special[[#This Row],[No用]],SetNo[[No.用]:[vlookup 用]],2,FALSE)</f>
        <v>310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683</v>
      </c>
      <c r="E681" s="1" t="s">
        <v>122</v>
      </c>
      <c r="F681" s="1" t="s">
        <v>77</v>
      </c>
      <c r="G681" s="1" t="s">
        <v>78</v>
      </c>
      <c r="H681" s="1" t="s">
        <v>128</v>
      </c>
      <c r="I681" s="1" t="s">
        <v>71</v>
      </c>
      <c r="J681">
        <v>1</v>
      </c>
      <c r="K681" t="s">
        <v>249</v>
      </c>
      <c r="L681" s="1" t="s">
        <v>180</v>
      </c>
      <c r="M681" s="1" t="s">
        <v>224</v>
      </c>
      <c r="N681">
        <v>48</v>
      </c>
      <c r="O681">
        <v>0</v>
      </c>
      <c r="P681">
        <v>58</v>
      </c>
      <c r="Q681">
        <v>0</v>
      </c>
      <c r="R681" s="1"/>
      <c r="S681">
        <v>3.35</v>
      </c>
      <c r="T681">
        <v>20.010000000000002</v>
      </c>
      <c r="U681">
        <v>5</v>
      </c>
      <c r="V681">
        <v>30.48</v>
      </c>
      <c r="W681" s="1" t="s">
        <v>1008</v>
      </c>
      <c r="X681">
        <v>1</v>
      </c>
      <c r="Y681" s="1" t="s">
        <v>685</v>
      </c>
      <c r="Z681" s="1" t="s">
        <v>1010</v>
      </c>
      <c r="AA681" s="1" t="s">
        <v>1263</v>
      </c>
      <c r="AB681" t="str">
        <f>Special[[#This Row],[服装]]&amp;Special[[#This Row],[名前]]&amp;Special[[#This Row],[レアリティ]]</f>
        <v>キャンプ木兎光太郎ICONIC</v>
      </c>
      <c r="AC681">
        <f>IF((A680&amp;L680&amp;M680)&lt;&gt;(Special[[#This Row],[No]]&amp;L681&amp;M681),1,IF(Special[[#This Row],[追加属性]]="",1,0))</f>
        <v>1</v>
      </c>
    </row>
    <row r="682" spans="1:29" x14ac:dyDescent="0.25">
      <c r="A682">
        <f>VLOOKUP(Special[[#This Row],[No用]],SetNo[[No.用]:[vlookup 用]],2,FALSE)</f>
        <v>310</v>
      </c>
      <c r="B682">
        <f>IF(ROW()=2,1,IF(A681&lt;&gt;Special[[#This Row],[No]],1,IF(Special[[#This Row],[枝番用]]=0,B681,B681+1)))</f>
        <v>2</v>
      </c>
      <c r="C682">
        <f>IF(ROW()=2,1,IF(Special[[#This Row],[枝番用]]=1,1,C681+1))</f>
        <v>2</v>
      </c>
      <c r="D682" s="1" t="s">
        <v>683</v>
      </c>
      <c r="E682" s="1" t="s">
        <v>122</v>
      </c>
      <c r="F682" s="1" t="s">
        <v>77</v>
      </c>
      <c r="G682" s="1" t="s">
        <v>78</v>
      </c>
      <c r="H682" s="1" t="s">
        <v>128</v>
      </c>
      <c r="I682" s="1" t="s">
        <v>71</v>
      </c>
      <c r="J682">
        <v>1</v>
      </c>
      <c r="K682" t="s">
        <v>249</v>
      </c>
      <c r="L682" s="1" t="s">
        <v>180</v>
      </c>
      <c r="M682" s="1" t="s">
        <v>224</v>
      </c>
      <c r="N682">
        <v>48</v>
      </c>
      <c r="O682">
        <v>0</v>
      </c>
      <c r="P682">
        <v>58</v>
      </c>
      <c r="Q682">
        <v>0</v>
      </c>
      <c r="R682" s="1" t="s">
        <v>554</v>
      </c>
      <c r="S682">
        <v>7</v>
      </c>
      <c r="T682">
        <v>13.86</v>
      </c>
      <c r="U682">
        <v>10.5</v>
      </c>
      <c r="V682">
        <v>20.79</v>
      </c>
      <c r="W682" s="1" t="s">
        <v>1009</v>
      </c>
      <c r="X682">
        <v>0</v>
      </c>
      <c r="Y682" s="1" t="s">
        <v>685</v>
      </c>
      <c r="Z682" s="1" t="s">
        <v>1010</v>
      </c>
      <c r="AA682" s="1" t="s">
        <v>1263</v>
      </c>
      <c r="AB682" t="str">
        <f>Special[[#This Row],[服装]]&amp;Special[[#This Row],[名前]]&amp;Special[[#This Row],[レアリティ]]</f>
        <v>キャンプ木兎光太郎ICONIC</v>
      </c>
      <c r="AC682">
        <f>IF((A681&amp;L681&amp;M681)&lt;&gt;(Special[[#This Row],[No]]&amp;L682&amp;M682),1,IF(Special[[#This Row],[追加属性]]="",1,0))</f>
        <v>0</v>
      </c>
    </row>
    <row r="683" spans="1:29" x14ac:dyDescent="0.25">
      <c r="A683">
        <f>VLOOKUP(Special[[#This Row],[No用]],SetNo[[No.用]:[vlookup 用]],2,FALSE)</f>
        <v>311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884</v>
      </c>
      <c r="E683" s="1" t="s">
        <v>499</v>
      </c>
      <c r="F683" s="1" t="s">
        <v>23</v>
      </c>
      <c r="G683" s="1" t="s">
        <v>25</v>
      </c>
      <c r="H683" s="1" t="s">
        <v>154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13</v>
      </c>
      <c r="O683">
        <v>0</v>
      </c>
      <c r="P683">
        <v>0</v>
      </c>
      <c r="Q683">
        <v>0</v>
      </c>
      <c r="W683" t="s">
        <v>1046</v>
      </c>
      <c r="X683">
        <v>0</v>
      </c>
      <c r="Y683" s="1"/>
      <c r="AB683" t="str">
        <f>Special[[#This Row],[服装]]&amp;Special[[#This Row],[名前]]&amp;Special[[#This Row],[レアリティ]]</f>
        <v>2周年木兎光太郎ICONIC</v>
      </c>
      <c r="AC683">
        <f>IF((A682&amp;L682&amp;M682)&lt;&gt;(Special[[#This Row],[No]]&amp;L683&amp;M683),1,IF(Special[[#This Row],[追加属性]]="",1,0))</f>
        <v>1</v>
      </c>
    </row>
    <row r="684" spans="1:29" x14ac:dyDescent="0.25">
      <c r="A684">
        <f>VLOOKUP(Special[[#This Row],[No用]],SetNo[[No.用]:[vlookup 用]],2,FALSE)</f>
        <v>311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884</v>
      </c>
      <c r="E684" s="1" t="s">
        <v>499</v>
      </c>
      <c r="F684" s="1" t="s">
        <v>23</v>
      </c>
      <c r="G684" s="1" t="s">
        <v>25</v>
      </c>
      <c r="H684" s="1" t="s">
        <v>154</v>
      </c>
      <c r="I684" s="1" t="s">
        <v>71</v>
      </c>
      <c r="J684">
        <v>1</v>
      </c>
      <c r="K684" t="s">
        <v>249</v>
      </c>
      <c r="L684" s="1" t="s">
        <v>554</v>
      </c>
      <c r="M684" s="1" t="s">
        <v>224</v>
      </c>
      <c r="N684">
        <v>48</v>
      </c>
      <c r="O684">
        <v>0</v>
      </c>
      <c r="P684">
        <v>58</v>
      </c>
      <c r="Q684">
        <v>0</v>
      </c>
      <c r="S684">
        <v>10</v>
      </c>
      <c r="T684">
        <v>19.8</v>
      </c>
      <c r="U684">
        <v>15</v>
      </c>
      <c r="V684">
        <v>29.7</v>
      </c>
      <c r="W684" s="1" t="s">
        <v>901</v>
      </c>
      <c r="X684">
        <v>0</v>
      </c>
      <c r="Y684" s="1" t="s">
        <v>907</v>
      </c>
      <c r="Z684" s="1" t="s">
        <v>872</v>
      </c>
      <c r="AA684" s="1" t="s">
        <v>1256</v>
      </c>
      <c r="AB684" t="str">
        <f>Special[[#This Row],[服装]]&amp;Special[[#This Row],[名前]]&amp;Special[[#This Row],[レアリティ]]</f>
        <v>2周年木兎光太郎ICONIC</v>
      </c>
      <c r="AC684">
        <f>IF((A683&amp;L683&amp;M683)&lt;&gt;(Special[[#This Row],[No]]&amp;L684&amp;M684),1,IF(Special[[#This Row],[追加属性]]="",1,0))</f>
        <v>1</v>
      </c>
    </row>
    <row r="685" spans="1:29" x14ac:dyDescent="0.25">
      <c r="A685">
        <f>VLOOKUP(Special[[#This Row],[No用]],SetNo[[No.用]:[vlookup 用]],2,FALSE)</f>
        <v>312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s="1" t="s">
        <v>1052</v>
      </c>
      <c r="E685" s="1" t="s">
        <v>122</v>
      </c>
      <c r="F685" s="1" t="s">
        <v>90</v>
      </c>
      <c r="G685" s="1" t="s">
        <v>78</v>
      </c>
      <c r="H685" s="1" t="s">
        <v>128</v>
      </c>
      <c r="I685" s="1" t="s">
        <v>71</v>
      </c>
      <c r="J685" s="1">
        <v>0</v>
      </c>
      <c r="K685" t="s">
        <v>249</v>
      </c>
      <c r="L685" s="1" t="s">
        <v>191</v>
      </c>
      <c r="M685" s="1" t="s">
        <v>162</v>
      </c>
      <c r="N685">
        <v>13</v>
      </c>
      <c r="O685">
        <v>0</v>
      </c>
      <c r="P685">
        <v>0</v>
      </c>
      <c r="Q685">
        <v>0</v>
      </c>
      <c r="W685" t="s">
        <v>1046</v>
      </c>
      <c r="X685">
        <v>0</v>
      </c>
      <c r="Y685" s="1"/>
      <c r="Z685" s="1"/>
      <c r="AA685" s="1"/>
      <c r="AB685" t="str">
        <f>Special[[#This Row],[服装]]&amp;Special[[#This Row],[名前]]&amp;Special[[#This Row],[レアリティ]]</f>
        <v>焼き芋木兎光太郎ICONIC</v>
      </c>
      <c r="AC685">
        <f>IF((A684&amp;L684&amp;M684)&lt;&gt;(Special[[#This Row],[No]]&amp;L685&amp;M685),1,IF(Special[[#This Row],[追加属性]]="",1,0))</f>
        <v>1</v>
      </c>
    </row>
    <row r="686" spans="1:29" x14ac:dyDescent="0.25">
      <c r="A686">
        <f>VLOOKUP(Special[[#This Row],[No用]],SetNo[[No.用]:[vlookup 用]],2,FALSE)</f>
        <v>312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s="1" t="s">
        <v>1052</v>
      </c>
      <c r="E686" s="1" t="s">
        <v>122</v>
      </c>
      <c r="F686" s="1" t="s">
        <v>90</v>
      </c>
      <c r="G686" s="1" t="s">
        <v>78</v>
      </c>
      <c r="H686" s="1" t="s">
        <v>128</v>
      </c>
      <c r="I686" s="1" t="s">
        <v>71</v>
      </c>
      <c r="J686">
        <v>1</v>
      </c>
      <c r="K686" t="s">
        <v>249</v>
      </c>
      <c r="L686" s="1" t="s">
        <v>180</v>
      </c>
      <c r="M686" s="1" t="s">
        <v>178</v>
      </c>
      <c r="N686">
        <v>15</v>
      </c>
      <c r="O686">
        <v>0</v>
      </c>
      <c r="P686">
        <v>0</v>
      </c>
      <c r="Q686">
        <v>0</v>
      </c>
      <c r="S686">
        <v>3.35</v>
      </c>
      <c r="T686">
        <v>20.010000000000002</v>
      </c>
      <c r="U686">
        <v>0</v>
      </c>
      <c r="V686">
        <v>0</v>
      </c>
      <c r="W686" s="1" t="s">
        <v>943</v>
      </c>
      <c r="X686">
        <v>1</v>
      </c>
      <c r="Y686" s="1"/>
      <c r="Z686" s="1"/>
      <c r="AA686" s="1"/>
      <c r="AB686" t="str">
        <f>Special[[#This Row],[服装]]&amp;Special[[#This Row],[名前]]&amp;Special[[#This Row],[レアリティ]]</f>
        <v>焼き芋木兎光太郎ICONIC</v>
      </c>
      <c r="AC686">
        <f>IF((A685&amp;L685&amp;M685)&lt;&gt;(Special[[#This Row],[No]]&amp;L686&amp;M686),1,IF(Special[[#This Row],[追加属性]]="",1,0))</f>
        <v>1</v>
      </c>
    </row>
    <row r="687" spans="1:29" x14ac:dyDescent="0.25">
      <c r="A687">
        <f>VLOOKUP(Special[[#This Row],[No用]],SetNo[[No.用]:[vlookup 用]],2,FALSE)</f>
        <v>312</v>
      </c>
      <c r="B687">
        <f>IF(ROW()=2,1,IF(A686&lt;&gt;Special[[#This Row],[No]],1,IF(Special[[#This Row],[枝番用]]=0,B686,B686+1)))</f>
        <v>3</v>
      </c>
      <c r="C687">
        <f>IF(ROW()=2,1,IF(Special[[#This Row],[枝番用]]=1,1,C686+1))</f>
        <v>1</v>
      </c>
      <c r="D687" s="1" t="s">
        <v>1052</v>
      </c>
      <c r="E687" s="1" t="s">
        <v>122</v>
      </c>
      <c r="F687" s="1" t="s">
        <v>90</v>
      </c>
      <c r="G687" s="1" t="s">
        <v>78</v>
      </c>
      <c r="H687" s="1" t="s">
        <v>128</v>
      </c>
      <c r="I687" s="1" t="s">
        <v>71</v>
      </c>
      <c r="J687">
        <v>1</v>
      </c>
      <c r="K687" t="s">
        <v>249</v>
      </c>
      <c r="L687" s="1" t="s">
        <v>180</v>
      </c>
      <c r="M687" s="1" t="s">
        <v>224</v>
      </c>
      <c r="N687">
        <v>49</v>
      </c>
      <c r="O687">
        <v>0</v>
      </c>
      <c r="P687">
        <v>59</v>
      </c>
      <c r="Q687">
        <v>0</v>
      </c>
      <c r="S687">
        <v>3.35</v>
      </c>
      <c r="T687">
        <v>20.010000000000002</v>
      </c>
      <c r="U687">
        <v>5</v>
      </c>
      <c r="V687">
        <v>30.48</v>
      </c>
      <c r="W687" s="1" t="s">
        <v>943</v>
      </c>
      <c r="X687">
        <v>2</v>
      </c>
      <c r="Y687" s="1" t="s">
        <v>685</v>
      </c>
      <c r="Z687" s="1" t="s">
        <v>1010</v>
      </c>
      <c r="AA687" s="1" t="s">
        <v>1267</v>
      </c>
      <c r="AB687" t="str">
        <f>Special[[#This Row],[服装]]&amp;Special[[#This Row],[名前]]&amp;Special[[#This Row],[レアリティ]]</f>
        <v>焼き芋木兎光太郎ICONIC</v>
      </c>
      <c r="AC687">
        <f>IF((A686&amp;L686&amp;M686)&lt;&gt;(Special[[#This Row],[No]]&amp;L687&amp;M687),1,IF(Special[[#This Row],[追加属性]]="",1,0))</f>
        <v>1</v>
      </c>
    </row>
    <row r="688" spans="1:29" x14ac:dyDescent="0.25">
      <c r="A688">
        <f>VLOOKUP(Special[[#This Row],[No用]],SetNo[[No.用]:[vlookup 用]],2,FALSE)</f>
        <v>312</v>
      </c>
      <c r="B688">
        <f>IF(ROW()=2,1,IF(A687&lt;&gt;Special[[#This Row],[No]],1,IF(Special[[#This Row],[枝番用]]=0,B687,B687+1)))</f>
        <v>3</v>
      </c>
      <c r="C688">
        <f>IF(ROW()=2,1,IF(Special[[#This Row],[枝番用]]=1,1,C687+1))</f>
        <v>2</v>
      </c>
      <c r="D688" s="1" t="s">
        <v>1052</v>
      </c>
      <c r="E688" s="1" t="s">
        <v>122</v>
      </c>
      <c r="F688" s="1" t="s">
        <v>90</v>
      </c>
      <c r="G688" s="1" t="s">
        <v>78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180</v>
      </c>
      <c r="M688" s="1" t="s">
        <v>224</v>
      </c>
      <c r="N688">
        <v>49</v>
      </c>
      <c r="O688">
        <v>0</v>
      </c>
      <c r="P688">
        <v>59</v>
      </c>
      <c r="Q688">
        <v>0</v>
      </c>
      <c r="R688" s="1" t="s">
        <v>588</v>
      </c>
      <c r="S688">
        <v>3.35</v>
      </c>
      <c r="T688">
        <v>20.010000000000002</v>
      </c>
      <c r="U688">
        <v>5</v>
      </c>
      <c r="V688">
        <v>30.48</v>
      </c>
      <c r="W688" s="1" t="s">
        <v>1009</v>
      </c>
      <c r="X688">
        <v>2</v>
      </c>
      <c r="Y688" s="1" t="s">
        <v>685</v>
      </c>
      <c r="Z688" s="1" t="s">
        <v>1010</v>
      </c>
      <c r="AA688" s="1" t="s">
        <v>1267</v>
      </c>
      <c r="AB688" t="str">
        <f>Special[[#This Row],[服装]]&amp;Special[[#This Row],[名前]]&amp;Special[[#This Row],[レアリティ]]</f>
        <v>焼き芋木兎光太郎ICONIC</v>
      </c>
      <c r="AC688">
        <f>IF((A687&amp;L687&amp;M687)&lt;&gt;(Special[[#This Row],[No]]&amp;L688&amp;M688),1,IF(Special[[#This Row],[追加属性]]="",1,0))</f>
        <v>0</v>
      </c>
    </row>
    <row r="689" spans="1:29" x14ac:dyDescent="0.25">
      <c r="A689">
        <f>VLOOKUP(Special[[#This Row],[No用]],SetNo[[No.用]:[vlookup 用]],2,FALSE)</f>
        <v>313</v>
      </c>
      <c r="B689">
        <f>IF(ROW()=2,1,IF(A688&lt;&gt;Special[[#This Row],[No]],1,IF(Special[[#This Row],[枝番用]]=0,B688,B688+1)))</f>
        <v>1</v>
      </c>
      <c r="C689">
        <f>IF(ROW()=2,1,IF(Special[[#This Row],[枝番用]]=1,1,C688+1))</f>
        <v>1</v>
      </c>
      <c r="D689" t="s">
        <v>108</v>
      </c>
      <c r="E689" t="s">
        <v>123</v>
      </c>
      <c r="F689" t="s">
        <v>90</v>
      </c>
      <c r="G689" t="s">
        <v>78</v>
      </c>
      <c r="H689" t="s">
        <v>128</v>
      </c>
      <c r="I689" t="s">
        <v>71</v>
      </c>
      <c r="J689" s="1">
        <v>0</v>
      </c>
      <c r="K689" t="s">
        <v>249</v>
      </c>
      <c r="L689" s="1" t="s">
        <v>191</v>
      </c>
      <c r="M689" s="1" t="s">
        <v>162</v>
      </c>
      <c r="N689">
        <v>13</v>
      </c>
      <c r="O689">
        <v>0</v>
      </c>
      <c r="P689">
        <v>0</v>
      </c>
      <c r="Q689">
        <v>0</v>
      </c>
      <c r="W689" t="s">
        <v>1046</v>
      </c>
      <c r="X689">
        <v>0</v>
      </c>
      <c r="AB689" t="str">
        <f>Special[[#This Row],[服装]]&amp;Special[[#This Row],[名前]]&amp;Special[[#This Row],[レアリティ]]</f>
        <v>ユニフォーム木葉秋紀ICONIC</v>
      </c>
      <c r="AC689">
        <f>IF((A688&amp;L688&amp;M688)&lt;&gt;(Special[[#This Row],[No]]&amp;L689&amp;M689),1,IF(Special[[#This Row],[追加属性]]="",1,0))</f>
        <v>1</v>
      </c>
    </row>
    <row r="690" spans="1:29" x14ac:dyDescent="0.25">
      <c r="A690">
        <f>VLOOKUP(Special[[#This Row],[No用]],SetNo[[No.用]:[vlookup 用]],2,FALSE)</f>
        <v>314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s="1" t="s">
        <v>364</v>
      </c>
      <c r="E690" t="s">
        <v>123</v>
      </c>
      <c r="F690" s="1" t="s">
        <v>77</v>
      </c>
      <c r="G690" t="s">
        <v>78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13</v>
      </c>
      <c r="O690">
        <v>0</v>
      </c>
      <c r="P690">
        <v>0</v>
      </c>
      <c r="Q690">
        <v>0</v>
      </c>
      <c r="W690" t="s">
        <v>1046</v>
      </c>
      <c r="X690">
        <v>0</v>
      </c>
      <c r="AB690" t="str">
        <f>Special[[#This Row],[服装]]&amp;Special[[#This Row],[名前]]&amp;Special[[#This Row],[レアリティ]]</f>
        <v>探偵木葉秋紀ICONIC</v>
      </c>
      <c r="AC690">
        <f>IF((A689&amp;L689&amp;M689)&lt;&gt;(Special[[#This Row],[No]]&amp;L690&amp;M690),1,IF(Special[[#This Row],[追加属性]]="",1,0))</f>
        <v>1</v>
      </c>
    </row>
    <row r="691" spans="1:29" x14ac:dyDescent="0.25">
      <c r="A691">
        <f>VLOOKUP(Special[[#This Row],[No用]],SetNo[[No.用]:[vlookup 用]],2,FALSE)</f>
        <v>315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s="1" t="s">
        <v>678</v>
      </c>
      <c r="E691" s="1" t="s">
        <v>123</v>
      </c>
      <c r="F691" s="1" t="s">
        <v>73</v>
      </c>
      <c r="G691" s="1" t="s">
        <v>78</v>
      </c>
      <c r="H691" s="1" t="s">
        <v>128</v>
      </c>
      <c r="I691" s="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1046</v>
      </c>
      <c r="X691">
        <v>0</v>
      </c>
      <c r="AB691" t="str">
        <f>Special[[#This Row],[服装]]&amp;Special[[#This Row],[名前]]&amp;Special[[#This Row],[レアリティ]]</f>
        <v>梅雨木葉秋紀ICONIC</v>
      </c>
      <c r="AC691">
        <f>IF((A690&amp;L690&amp;M690)&lt;&gt;(Special[[#This Row],[No]]&amp;L691&amp;M691),1,IF(Special[[#This Row],[追加属性]]="",1,0))</f>
        <v>1</v>
      </c>
    </row>
    <row r="692" spans="1:29" x14ac:dyDescent="0.25">
      <c r="A692">
        <f>VLOOKUP(Special[[#This Row],[No用]],SetNo[[No.用]:[vlookup 用]],2,FALSE)</f>
        <v>316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832</v>
      </c>
      <c r="E692" s="1" t="s">
        <v>123</v>
      </c>
      <c r="F692" s="1" t="s">
        <v>90</v>
      </c>
      <c r="G692" s="1" t="s">
        <v>78</v>
      </c>
      <c r="H692" s="1" t="s">
        <v>128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1046</v>
      </c>
      <c r="X692">
        <v>0</v>
      </c>
      <c r="AB692" t="str">
        <f>Special[[#This Row],[服装]]&amp;Special[[#This Row],[名前]]&amp;Special[[#This Row],[レアリティ]]</f>
        <v>路地裏2木葉秋紀ICONIC</v>
      </c>
      <c r="AC692">
        <f>IF((A691&amp;L691&amp;M691)&lt;&gt;(Special[[#This Row],[No]]&amp;L692&amp;M692),1,IF(Special[[#This Row],[追加属性]]="",1,0))</f>
        <v>1</v>
      </c>
    </row>
    <row r="693" spans="1:29" x14ac:dyDescent="0.25">
      <c r="A693">
        <f>VLOOKUP(Special[[#This Row],[No用]],SetNo[[No.用]:[vlookup 用]],2,FALSE)</f>
        <v>316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832</v>
      </c>
      <c r="E693" s="1" t="s">
        <v>123</v>
      </c>
      <c r="F693" s="1" t="s">
        <v>90</v>
      </c>
      <c r="G693" s="1" t="s">
        <v>78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588</v>
      </c>
      <c r="M693" s="1" t="s">
        <v>162</v>
      </c>
      <c r="N693">
        <v>13</v>
      </c>
      <c r="O693">
        <v>0</v>
      </c>
      <c r="P693">
        <v>0</v>
      </c>
      <c r="Q693">
        <v>0</v>
      </c>
      <c r="S693">
        <v>2.5</v>
      </c>
      <c r="T693">
        <v>25.04</v>
      </c>
      <c r="W693" s="1" t="s">
        <v>918</v>
      </c>
      <c r="X693">
        <v>1</v>
      </c>
      <c r="AB693" t="str">
        <f>Special[[#This Row],[服装]]&amp;Special[[#This Row],[名前]]&amp;Special[[#This Row],[レアリティ]]</f>
        <v>路地裏2木葉秋紀ICONIC</v>
      </c>
      <c r="AC693">
        <f>IF((A692&amp;L692&amp;M692)&lt;&gt;(Special[[#This Row],[No]]&amp;L693&amp;M693),1,IF(Special[[#This Row],[追加属性]]="",1,0))</f>
        <v>1</v>
      </c>
    </row>
    <row r="694" spans="1:29" x14ac:dyDescent="0.25">
      <c r="A694">
        <f>VLOOKUP(Special[[#This Row],[No用]],SetNo[[No.用]:[vlookup 用]],2,FALSE)</f>
        <v>317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s="1" t="s">
        <v>983</v>
      </c>
      <c r="E694" s="1" t="s">
        <v>123</v>
      </c>
      <c r="F694" s="1" t="s">
        <v>77</v>
      </c>
      <c r="G694" s="1" t="s">
        <v>78</v>
      </c>
      <c r="H694" s="1" t="s">
        <v>128</v>
      </c>
      <c r="I694" s="1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s="1" t="s">
        <v>1046</v>
      </c>
      <c r="X694">
        <v>0</v>
      </c>
      <c r="AB694" t="str">
        <f>Special[[#This Row],[服装]]&amp;Special[[#This Row],[名前]]&amp;Special[[#This Row],[レアリティ]]</f>
        <v>水着2木葉秋紀ICONIC</v>
      </c>
      <c r="AC694">
        <f>IF((A693&amp;L693&amp;M693)&lt;&gt;(Special[[#This Row],[No]]&amp;L694&amp;M694),1,IF(Special[[#This Row],[追加属性]]="",1,0))</f>
        <v>1</v>
      </c>
    </row>
    <row r="695" spans="1:29" x14ac:dyDescent="0.25">
      <c r="A695">
        <f>VLOOKUP(Special[[#This Row],[No用]],SetNo[[No.用]:[vlookup 用]],2,FALSE)</f>
        <v>317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s="1" t="s">
        <v>983</v>
      </c>
      <c r="E695" s="1" t="s">
        <v>123</v>
      </c>
      <c r="F695" s="1" t="s">
        <v>77</v>
      </c>
      <c r="G695" s="1" t="s">
        <v>78</v>
      </c>
      <c r="H695" s="1" t="s">
        <v>128</v>
      </c>
      <c r="I695" s="1" t="s">
        <v>71</v>
      </c>
      <c r="J695">
        <v>1</v>
      </c>
      <c r="K695" t="s">
        <v>249</v>
      </c>
      <c r="L695" s="1" t="s">
        <v>985</v>
      </c>
      <c r="M695" s="1" t="s">
        <v>162</v>
      </c>
      <c r="N695">
        <v>13</v>
      </c>
      <c r="O695">
        <v>0</v>
      </c>
      <c r="P695">
        <v>0</v>
      </c>
      <c r="Q695">
        <v>0</v>
      </c>
      <c r="S695">
        <v>6.94</v>
      </c>
      <c r="T695">
        <v>42.22</v>
      </c>
      <c r="W695" s="1" t="s">
        <v>848</v>
      </c>
      <c r="X695">
        <v>1</v>
      </c>
      <c r="AB695" t="str">
        <f>Special[[#This Row],[服装]]&amp;Special[[#This Row],[名前]]&amp;Special[[#This Row],[レアリティ]]</f>
        <v>水着2木葉秋紀ICONIC</v>
      </c>
      <c r="AC695">
        <f>IF((A694&amp;L694&amp;M694)&lt;&gt;(Special[[#This Row],[No]]&amp;L695&amp;M695),1,IF(Special[[#This Row],[追加属性]]="",1,0))</f>
        <v>1</v>
      </c>
    </row>
    <row r="696" spans="1:29" x14ac:dyDescent="0.25">
      <c r="A696">
        <f>VLOOKUP(Special[[#This Row],[No用]],SetNo[[No.用]:[vlookup 用]],2,FALSE)</f>
        <v>318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108</v>
      </c>
      <c r="E696" t="s">
        <v>124</v>
      </c>
      <c r="F696" t="s">
        <v>90</v>
      </c>
      <c r="G696" t="s">
        <v>78</v>
      </c>
      <c r="H696" t="s">
        <v>128</v>
      </c>
      <c r="I696" t="s">
        <v>71</v>
      </c>
      <c r="J696" s="1">
        <v>0</v>
      </c>
      <c r="K696" t="s">
        <v>249</v>
      </c>
      <c r="L696" s="1" t="s">
        <v>191</v>
      </c>
      <c r="M696" s="1" t="s">
        <v>162</v>
      </c>
      <c r="N696">
        <v>12</v>
      </c>
      <c r="O696">
        <v>0</v>
      </c>
      <c r="P696">
        <v>0</v>
      </c>
      <c r="Q696">
        <v>0</v>
      </c>
      <c r="W696" t="s">
        <v>1046</v>
      </c>
      <c r="X696">
        <v>0</v>
      </c>
      <c r="AB696" t="str">
        <f>Special[[#This Row],[服装]]&amp;Special[[#This Row],[名前]]&amp;Special[[#This Row],[レアリティ]]</f>
        <v>ユニフォーム猿杙大和ICONIC</v>
      </c>
      <c r="AC696">
        <f>IF((A695&amp;L695&amp;M695)&lt;&gt;(Special[[#This Row],[No]]&amp;L696&amp;M696),1,IF(Special[[#This Row],[追加属性]]="",1,0))</f>
        <v>1</v>
      </c>
    </row>
    <row r="697" spans="1:29" x14ac:dyDescent="0.25">
      <c r="A697">
        <f>VLOOKUP(Special[[#This Row],[No用]],SetNo[[No.用]:[vlookup 用]],2,FALSE)</f>
        <v>319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1070</v>
      </c>
      <c r="E697" s="1" t="s">
        <v>124</v>
      </c>
      <c r="F697" s="1" t="s">
        <v>77</v>
      </c>
      <c r="G697" s="1" t="s">
        <v>78</v>
      </c>
      <c r="H697" s="1" t="s">
        <v>128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12</v>
      </c>
      <c r="O697">
        <v>0</v>
      </c>
      <c r="P697">
        <v>0</v>
      </c>
      <c r="Q697">
        <v>0</v>
      </c>
      <c r="W697" t="s">
        <v>1046</v>
      </c>
      <c r="X697">
        <v>0</v>
      </c>
      <c r="AB697" t="str">
        <f>Special[[#This Row],[服装]]&amp;Special[[#This Row],[名前]]&amp;Special[[#This Row],[レアリティ]]</f>
        <v>ハロウィン猿杙大和ICONIC</v>
      </c>
      <c r="AC697">
        <f>IF((A696&amp;L696&amp;M696)&lt;&gt;(Special[[#This Row],[No]]&amp;L697&amp;M697),1,IF(Special[[#This Row],[追加属性]]="",1,0))</f>
        <v>1</v>
      </c>
    </row>
    <row r="698" spans="1:29" x14ac:dyDescent="0.25">
      <c r="A698">
        <f>VLOOKUP(Special[[#This Row],[No用]],SetNo[[No.用]:[vlookup 用]],2,FALSE)</f>
        <v>319</v>
      </c>
      <c r="B698">
        <f>IF(ROW()=2,1,IF(A697&lt;&gt;Special[[#This Row],[No]],1,IF(Special[[#This Row],[枝番用]]=0,B697,B697+1)))</f>
        <v>2</v>
      </c>
      <c r="C698">
        <f>IF(ROW()=2,1,IF(Special[[#This Row],[枝番用]]=1,1,C697+1))</f>
        <v>1</v>
      </c>
      <c r="D698" s="1" t="s">
        <v>1070</v>
      </c>
      <c r="E698" s="1" t="s">
        <v>124</v>
      </c>
      <c r="F698" s="1" t="s">
        <v>77</v>
      </c>
      <c r="G698" s="1" t="s">
        <v>78</v>
      </c>
      <c r="H698" s="1" t="s">
        <v>128</v>
      </c>
      <c r="I698" s="1" t="s">
        <v>71</v>
      </c>
      <c r="J698">
        <v>1</v>
      </c>
      <c r="K698" t="s">
        <v>249</v>
      </c>
      <c r="L698" s="1" t="s">
        <v>180</v>
      </c>
      <c r="M698" s="1" t="s">
        <v>178</v>
      </c>
      <c r="N698">
        <v>15</v>
      </c>
      <c r="O698">
        <v>0</v>
      </c>
      <c r="P698">
        <v>0</v>
      </c>
      <c r="Q698">
        <v>0</v>
      </c>
      <c r="S698">
        <v>3.35</v>
      </c>
      <c r="T698">
        <v>20.010000000000002</v>
      </c>
      <c r="W698" s="1" t="s">
        <v>943</v>
      </c>
      <c r="X698">
        <v>1</v>
      </c>
      <c r="AB698" t="str">
        <f>Special[[#This Row],[服装]]&amp;Special[[#This Row],[名前]]&amp;Special[[#This Row],[レアリティ]]</f>
        <v>ハロウィン猿杙大和ICONIC</v>
      </c>
      <c r="AC698">
        <f>IF((A697&amp;L697&amp;M697)&lt;&gt;(Special[[#This Row],[No]]&amp;L698&amp;M698),1,IF(Special[[#This Row],[追加属性]]="",1,0))</f>
        <v>1</v>
      </c>
    </row>
    <row r="699" spans="1:29" x14ac:dyDescent="0.25">
      <c r="A699">
        <f>VLOOKUP(Special[[#This Row],[No用]],SetNo[[No.用]:[vlookup 用]],2,FALSE)</f>
        <v>320</v>
      </c>
      <c r="B699">
        <f>IF(ROW()=2,1,IF(A698&lt;&gt;Special[[#This Row],[No]],1,IF(Special[[#This Row],[枝番用]]=0,B698,B698+1)))</f>
        <v>1</v>
      </c>
      <c r="C699">
        <f>IF(ROW()=2,1,IF(Special[[#This Row],[枝番用]]=1,1,C698+1))</f>
        <v>1</v>
      </c>
      <c r="D699" t="s">
        <v>108</v>
      </c>
      <c r="E699" t="s">
        <v>125</v>
      </c>
      <c r="F699" t="s">
        <v>90</v>
      </c>
      <c r="G699" t="s">
        <v>80</v>
      </c>
      <c r="H699" t="s">
        <v>128</v>
      </c>
      <c r="I699" t="s">
        <v>71</v>
      </c>
      <c r="J699">
        <v>1</v>
      </c>
      <c r="K699" t="s">
        <v>249</v>
      </c>
      <c r="L699" s="1" t="s">
        <v>195</v>
      </c>
      <c r="M699" s="1" t="s">
        <v>173</v>
      </c>
      <c r="N699">
        <v>12</v>
      </c>
      <c r="O699">
        <v>0</v>
      </c>
      <c r="P699">
        <v>0</v>
      </c>
      <c r="Q699">
        <v>0</v>
      </c>
      <c r="S699">
        <v>18.75</v>
      </c>
      <c r="T699">
        <v>74.61</v>
      </c>
      <c r="W699" s="1" t="s">
        <v>1144</v>
      </c>
      <c r="X699">
        <v>1</v>
      </c>
      <c r="Z699" s="1" t="s">
        <v>1063</v>
      </c>
      <c r="AB699" t="str">
        <f>Special[[#This Row],[服装]]&amp;Special[[#This Row],[名前]]&amp;Special[[#This Row],[レアリティ]]</f>
        <v>ユニフォーム小見春樹ICONIC</v>
      </c>
      <c r="AC699">
        <f>IF((A698&amp;L698&amp;M698)&lt;&gt;(Special[[#This Row],[No]]&amp;L699&amp;M699),1,IF(Special[[#This Row],[追加属性]]="",1,0))</f>
        <v>1</v>
      </c>
    </row>
    <row r="700" spans="1:29" x14ac:dyDescent="0.25">
      <c r="A700">
        <f>VLOOKUP(Special[[#This Row],[No用]],SetNo[[No.用]:[vlookup 用]],2,FALSE)</f>
        <v>320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2</v>
      </c>
      <c r="D700" t="s">
        <v>108</v>
      </c>
      <c r="E700" t="s">
        <v>125</v>
      </c>
      <c r="F700" t="s">
        <v>90</v>
      </c>
      <c r="G700" t="s">
        <v>80</v>
      </c>
      <c r="H700" t="s">
        <v>128</v>
      </c>
      <c r="I700" t="s">
        <v>71</v>
      </c>
      <c r="J700">
        <v>1</v>
      </c>
      <c r="K700" t="s">
        <v>249</v>
      </c>
      <c r="L700" s="1" t="s">
        <v>195</v>
      </c>
      <c r="M700" s="1" t="s">
        <v>173</v>
      </c>
      <c r="N700">
        <v>12</v>
      </c>
      <c r="O700">
        <v>0</v>
      </c>
      <c r="P700">
        <v>0</v>
      </c>
      <c r="Q700">
        <v>0</v>
      </c>
      <c r="R700" t="s">
        <v>1139</v>
      </c>
      <c r="S700">
        <v>16.8</v>
      </c>
      <c r="T700">
        <v>58.94</v>
      </c>
      <c r="W700" t="s">
        <v>941</v>
      </c>
      <c r="X700">
        <v>1</v>
      </c>
      <c r="Z700" s="1" t="s">
        <v>1063</v>
      </c>
      <c r="AB700" t="str">
        <f>Special[[#This Row],[服装]]&amp;Special[[#This Row],[名前]]&amp;Special[[#This Row],[レアリティ]]</f>
        <v>ユニフォーム小見春樹ICONIC</v>
      </c>
      <c r="AC700">
        <f>IF((A699&amp;L699&amp;M699)&lt;&gt;(Special[[#This Row],[No]]&amp;L700&amp;M700),1,IF(Special[[#This Row],[追加属性]]="",1,0))</f>
        <v>0</v>
      </c>
    </row>
    <row r="701" spans="1:29" x14ac:dyDescent="0.25">
      <c r="A701">
        <f>VLOOKUP(Special[[#This Row],[No用]],SetNo[[No.用]:[vlookup 用]],2,FALSE)</f>
        <v>321</v>
      </c>
      <c r="B701">
        <f>IF(ROW()=2,1,IF(A700&lt;&gt;Special[[#This Row],[No]],1,IF(Special[[#This Row],[枝番用]]=0,B700,B700+1)))</f>
        <v>1</v>
      </c>
      <c r="C701">
        <f>IF(ROW()=2,1,IF(Special[[#This Row],[枝番用]]=1,1,C700+1))</f>
        <v>1</v>
      </c>
      <c r="D701" s="1" t="s">
        <v>833</v>
      </c>
      <c r="E701" s="1" t="s">
        <v>125</v>
      </c>
      <c r="F701" s="1" t="s">
        <v>77</v>
      </c>
      <c r="G701" s="1" t="s">
        <v>80</v>
      </c>
      <c r="H701" s="1" t="s">
        <v>128</v>
      </c>
      <c r="I701" s="1" t="s">
        <v>71</v>
      </c>
      <c r="J701">
        <v>1</v>
      </c>
      <c r="K701" t="s">
        <v>249</v>
      </c>
      <c r="L701" s="1" t="s">
        <v>195</v>
      </c>
      <c r="M701" s="1" t="s">
        <v>173</v>
      </c>
      <c r="N701">
        <v>12</v>
      </c>
      <c r="O701">
        <v>0</v>
      </c>
      <c r="P701">
        <v>0</v>
      </c>
      <c r="Q701">
        <v>0</v>
      </c>
      <c r="S701">
        <v>18.75</v>
      </c>
      <c r="T701">
        <v>74.61</v>
      </c>
      <c r="W701" t="s">
        <v>1144</v>
      </c>
      <c r="X701">
        <v>1</v>
      </c>
      <c r="Z701" s="1" t="s">
        <v>1063</v>
      </c>
      <c r="AB701" t="str">
        <f>Special[[#This Row],[服装]]&amp;Special[[#This Row],[名前]]&amp;Special[[#This Row],[レアリティ]]</f>
        <v>路地裏2小見春樹ICONIC</v>
      </c>
      <c r="AC701">
        <f>IF((A700&amp;L700&amp;M700)&lt;&gt;(Special[[#This Row],[No]]&amp;L701&amp;M701),1,IF(Special[[#This Row],[追加属性]]="",1,0))</f>
        <v>1</v>
      </c>
    </row>
    <row r="702" spans="1:29" x14ac:dyDescent="0.25">
      <c r="A702">
        <f>VLOOKUP(Special[[#This Row],[No用]],SetNo[[No.用]:[vlookup 用]],2,FALSE)</f>
        <v>321</v>
      </c>
      <c r="B702">
        <f>IF(ROW()=2,1,IF(A701&lt;&gt;Special[[#This Row],[No]],1,IF(Special[[#This Row],[枝番用]]=0,B701,B701+1)))</f>
        <v>1</v>
      </c>
      <c r="C702">
        <f>IF(ROW()=2,1,IF(Special[[#This Row],[枝番用]]=1,1,C701+1))</f>
        <v>2</v>
      </c>
      <c r="D702" s="1" t="s">
        <v>833</v>
      </c>
      <c r="E702" s="1" t="s">
        <v>125</v>
      </c>
      <c r="F702" s="1" t="s">
        <v>77</v>
      </c>
      <c r="G702" s="1" t="s">
        <v>80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195</v>
      </c>
      <c r="M702" s="1" t="s">
        <v>173</v>
      </c>
      <c r="N702">
        <v>12</v>
      </c>
      <c r="O702">
        <v>0</v>
      </c>
      <c r="P702">
        <v>0</v>
      </c>
      <c r="Q702">
        <v>0</v>
      </c>
      <c r="R702" t="s">
        <v>1139</v>
      </c>
      <c r="S702">
        <v>16.8</v>
      </c>
      <c r="T702">
        <v>58.94</v>
      </c>
      <c r="W702" t="s">
        <v>941</v>
      </c>
      <c r="X702">
        <v>1</v>
      </c>
      <c r="Z702" s="1" t="s">
        <v>1063</v>
      </c>
      <c r="AB702" t="str">
        <f>Special[[#This Row],[服装]]&amp;Special[[#This Row],[名前]]&amp;Special[[#This Row],[レアリティ]]</f>
        <v>路地裏2小見春樹ICONIC</v>
      </c>
      <c r="AC702">
        <f>IF((A701&amp;L701&amp;M701)&lt;&gt;(Special[[#This Row],[No]]&amp;L702&amp;M702),1,IF(Special[[#This Row],[追加属性]]="",1,0))</f>
        <v>0</v>
      </c>
    </row>
    <row r="703" spans="1:29" x14ac:dyDescent="0.25">
      <c r="A703">
        <f>VLOOKUP(Special[[#This Row],[No用]],SetNo[[No.用]:[vlookup 用]],2,FALSE)</f>
        <v>321</v>
      </c>
      <c r="B703">
        <f>IF(ROW()=2,1,IF(A702&lt;&gt;Special[[#This Row],[No]],1,IF(Special[[#This Row],[枝番用]]=0,B702,B702+1)))</f>
        <v>2</v>
      </c>
      <c r="C703">
        <f>IF(ROW()=2,1,IF(Special[[#This Row],[枝番用]]=1,1,C702+1))</f>
        <v>1</v>
      </c>
      <c r="D703" s="1" t="s">
        <v>833</v>
      </c>
      <c r="E703" s="1" t="s">
        <v>125</v>
      </c>
      <c r="F703" s="1" t="s">
        <v>77</v>
      </c>
      <c r="G703" s="1" t="s">
        <v>80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588</v>
      </c>
      <c r="M703" s="1" t="s">
        <v>178</v>
      </c>
      <c r="N703">
        <v>10</v>
      </c>
      <c r="O703">
        <v>0</v>
      </c>
      <c r="P703">
        <v>0</v>
      </c>
      <c r="Q703">
        <v>0</v>
      </c>
      <c r="S703">
        <v>3.35</v>
      </c>
      <c r="T703">
        <v>33.729999999999997</v>
      </c>
      <c r="W703" s="1" t="s">
        <v>918</v>
      </c>
      <c r="X703">
        <v>1</v>
      </c>
      <c r="AB703" t="str">
        <f>Special[[#This Row],[服装]]&amp;Special[[#This Row],[名前]]&amp;Special[[#This Row],[レアリティ]]</f>
        <v>路地裏2小見春樹ICONIC</v>
      </c>
      <c r="AC703">
        <f>IF((A702&amp;L702&amp;M702)&lt;&gt;(Special[[#This Row],[No]]&amp;L703&amp;M703),1,IF(Special[[#This Row],[追加属性]]="",1,0))</f>
        <v>1</v>
      </c>
    </row>
    <row r="704" spans="1:29" x14ac:dyDescent="0.25">
      <c r="A704">
        <f>VLOOKUP(Special[[#This Row],[No用]],SetNo[[No.用]:[vlookup 用]],2,FALSE)</f>
        <v>322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t="s">
        <v>108</v>
      </c>
      <c r="E704" t="s">
        <v>126</v>
      </c>
      <c r="F704" t="s">
        <v>90</v>
      </c>
      <c r="G704" t="s">
        <v>82</v>
      </c>
      <c r="H704" t="s">
        <v>128</v>
      </c>
      <c r="I704" t="s">
        <v>71</v>
      </c>
      <c r="J704" s="1">
        <v>0</v>
      </c>
      <c r="K704" t="s">
        <v>249</v>
      </c>
      <c r="L704" s="1" t="s">
        <v>191</v>
      </c>
      <c r="M704" s="1" t="s">
        <v>162</v>
      </c>
      <c r="N704">
        <v>12</v>
      </c>
      <c r="O704">
        <v>0</v>
      </c>
      <c r="P704">
        <v>0</v>
      </c>
      <c r="Q704">
        <v>0</v>
      </c>
      <c r="W704" t="s">
        <v>1046</v>
      </c>
      <c r="X704">
        <v>0</v>
      </c>
      <c r="AB704" t="str">
        <f>Special[[#This Row],[服装]]&amp;Special[[#This Row],[名前]]&amp;Special[[#This Row],[レアリティ]]</f>
        <v>ユニフォーム尾長渉ICONIC</v>
      </c>
      <c r="AC704">
        <f>IF((A703&amp;L703&amp;M703)&lt;&gt;(Special[[#This Row],[No]]&amp;L704&amp;M704),1,IF(Special[[#This Row],[追加属性]]="",1,0))</f>
        <v>1</v>
      </c>
    </row>
    <row r="705" spans="1:29" x14ac:dyDescent="0.25">
      <c r="A705">
        <f>VLOOKUP(Special[[#This Row],[No用]],SetNo[[No.用]:[vlookup 用]],2,FALSE)</f>
        <v>323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t="s">
        <v>108</v>
      </c>
      <c r="E705" t="s">
        <v>127</v>
      </c>
      <c r="F705" t="s">
        <v>90</v>
      </c>
      <c r="G705" t="s">
        <v>82</v>
      </c>
      <c r="H705" t="s">
        <v>128</v>
      </c>
      <c r="I705" t="s">
        <v>71</v>
      </c>
      <c r="J705" s="1">
        <v>0</v>
      </c>
      <c r="K705" t="s">
        <v>249</v>
      </c>
      <c r="L705" s="1" t="s">
        <v>191</v>
      </c>
      <c r="M705" s="1" t="s">
        <v>162</v>
      </c>
      <c r="N705">
        <v>13</v>
      </c>
      <c r="O705">
        <v>0</v>
      </c>
      <c r="P705">
        <v>0</v>
      </c>
      <c r="Q705">
        <v>0</v>
      </c>
      <c r="W705" t="s">
        <v>1046</v>
      </c>
      <c r="X705">
        <v>0</v>
      </c>
      <c r="AB705" t="str">
        <f>Special[[#This Row],[服装]]&amp;Special[[#This Row],[名前]]&amp;Special[[#This Row],[レアリティ]]</f>
        <v>ユニフォーム鷲尾辰生ICONIC</v>
      </c>
      <c r="AC705">
        <f>IF((A704&amp;L704&amp;M704)&lt;&gt;(Special[[#This Row],[No]]&amp;L705&amp;M705),1,IF(Special[[#This Row],[追加属性]]="",1,0))</f>
        <v>1</v>
      </c>
    </row>
    <row r="706" spans="1:29" x14ac:dyDescent="0.25">
      <c r="A706">
        <f>VLOOKUP(Special[[#This Row],[No用]],SetNo[[No.用]:[vlookup 用]],2,FALSE)</f>
        <v>324</v>
      </c>
      <c r="B706">
        <f>IF(ROW()=2,1,IF(A705&lt;&gt;Special[[#This Row],[No]],1,IF(Special[[#This Row],[枝番用]]=0,B705,B705+1)))</f>
        <v>1</v>
      </c>
      <c r="C706">
        <f>IF(ROW()=2,1,IF(Special[[#This Row],[枝番用]]=1,1,C705+1))</f>
        <v>1</v>
      </c>
      <c r="D706" s="1" t="s">
        <v>1070</v>
      </c>
      <c r="E706" s="1" t="s">
        <v>127</v>
      </c>
      <c r="F706" s="1" t="s">
        <v>77</v>
      </c>
      <c r="G706" s="1" t="s">
        <v>82</v>
      </c>
      <c r="H706" s="1" t="s">
        <v>128</v>
      </c>
      <c r="I706" s="1" t="s">
        <v>71</v>
      </c>
      <c r="J706" s="1">
        <v>0</v>
      </c>
      <c r="K706" t="s">
        <v>249</v>
      </c>
      <c r="L706" s="1" t="s">
        <v>191</v>
      </c>
      <c r="M706" s="1" t="s">
        <v>162</v>
      </c>
      <c r="N706">
        <v>13</v>
      </c>
      <c r="O706">
        <v>0</v>
      </c>
      <c r="P706">
        <v>0</v>
      </c>
      <c r="Q706">
        <v>0</v>
      </c>
      <c r="W706" t="s">
        <v>1046</v>
      </c>
      <c r="X706">
        <v>0</v>
      </c>
      <c r="AB706" t="str">
        <f>Special[[#This Row],[服装]]&amp;Special[[#This Row],[名前]]&amp;Special[[#This Row],[レアリティ]]</f>
        <v>ハロウィン鷲尾辰生ICONIC</v>
      </c>
      <c r="AC706">
        <f>IF((A705&amp;L705&amp;M705)&lt;&gt;(Special[[#This Row],[No]]&amp;L706&amp;M706),1,IF(Special[[#This Row],[追加属性]]="",1,0))</f>
        <v>1</v>
      </c>
    </row>
    <row r="707" spans="1:29" x14ac:dyDescent="0.25">
      <c r="A707">
        <f>VLOOKUP(Special[[#This Row],[No用]],SetNo[[No.用]:[vlookup 用]],2,FALSE)</f>
        <v>324</v>
      </c>
      <c r="B707">
        <f>IF(ROW()=2,1,IF(A706&lt;&gt;Special[[#This Row],[No]],1,IF(Special[[#This Row],[枝番用]]=0,B706,B706+1)))</f>
        <v>2</v>
      </c>
      <c r="C707">
        <f>IF(ROW()=2,1,IF(Special[[#This Row],[枝番用]]=1,1,C706+1))</f>
        <v>1</v>
      </c>
      <c r="D707" s="1" t="s">
        <v>1070</v>
      </c>
      <c r="E707" s="1" t="s">
        <v>127</v>
      </c>
      <c r="F707" s="1" t="s">
        <v>77</v>
      </c>
      <c r="G707" s="1" t="s">
        <v>82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588</v>
      </c>
      <c r="M707" s="1" t="s">
        <v>178</v>
      </c>
      <c r="N707">
        <v>16</v>
      </c>
      <c r="O707">
        <v>0</v>
      </c>
      <c r="P707">
        <v>0</v>
      </c>
      <c r="Q707">
        <v>0</v>
      </c>
      <c r="S707">
        <v>3.35</v>
      </c>
      <c r="T707">
        <v>33.729999999999997</v>
      </c>
      <c r="W707" s="1" t="s">
        <v>918</v>
      </c>
      <c r="X707">
        <v>1</v>
      </c>
      <c r="AB707" t="str">
        <f>Special[[#This Row],[服装]]&amp;Special[[#This Row],[名前]]&amp;Special[[#This Row],[レアリティ]]</f>
        <v>ハロウィン鷲尾辰生ICONIC</v>
      </c>
      <c r="AC707">
        <f>IF((A706&amp;L706&amp;M706)&lt;&gt;(Special[[#This Row],[No]]&amp;L707&amp;M707),1,IF(Special[[#This Row],[追加属性]]="",1,0))</f>
        <v>1</v>
      </c>
    </row>
    <row r="708" spans="1:29" x14ac:dyDescent="0.25">
      <c r="A708">
        <f>VLOOKUP(Special[[#This Row],[No用]],SetNo[[No.用]:[vlookup 用]],2,FALSE)</f>
        <v>325</v>
      </c>
      <c r="B708">
        <f>IF(ROW()=2,1,IF(A707&lt;&gt;Special[[#This Row],[No]],1,IF(Special[[#This Row],[枝番用]]=0,B707,B707+1)))</f>
        <v>1</v>
      </c>
      <c r="C708">
        <f>IF(ROW()=2,1,IF(Special[[#This Row],[枝番用]]=1,1,C707+1))</f>
        <v>1</v>
      </c>
      <c r="D708" t="s">
        <v>108</v>
      </c>
      <c r="E708" t="s">
        <v>129</v>
      </c>
      <c r="F708" t="s">
        <v>73</v>
      </c>
      <c r="G708" t="s">
        <v>74</v>
      </c>
      <c r="H708" t="s">
        <v>128</v>
      </c>
      <c r="I708" t="s">
        <v>71</v>
      </c>
      <c r="J708" s="1">
        <v>0</v>
      </c>
      <c r="K708" t="s">
        <v>249</v>
      </c>
      <c r="L708" s="1" t="s">
        <v>191</v>
      </c>
      <c r="M708" s="1" t="s">
        <v>162</v>
      </c>
      <c r="N708">
        <v>13</v>
      </c>
      <c r="O708">
        <v>0</v>
      </c>
      <c r="P708">
        <v>0</v>
      </c>
      <c r="Q708">
        <v>0</v>
      </c>
      <c r="W708" t="s">
        <v>1046</v>
      </c>
      <c r="X708">
        <v>0</v>
      </c>
      <c r="AB708" t="str">
        <f>Special[[#This Row],[服装]]&amp;Special[[#This Row],[名前]]&amp;Special[[#This Row],[レアリティ]]</f>
        <v>ユニフォーム赤葦京治ICONIC</v>
      </c>
      <c r="AC708">
        <f>IF((A707&amp;L707&amp;M707)&lt;&gt;(Special[[#This Row],[No]]&amp;L708&amp;M708),1,IF(Special[[#This Row],[追加属性]]="",1,0))</f>
        <v>1</v>
      </c>
    </row>
    <row r="709" spans="1:29" x14ac:dyDescent="0.25">
      <c r="A709">
        <f>VLOOKUP(Special[[#This Row],[No用]],SetNo[[No.用]:[vlookup 用]],2,FALSE)</f>
        <v>325</v>
      </c>
      <c r="B709">
        <f>IF(ROW()=2,1,IF(A708&lt;&gt;Special[[#This Row],[No]],1,IF(Special[[#This Row],[枝番用]]=0,B708,B708+1)))</f>
        <v>2</v>
      </c>
      <c r="C709">
        <f>IF(ROW()=2,1,IF(Special[[#This Row],[枝番用]]=1,1,C708+1))</f>
        <v>1</v>
      </c>
      <c r="D709" t="s">
        <v>108</v>
      </c>
      <c r="E709" t="s">
        <v>129</v>
      </c>
      <c r="F709" t="s">
        <v>73</v>
      </c>
      <c r="G709" t="s">
        <v>74</v>
      </c>
      <c r="H709" t="s">
        <v>128</v>
      </c>
      <c r="I709" t="s">
        <v>71</v>
      </c>
      <c r="J709">
        <v>1</v>
      </c>
      <c r="K709" t="s">
        <v>249</v>
      </c>
      <c r="L709" s="1" t="s">
        <v>180</v>
      </c>
      <c r="M709" s="1" t="s">
        <v>224</v>
      </c>
      <c r="N709">
        <v>50</v>
      </c>
      <c r="O709">
        <v>0</v>
      </c>
      <c r="P709">
        <v>60</v>
      </c>
      <c r="Q709">
        <v>0</v>
      </c>
      <c r="S709">
        <v>3.35</v>
      </c>
      <c r="T709">
        <v>33.729999999999997</v>
      </c>
      <c r="U709">
        <v>5</v>
      </c>
      <c r="V709">
        <v>50.08</v>
      </c>
      <c r="W709" s="1" t="s">
        <v>1004</v>
      </c>
      <c r="X709">
        <v>1</v>
      </c>
      <c r="AA709" s="1" t="s">
        <v>1243</v>
      </c>
      <c r="AB709" t="str">
        <f>Special[[#This Row],[服装]]&amp;Special[[#This Row],[名前]]&amp;Special[[#This Row],[レアリティ]]</f>
        <v>ユニフォーム赤葦京治ICONIC</v>
      </c>
      <c r="AC709">
        <f>IF((A708&amp;L708&amp;M708)&lt;&gt;(Special[[#This Row],[No]]&amp;L709&amp;M709),1,IF(Special[[#This Row],[追加属性]]="",1,0))</f>
        <v>1</v>
      </c>
    </row>
    <row r="710" spans="1:29" x14ac:dyDescent="0.25">
      <c r="A710">
        <f>VLOOKUP(Special[[#This Row],[No用]],SetNo[[No.用]:[vlookup 用]],2,FALSE)</f>
        <v>326</v>
      </c>
      <c r="B710">
        <f>IF(ROW()=2,1,IF(A709&lt;&gt;Special[[#This Row],[No]],1,IF(Special[[#This Row],[枝番用]]=0,B709,B709+1)))</f>
        <v>1</v>
      </c>
      <c r="C710">
        <f>IF(ROW()=2,1,IF(Special[[#This Row],[枝番用]]=1,1,C709+1))</f>
        <v>1</v>
      </c>
      <c r="D710" t="s">
        <v>150</v>
      </c>
      <c r="E710" t="s">
        <v>129</v>
      </c>
      <c r="F710" t="s">
        <v>90</v>
      </c>
      <c r="G710" t="s">
        <v>74</v>
      </c>
      <c r="H710" t="s">
        <v>128</v>
      </c>
      <c r="I710" t="s">
        <v>71</v>
      </c>
      <c r="J710" s="1">
        <v>0</v>
      </c>
      <c r="K710" t="s">
        <v>249</v>
      </c>
      <c r="L710" s="1" t="s">
        <v>263</v>
      </c>
      <c r="M710" s="1" t="s">
        <v>173</v>
      </c>
      <c r="N710">
        <v>13</v>
      </c>
      <c r="O710">
        <v>0</v>
      </c>
      <c r="P710">
        <v>0</v>
      </c>
      <c r="Q710">
        <v>0</v>
      </c>
      <c r="W710" s="14" t="s">
        <v>1029</v>
      </c>
      <c r="AB710" t="str">
        <f>Special[[#This Row],[服装]]&amp;Special[[#This Row],[名前]]&amp;Special[[#This Row],[レアリティ]]</f>
        <v>夏祭り赤葦京治ICONIC</v>
      </c>
      <c r="AC710">
        <f>IF((A709&amp;L709&amp;M709)&lt;&gt;(Special[[#This Row],[No]]&amp;L710&amp;M710),1,IF(Special[[#This Row],[追加属性]]="",1,0))</f>
        <v>1</v>
      </c>
    </row>
    <row r="711" spans="1:29" x14ac:dyDescent="0.25">
      <c r="A711">
        <f>VLOOKUP(Special[[#This Row],[No用]],SetNo[[No.用]:[vlookup 用]],2,FALSE)</f>
        <v>327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149</v>
      </c>
      <c r="E711" s="1" t="s">
        <v>129</v>
      </c>
      <c r="F711" s="1" t="s">
        <v>77</v>
      </c>
      <c r="G711" s="1" t="s">
        <v>74</v>
      </c>
      <c r="H711" s="1" t="s">
        <v>128</v>
      </c>
      <c r="I711" s="1" t="s">
        <v>71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1046</v>
      </c>
      <c r="X711">
        <v>0</v>
      </c>
      <c r="AB711" t="str">
        <f>Special[[#This Row],[服装]]&amp;Special[[#This Row],[名前]]&amp;Special[[#This Row],[レアリティ]]</f>
        <v>制服赤葦京治ICONIC</v>
      </c>
      <c r="AC711">
        <f>IF((A710&amp;L710&amp;M710)&lt;&gt;(Special[[#This Row],[No]]&amp;L711&amp;M711),1,IF(Special[[#This Row],[追加属性]]="",1,0))</f>
        <v>1</v>
      </c>
    </row>
    <row r="712" spans="1:29" x14ac:dyDescent="0.25">
      <c r="A712">
        <f>VLOOKUP(Special[[#This Row],[No用]],SetNo[[No.用]:[vlookup 用]],2,FALSE)</f>
        <v>328</v>
      </c>
      <c r="B712">
        <f>IF(ROW()=2,1,IF(A711&lt;&gt;Special[[#This Row],[No]],1,IF(Special[[#This Row],[枝番用]]=0,B711,B711+1)))</f>
        <v>1</v>
      </c>
      <c r="C712">
        <f>IF(ROW()=2,1,IF(Special[[#This Row],[枝番用]]=1,1,C711+1))</f>
        <v>1</v>
      </c>
      <c r="D712" s="1" t="s">
        <v>672</v>
      </c>
      <c r="E712" s="1" t="s">
        <v>129</v>
      </c>
      <c r="F712" s="1" t="s">
        <v>73</v>
      </c>
      <c r="G712" s="1" t="s">
        <v>74</v>
      </c>
      <c r="H712" s="1" t="s">
        <v>128</v>
      </c>
      <c r="I712" s="1" t="s">
        <v>71</v>
      </c>
      <c r="J712" s="1">
        <v>0</v>
      </c>
      <c r="K712" t="s">
        <v>249</v>
      </c>
      <c r="L712" s="1" t="s">
        <v>263</v>
      </c>
      <c r="M712" s="1" t="s">
        <v>658</v>
      </c>
      <c r="N712">
        <v>13</v>
      </c>
      <c r="O712">
        <v>0</v>
      </c>
      <c r="P712">
        <v>0</v>
      </c>
      <c r="Q712">
        <v>0</v>
      </c>
      <c r="W712" s="14" t="s">
        <v>1029</v>
      </c>
      <c r="AB712" t="str">
        <f>Special[[#This Row],[服装]]&amp;Special[[#This Row],[名前]]&amp;Special[[#This Row],[レアリティ]]</f>
        <v>バーガー赤葦京治ICONIC</v>
      </c>
      <c r="AC712">
        <f>IF((A711&amp;L711&amp;M711)&lt;&gt;(Special[[#This Row],[No]]&amp;L712&amp;M712),1,IF(Special[[#This Row],[追加属性]]="",1,0))</f>
        <v>1</v>
      </c>
    </row>
    <row r="713" spans="1:29" x14ac:dyDescent="0.25">
      <c r="A713">
        <f>VLOOKUP(Special[[#This Row],[No用]],SetNo[[No.用]:[vlookup 用]],2,FALSE)</f>
        <v>328</v>
      </c>
      <c r="B713">
        <f>IF(ROW()=2,1,IF(A712&lt;&gt;Special[[#This Row],[No]],1,IF(Special[[#This Row],[枝番用]]=0,B712,B712+1)))</f>
        <v>2</v>
      </c>
      <c r="C713">
        <f>IF(ROW()=2,1,IF(Special[[#This Row],[枝番用]]=1,1,C712+1))</f>
        <v>1</v>
      </c>
      <c r="D713" s="1" t="s">
        <v>672</v>
      </c>
      <c r="E713" s="1" t="s">
        <v>129</v>
      </c>
      <c r="F713" s="1" t="s">
        <v>73</v>
      </c>
      <c r="G713" s="1" t="s">
        <v>74</v>
      </c>
      <c r="H713" s="1" t="s">
        <v>128</v>
      </c>
      <c r="I713" s="1" t="s">
        <v>71</v>
      </c>
      <c r="J713">
        <v>1</v>
      </c>
      <c r="K713" t="s">
        <v>249</v>
      </c>
      <c r="L713" s="1" t="s">
        <v>593</v>
      </c>
      <c r="M713" s="1" t="s">
        <v>224</v>
      </c>
      <c r="N713">
        <v>47</v>
      </c>
      <c r="O713">
        <v>0</v>
      </c>
      <c r="P713">
        <v>57</v>
      </c>
      <c r="Q713">
        <v>0</v>
      </c>
      <c r="S713">
        <v>3.35</v>
      </c>
      <c r="T713">
        <v>20.010000000000002</v>
      </c>
      <c r="U713">
        <v>5</v>
      </c>
      <c r="V713">
        <v>30.48</v>
      </c>
      <c r="W713" s="1" t="s">
        <v>848</v>
      </c>
      <c r="X713">
        <v>2</v>
      </c>
      <c r="AA713" s="1" t="s">
        <v>1246</v>
      </c>
      <c r="AB713" t="str">
        <f>Special[[#This Row],[服装]]&amp;Special[[#This Row],[名前]]&amp;Special[[#This Row],[レアリティ]]</f>
        <v>バーガー赤葦京治ICONIC</v>
      </c>
      <c r="AC713">
        <f>IF((A712&amp;L712&amp;M712)&lt;&gt;(Special[[#This Row],[No]]&amp;L713&amp;M713),1,IF(Special[[#This Row],[追加属性]]="",1,0))</f>
        <v>1</v>
      </c>
    </row>
    <row r="714" spans="1:29" x14ac:dyDescent="0.25">
      <c r="A714">
        <f>VLOOKUP(Special[[#This Row],[No用]],SetNo[[No.用]:[vlookup 用]],2,FALSE)</f>
        <v>329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742</v>
      </c>
      <c r="E714" s="1" t="s">
        <v>129</v>
      </c>
      <c r="F714" s="1" t="s">
        <v>90</v>
      </c>
      <c r="G714" s="1" t="s">
        <v>74</v>
      </c>
      <c r="H714" s="1" t="s">
        <v>128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1046</v>
      </c>
      <c r="X714">
        <v>0</v>
      </c>
      <c r="AB714" t="str">
        <f>Special[[#This Row],[服装]]&amp;Special[[#This Row],[名前]]&amp;Special[[#This Row],[レアリティ]]</f>
        <v>仮装赤葦京治ICONIC</v>
      </c>
      <c r="AC714">
        <f>IF((A713&amp;L713&amp;M713)&lt;&gt;(Special[[#This Row],[No]]&amp;L714&amp;M714),1,IF(Special[[#This Row],[追加属性]]="",1,0))</f>
        <v>1</v>
      </c>
    </row>
    <row r="715" spans="1:29" x14ac:dyDescent="0.25">
      <c r="A715">
        <f>VLOOKUP(Special[[#This Row],[No用]],SetNo[[No.用]:[vlookup 用]],2,FALSE)</f>
        <v>329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742</v>
      </c>
      <c r="E715" s="1" t="s">
        <v>129</v>
      </c>
      <c r="F715" s="1" t="s">
        <v>90</v>
      </c>
      <c r="G715" s="1" t="s">
        <v>74</v>
      </c>
      <c r="H715" s="1" t="s">
        <v>128</v>
      </c>
      <c r="I715" s="1" t="s">
        <v>71</v>
      </c>
      <c r="J715">
        <v>1</v>
      </c>
      <c r="K715" t="s">
        <v>249</v>
      </c>
      <c r="L715" s="1" t="s">
        <v>1050</v>
      </c>
      <c r="M715" s="1" t="s">
        <v>224</v>
      </c>
      <c r="N715">
        <v>47</v>
      </c>
      <c r="O715">
        <v>0</v>
      </c>
      <c r="P715">
        <v>57</v>
      </c>
      <c r="Q715">
        <v>0</v>
      </c>
      <c r="S715">
        <v>20</v>
      </c>
      <c r="T715">
        <v>79.78</v>
      </c>
      <c r="U715">
        <v>22.5</v>
      </c>
      <c r="V715">
        <v>89.14</v>
      </c>
      <c r="W715" t="s">
        <v>1026</v>
      </c>
      <c r="X715">
        <v>0</v>
      </c>
      <c r="AA715" s="1" t="s">
        <v>1247</v>
      </c>
      <c r="AB715" t="str">
        <f>Special[[#This Row],[服装]]&amp;Special[[#This Row],[名前]]&amp;Special[[#This Row],[レアリティ]]</f>
        <v>仮装赤葦京治ICONIC</v>
      </c>
      <c r="AC715">
        <f>IF((A714&amp;L714&amp;M714)&lt;&gt;(Special[[#This Row],[No]]&amp;L715&amp;M715),1,IF(Special[[#This Row],[追加属性]]="",1,0))</f>
        <v>1</v>
      </c>
    </row>
    <row r="716" spans="1:29" x14ac:dyDescent="0.25">
      <c r="A716">
        <f>VLOOKUP(Special[[#This Row],[No用]],SetNo[[No.用]:[vlookup 用]],2,FALSE)</f>
        <v>329</v>
      </c>
      <c r="B716">
        <f>IF(ROW()=2,1,IF(A715&lt;&gt;Special[[#This Row],[No]],1,IF(Special[[#This Row],[枝番用]]=0,B715,B715+1)))</f>
        <v>3</v>
      </c>
      <c r="C716">
        <f>IF(ROW()=2,1,IF(Special[[#This Row],[枝番用]]=1,1,C715+1))</f>
        <v>1</v>
      </c>
      <c r="D716" s="1" t="s">
        <v>742</v>
      </c>
      <c r="E716" s="1" t="s">
        <v>129</v>
      </c>
      <c r="F716" s="1" t="s">
        <v>90</v>
      </c>
      <c r="G716" s="1" t="s">
        <v>74</v>
      </c>
      <c r="H716" s="1" t="s">
        <v>128</v>
      </c>
      <c r="I716" s="1" t="s">
        <v>71</v>
      </c>
      <c r="J716">
        <v>1</v>
      </c>
      <c r="K716" t="s">
        <v>249</v>
      </c>
      <c r="L716" s="1" t="s">
        <v>180</v>
      </c>
      <c r="M716" s="1" t="s">
        <v>224</v>
      </c>
      <c r="N716">
        <v>47</v>
      </c>
      <c r="O716">
        <v>0</v>
      </c>
      <c r="P716">
        <v>57</v>
      </c>
      <c r="Q716">
        <v>0</v>
      </c>
      <c r="R716" s="1"/>
      <c r="S716">
        <v>4.2</v>
      </c>
      <c r="T716">
        <v>25.76</v>
      </c>
      <c r="U716">
        <v>5.8</v>
      </c>
      <c r="V716">
        <v>35.200000000000003</v>
      </c>
      <c r="W716" s="1" t="s">
        <v>1013</v>
      </c>
      <c r="X716">
        <v>2</v>
      </c>
      <c r="Y716" s="1" t="s">
        <v>122</v>
      </c>
      <c r="Z716" s="1" t="s">
        <v>1014</v>
      </c>
      <c r="AA716" s="1" t="s">
        <v>1248</v>
      </c>
      <c r="AB716" t="str">
        <f>Special[[#This Row],[服装]]&amp;Special[[#This Row],[名前]]&amp;Special[[#This Row],[レアリティ]]</f>
        <v>仮装赤葦京治ICONIC</v>
      </c>
      <c r="AC716">
        <f>IF((A715&amp;L715&amp;M715)&lt;&gt;(Special[[#This Row],[No]]&amp;L716&amp;M716),1,IF(Special[[#This Row],[追加属性]]="",1,0))</f>
        <v>1</v>
      </c>
    </row>
    <row r="717" spans="1:29" x14ac:dyDescent="0.25">
      <c r="A717">
        <f>VLOOKUP(Special[[#This Row],[No用]],SetNo[[No.用]:[vlookup 用]],2,FALSE)</f>
        <v>329</v>
      </c>
      <c r="B717">
        <f>IF(ROW()=2,1,IF(A716&lt;&gt;Special[[#This Row],[No]],1,IF(Special[[#This Row],[枝番用]]=0,B716,B716+1)))</f>
        <v>3</v>
      </c>
      <c r="C717">
        <f>IF(ROW()=2,1,IF(Special[[#This Row],[枝番用]]=1,1,C716+1))</f>
        <v>2</v>
      </c>
      <c r="D717" s="1" t="s">
        <v>742</v>
      </c>
      <c r="E717" s="1" t="s">
        <v>129</v>
      </c>
      <c r="F717" s="1" t="s">
        <v>90</v>
      </c>
      <c r="G717" s="1" t="s">
        <v>74</v>
      </c>
      <c r="H717" s="1" t="s">
        <v>128</v>
      </c>
      <c r="I717" s="1" t="s">
        <v>71</v>
      </c>
      <c r="J717">
        <v>1</v>
      </c>
      <c r="K717" t="s">
        <v>249</v>
      </c>
      <c r="L717" s="1" t="s">
        <v>180</v>
      </c>
      <c r="M717" s="1" t="s">
        <v>224</v>
      </c>
      <c r="N717">
        <v>47</v>
      </c>
      <c r="O717">
        <v>0</v>
      </c>
      <c r="P717">
        <v>57</v>
      </c>
      <c r="Q717">
        <v>0</v>
      </c>
      <c r="R717" s="1" t="s">
        <v>1011</v>
      </c>
      <c r="S717">
        <v>15</v>
      </c>
      <c r="T717">
        <v>15</v>
      </c>
      <c r="U717">
        <v>10</v>
      </c>
      <c r="V717">
        <v>10</v>
      </c>
      <c r="W717" s="1" t="s">
        <v>1012</v>
      </c>
      <c r="X717">
        <v>0</v>
      </c>
      <c r="Y717" s="1" t="s">
        <v>122</v>
      </c>
      <c r="Z717" s="1" t="s">
        <v>1014</v>
      </c>
      <c r="AA717" s="1" t="s">
        <v>1248</v>
      </c>
      <c r="AB717" t="str">
        <f>Special[[#This Row],[服装]]&amp;Special[[#This Row],[名前]]&amp;Special[[#This Row],[レアリティ]]</f>
        <v>仮装赤葦京治ICONIC</v>
      </c>
      <c r="AC717">
        <f>IF((A716&amp;L716&amp;M716)&lt;&gt;(Special[[#This Row],[No]]&amp;L717&amp;M717),1,IF(Special[[#This Row],[追加属性]]="",1,0))</f>
        <v>0</v>
      </c>
    </row>
    <row r="718" spans="1:29" x14ac:dyDescent="0.25">
      <c r="A718">
        <f>VLOOKUP(Special[[#This Row],[No用]],SetNo[[No.用]:[vlookup 用]],2,FALSE)</f>
        <v>330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923</v>
      </c>
      <c r="E718" s="1" t="s">
        <v>129</v>
      </c>
      <c r="F718" s="1" t="s">
        <v>77</v>
      </c>
      <c r="G718" s="1" t="s">
        <v>74</v>
      </c>
      <c r="H718" s="1" t="s">
        <v>128</v>
      </c>
      <c r="I718" s="1" t="s">
        <v>71</v>
      </c>
      <c r="J718" s="1">
        <v>0</v>
      </c>
      <c r="K718" t="s">
        <v>249</v>
      </c>
      <c r="L718" s="1" t="s">
        <v>263</v>
      </c>
      <c r="M718" s="1" t="s">
        <v>173</v>
      </c>
      <c r="N718">
        <v>13</v>
      </c>
      <c r="O718">
        <v>0</v>
      </c>
      <c r="P718">
        <v>0</v>
      </c>
      <c r="Q718">
        <v>0</v>
      </c>
      <c r="W718" s="14" t="s">
        <v>1029</v>
      </c>
      <c r="Y718" s="1"/>
      <c r="AB718" t="str">
        <f>Special[[#This Row],[服装]]&amp;Special[[#This Row],[名前]]&amp;Special[[#This Row],[レアリティ]]</f>
        <v>妖赤葦京治ICONIC</v>
      </c>
      <c r="AC718">
        <f>IF((A717&amp;L717&amp;M717)&lt;&gt;(Special[[#This Row],[No]]&amp;L718&amp;M718),1,IF(Special[[#This Row],[追加属性]]="",1,0))</f>
        <v>1</v>
      </c>
    </row>
    <row r="719" spans="1:29" x14ac:dyDescent="0.25">
      <c r="A719">
        <f>VLOOKUP(Special[[#This Row],[No用]],SetNo[[No.用]:[vlookup 用]],2,FALSE)</f>
        <v>331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1052</v>
      </c>
      <c r="E719" s="1" t="s">
        <v>129</v>
      </c>
      <c r="F719" s="1" t="s">
        <v>73</v>
      </c>
      <c r="G719" s="1" t="s">
        <v>74</v>
      </c>
      <c r="H719" s="1" t="s">
        <v>128</v>
      </c>
      <c r="I719" s="1" t="s">
        <v>71</v>
      </c>
      <c r="J719" s="1">
        <v>0</v>
      </c>
      <c r="K719" t="s">
        <v>249</v>
      </c>
      <c r="L719" s="1" t="s">
        <v>263</v>
      </c>
      <c r="M719" s="1" t="s">
        <v>173</v>
      </c>
      <c r="N719">
        <v>14</v>
      </c>
      <c r="O719">
        <v>0</v>
      </c>
      <c r="P719">
        <v>0</v>
      </c>
      <c r="Q719">
        <v>0</v>
      </c>
      <c r="W719" s="14" t="s">
        <v>1029</v>
      </c>
      <c r="Y719" s="1"/>
      <c r="AB719" t="str">
        <f>Special[[#This Row],[服装]]&amp;Special[[#This Row],[名前]]&amp;Special[[#This Row],[レアリティ]]</f>
        <v>焼き芋赤葦京治ICONIC</v>
      </c>
      <c r="AC719">
        <f>IF((A718&amp;L718&amp;M718)&lt;&gt;(Special[[#This Row],[No]]&amp;L719&amp;M719),1,IF(Special[[#This Row],[追加属性]]="",1,0))</f>
        <v>1</v>
      </c>
    </row>
    <row r="720" spans="1:29" x14ac:dyDescent="0.25">
      <c r="A720">
        <f>VLOOKUP(Special[[#This Row],[No用]],SetNo[[No.用]:[vlookup 用]],2,FALSE)</f>
        <v>331</v>
      </c>
      <c r="B720">
        <f>IF(ROW()=2,1,IF(A719&lt;&gt;Special[[#This Row],[No]],1,IF(Special[[#This Row],[枝番用]]=0,B719,B719+1)))</f>
        <v>2</v>
      </c>
      <c r="C720">
        <f>IF(ROW()=2,1,IF(Special[[#This Row],[枝番用]]=1,1,C719+1))</f>
        <v>1</v>
      </c>
      <c r="D720" s="1" t="s">
        <v>1052</v>
      </c>
      <c r="E720" s="1" t="s">
        <v>129</v>
      </c>
      <c r="F720" s="1" t="s">
        <v>73</v>
      </c>
      <c r="G720" s="1" t="s">
        <v>74</v>
      </c>
      <c r="H720" s="1" t="s">
        <v>128</v>
      </c>
      <c r="I720" s="1" t="s">
        <v>71</v>
      </c>
      <c r="J720">
        <v>1</v>
      </c>
      <c r="K720" t="s">
        <v>249</v>
      </c>
      <c r="L720" s="1" t="s">
        <v>985</v>
      </c>
      <c r="M720" s="1" t="s">
        <v>178</v>
      </c>
      <c r="N720">
        <v>14</v>
      </c>
      <c r="O720">
        <v>0</v>
      </c>
      <c r="P720">
        <v>0</v>
      </c>
      <c r="Q720">
        <v>0</v>
      </c>
      <c r="S720">
        <v>9.26</v>
      </c>
      <c r="T720">
        <v>56.3</v>
      </c>
      <c r="U720">
        <v>0</v>
      </c>
      <c r="V720">
        <v>0</v>
      </c>
      <c r="W720" s="14" t="s">
        <v>856</v>
      </c>
      <c r="X720">
        <v>1</v>
      </c>
      <c r="Y720" s="1"/>
      <c r="AB720" t="str">
        <f>Special[[#This Row],[服装]]&amp;Special[[#This Row],[名前]]&amp;Special[[#This Row],[レアリティ]]</f>
        <v>焼き芋赤葦京治ICONIC</v>
      </c>
      <c r="AC720">
        <f>IF((A719&amp;L719&amp;M719)&lt;&gt;(Special[[#This Row],[No]]&amp;L720&amp;M720),1,IF(Special[[#This Row],[追加属性]]="",1,0))</f>
        <v>1</v>
      </c>
    </row>
    <row r="721" spans="1:29" x14ac:dyDescent="0.25">
      <c r="A721">
        <f>VLOOKUP(Special[[#This Row],[No用]],SetNo[[No.用]:[vlookup 用]],2,FALSE)</f>
        <v>331</v>
      </c>
      <c r="B721">
        <f>IF(ROW()=2,1,IF(A720&lt;&gt;Special[[#This Row],[No]],1,IF(Special[[#This Row],[枝番用]]=0,B720,B720+1)))</f>
        <v>3</v>
      </c>
      <c r="C721">
        <f>IF(ROW()=2,1,IF(Special[[#This Row],[枝番用]]=1,1,C720+1))</f>
        <v>1</v>
      </c>
      <c r="D721" s="1" t="s">
        <v>1052</v>
      </c>
      <c r="E721" s="1" t="s">
        <v>129</v>
      </c>
      <c r="F721" s="1" t="s">
        <v>73</v>
      </c>
      <c r="G721" s="1" t="s">
        <v>74</v>
      </c>
      <c r="H721" s="1" t="s">
        <v>128</v>
      </c>
      <c r="I721" s="1" t="s">
        <v>71</v>
      </c>
      <c r="J721">
        <v>1</v>
      </c>
      <c r="K721" t="s">
        <v>249</v>
      </c>
      <c r="L721" s="1" t="s">
        <v>180</v>
      </c>
      <c r="M721" s="1" t="s">
        <v>224</v>
      </c>
      <c r="N721">
        <v>48</v>
      </c>
      <c r="O721">
        <v>0</v>
      </c>
      <c r="P721">
        <v>58</v>
      </c>
      <c r="Q721">
        <v>0</v>
      </c>
      <c r="S721">
        <v>4.2</v>
      </c>
      <c r="T721">
        <v>25.76</v>
      </c>
      <c r="U721">
        <v>5.8</v>
      </c>
      <c r="V721">
        <v>35.200000000000003</v>
      </c>
      <c r="W721" s="14" t="s">
        <v>1013</v>
      </c>
      <c r="X721">
        <v>2</v>
      </c>
      <c r="Y721" s="1" t="s">
        <v>122</v>
      </c>
      <c r="Z721" s="1" t="s">
        <v>1014</v>
      </c>
      <c r="AA721" s="1" t="s">
        <v>1248</v>
      </c>
      <c r="AB721" t="str">
        <f>Special[[#This Row],[服装]]&amp;Special[[#This Row],[名前]]&amp;Special[[#This Row],[レアリティ]]</f>
        <v>焼き芋赤葦京治ICONIC</v>
      </c>
      <c r="AC721">
        <f>IF((A720&amp;L720&amp;M720)&lt;&gt;(Special[[#This Row],[No]]&amp;L721&amp;M721),1,IF(Special[[#This Row],[追加属性]]="",1,0))</f>
        <v>1</v>
      </c>
    </row>
    <row r="722" spans="1:29" x14ac:dyDescent="0.25">
      <c r="A722">
        <f>VLOOKUP(Special[[#This Row],[No用]],SetNo[[No.用]:[vlookup 用]],2,FALSE)</f>
        <v>331</v>
      </c>
      <c r="B722">
        <f>IF(ROW()=2,1,IF(A721&lt;&gt;Special[[#This Row],[No]],1,IF(Special[[#This Row],[枝番用]]=0,B721,B721+1)))</f>
        <v>3</v>
      </c>
      <c r="C722">
        <f>IF(ROW()=2,1,IF(Special[[#This Row],[枝番用]]=1,1,C721+1))</f>
        <v>2</v>
      </c>
      <c r="D722" s="1" t="s">
        <v>1052</v>
      </c>
      <c r="E722" s="1" t="s">
        <v>129</v>
      </c>
      <c r="F722" s="1" t="s">
        <v>73</v>
      </c>
      <c r="G722" s="1" t="s">
        <v>74</v>
      </c>
      <c r="H722" s="1" t="s">
        <v>128</v>
      </c>
      <c r="I722" s="1" t="s">
        <v>71</v>
      </c>
      <c r="J722">
        <v>1</v>
      </c>
      <c r="K722" t="s">
        <v>249</v>
      </c>
      <c r="L722" s="1" t="s">
        <v>180</v>
      </c>
      <c r="M722" s="1" t="s">
        <v>224</v>
      </c>
      <c r="N722">
        <v>48</v>
      </c>
      <c r="O722">
        <v>0</v>
      </c>
      <c r="P722">
        <v>58</v>
      </c>
      <c r="Q722">
        <v>0</v>
      </c>
      <c r="R722" s="1" t="s">
        <v>1011</v>
      </c>
      <c r="S722">
        <v>-15</v>
      </c>
      <c r="T722">
        <v>-15</v>
      </c>
      <c r="U722">
        <v>-10</v>
      </c>
      <c r="V722">
        <v>-10</v>
      </c>
      <c r="W722" s="14" t="s">
        <v>1012</v>
      </c>
      <c r="X722">
        <v>0</v>
      </c>
      <c r="Y722" s="1" t="s">
        <v>122</v>
      </c>
      <c r="Z722" s="1" t="s">
        <v>1014</v>
      </c>
      <c r="AA722" s="1" t="s">
        <v>1248</v>
      </c>
      <c r="AB722" t="str">
        <f>Special[[#This Row],[服装]]&amp;Special[[#This Row],[名前]]&amp;Special[[#This Row],[レアリティ]]</f>
        <v>焼き芋赤葦京治ICONIC</v>
      </c>
      <c r="AC722">
        <f>IF((A721&amp;L721&amp;M721)&lt;&gt;(Special[[#This Row],[No]]&amp;L722&amp;M722),1,IF(Special[[#This Row],[追加属性]]="",1,0))</f>
        <v>0</v>
      </c>
    </row>
    <row r="723" spans="1:29" x14ac:dyDescent="0.25">
      <c r="A723">
        <f>VLOOKUP(Special[[#This Row],[No用]],SetNo[[No.用]:[vlookup 用]],2,FALSE)</f>
        <v>332</v>
      </c>
      <c r="B723">
        <f>IF(ROW()=2,1,IF(A722&lt;&gt;Special[[#This Row],[No]],1,IF(Special[[#This Row],[枝番用]]=0,B722,B722+1)))</f>
        <v>1</v>
      </c>
      <c r="C723">
        <f>IF(ROW()=2,1,IF(Special[[#This Row],[枝番用]]=1,1,C722+1))</f>
        <v>1</v>
      </c>
      <c r="D723" s="1" t="s">
        <v>1230</v>
      </c>
      <c r="E723" s="1" t="s">
        <v>129</v>
      </c>
      <c r="F723" s="1" t="s">
        <v>90</v>
      </c>
      <c r="G723" s="1" t="s">
        <v>74</v>
      </c>
      <c r="H723" s="1" t="s">
        <v>128</v>
      </c>
      <c r="I723" s="1" t="s">
        <v>71</v>
      </c>
      <c r="J723" s="1">
        <v>0</v>
      </c>
      <c r="K723" t="s">
        <v>249</v>
      </c>
      <c r="L723" s="1" t="s">
        <v>263</v>
      </c>
      <c r="M723" s="1" t="s">
        <v>173</v>
      </c>
      <c r="N723">
        <v>13</v>
      </c>
      <c r="O723">
        <v>0</v>
      </c>
      <c r="P723">
        <v>0</v>
      </c>
      <c r="Q723">
        <v>0</v>
      </c>
      <c r="W723" s="14" t="s">
        <v>1029</v>
      </c>
      <c r="Y723" s="1"/>
      <c r="Z723" s="1"/>
      <c r="AA723" s="1"/>
      <c r="AB723" t="str">
        <f>Special[[#This Row],[服装]]&amp;Special[[#This Row],[名前]]&amp;Special[[#This Row],[レアリティ]]</f>
        <v>Xmas3赤葦京治ICONIC</v>
      </c>
      <c r="AC723">
        <f>IF((A722&amp;L722&amp;M722)&lt;&gt;(Special[[#This Row],[No]]&amp;L723&amp;M723),1,IF(Special[[#This Row],[追加属性]]="",1,0))</f>
        <v>1</v>
      </c>
    </row>
    <row r="724" spans="1:29" x14ac:dyDescent="0.25">
      <c r="A724">
        <f>VLOOKUP(Special[[#This Row],[No用]],SetNo[[No.用]:[vlookup 用]],2,FALSE)</f>
        <v>332</v>
      </c>
      <c r="B724">
        <f>IF(ROW()=2,1,IF(A723&lt;&gt;Special[[#This Row],[No]],1,IF(Special[[#This Row],[枝番用]]=0,B723,B723+1)))</f>
        <v>2</v>
      </c>
      <c r="C724">
        <f>IF(ROW()=2,1,IF(Special[[#This Row],[枝番用]]=1,1,C723+1))</f>
        <v>1</v>
      </c>
      <c r="D724" s="1" t="s">
        <v>1230</v>
      </c>
      <c r="E724" s="1" t="s">
        <v>129</v>
      </c>
      <c r="F724" s="1" t="s">
        <v>90</v>
      </c>
      <c r="G724" s="1" t="s">
        <v>74</v>
      </c>
      <c r="H724" s="1" t="s">
        <v>128</v>
      </c>
      <c r="I724" s="1" t="s">
        <v>71</v>
      </c>
      <c r="J724">
        <v>1</v>
      </c>
      <c r="K724" t="s">
        <v>381</v>
      </c>
      <c r="L724" s="1" t="s">
        <v>180</v>
      </c>
      <c r="M724" s="1" t="s">
        <v>178</v>
      </c>
      <c r="N724">
        <v>16</v>
      </c>
      <c r="O724">
        <v>0</v>
      </c>
      <c r="P724">
        <v>0</v>
      </c>
      <c r="Q724">
        <v>0</v>
      </c>
      <c r="S724">
        <v>3.35</v>
      </c>
      <c r="T724">
        <v>20.010000000000002</v>
      </c>
      <c r="W724" s="1" t="s">
        <v>943</v>
      </c>
      <c r="X724">
        <v>1</v>
      </c>
      <c r="Y724" s="1"/>
      <c r="Z724" s="1"/>
      <c r="AA724" s="1"/>
      <c r="AB724" t="str">
        <f>Special[[#This Row],[服装]]&amp;Special[[#This Row],[名前]]&amp;Special[[#This Row],[レアリティ]]</f>
        <v>Xmas3赤葦京治ICONIC</v>
      </c>
      <c r="AC724">
        <f>IF((A723&amp;L723&amp;M723)&lt;&gt;(Special[[#This Row],[No]]&amp;L724&amp;M724),1,IF(Special[[#This Row],[追加属性]]="",1,0))</f>
        <v>1</v>
      </c>
    </row>
    <row r="725" spans="1:29" x14ac:dyDescent="0.25">
      <c r="A725">
        <f>VLOOKUP(Special[[#This Row],[No用]],SetNo[[No.用]:[vlookup 用]],2,FALSE)</f>
        <v>332</v>
      </c>
      <c r="B725">
        <f>IF(ROW()=2,1,IF(A724&lt;&gt;Special[[#This Row],[No]],1,IF(Special[[#This Row],[枝番用]]=0,B724,B724+1)))</f>
        <v>3</v>
      </c>
      <c r="C725">
        <f>IF(ROW()=2,1,IF(Special[[#This Row],[枝番用]]=1,1,C724+1))</f>
        <v>1</v>
      </c>
      <c r="D725" s="1" t="s">
        <v>1230</v>
      </c>
      <c r="E725" s="1" t="s">
        <v>129</v>
      </c>
      <c r="F725" s="1" t="s">
        <v>90</v>
      </c>
      <c r="G725" s="1" t="s">
        <v>74</v>
      </c>
      <c r="H725" s="1" t="s">
        <v>128</v>
      </c>
      <c r="I725" s="1" t="s">
        <v>71</v>
      </c>
      <c r="J725">
        <v>1</v>
      </c>
      <c r="K725" t="s">
        <v>381</v>
      </c>
      <c r="L725" s="1" t="s">
        <v>775</v>
      </c>
      <c r="M725" s="1" t="s">
        <v>224</v>
      </c>
      <c r="N725">
        <v>48</v>
      </c>
      <c r="O725">
        <v>0</v>
      </c>
      <c r="P725">
        <v>58</v>
      </c>
      <c r="Q725">
        <v>0</v>
      </c>
      <c r="R725" s="1"/>
      <c r="S725">
        <v>4.2</v>
      </c>
      <c r="T725">
        <v>25.76</v>
      </c>
      <c r="U725">
        <v>5.8</v>
      </c>
      <c r="V725">
        <v>35.200000000000003</v>
      </c>
      <c r="W725" s="14" t="s">
        <v>865</v>
      </c>
      <c r="X725">
        <v>1</v>
      </c>
      <c r="Y725" s="1"/>
      <c r="Z725" s="1" t="s">
        <v>1241</v>
      </c>
      <c r="AA725" s="1" t="s">
        <v>1240</v>
      </c>
      <c r="AB725" t="str">
        <f>Special[[#This Row],[服装]]&amp;Special[[#This Row],[名前]]&amp;Special[[#This Row],[レアリティ]]</f>
        <v>Xmas3赤葦京治ICONIC</v>
      </c>
      <c r="AC725">
        <f>IF((A724&amp;L724&amp;M724)&lt;&gt;(Special[[#This Row],[No]]&amp;L725&amp;M725),1,IF(Special[[#This Row],[追加属性]]="",1,0))</f>
        <v>1</v>
      </c>
    </row>
    <row r="726" spans="1:29" x14ac:dyDescent="0.25">
      <c r="A726">
        <f>VLOOKUP(Special[[#This Row],[No用]],SetNo[[No.用]:[vlookup 用]],2,FALSE)</f>
        <v>332</v>
      </c>
      <c r="B726">
        <f>IF(ROW()=2,1,IF(A725&lt;&gt;Special[[#This Row],[No]],1,IF(Special[[#This Row],[枝番用]]=0,B725,B725+1)))</f>
        <v>3</v>
      </c>
      <c r="C726">
        <f>IF(ROW()=2,1,IF(Special[[#This Row],[枝番用]]=1,1,C725+1))</f>
        <v>2</v>
      </c>
      <c r="D726" s="1" t="s">
        <v>1230</v>
      </c>
      <c r="E726" s="1" t="s">
        <v>129</v>
      </c>
      <c r="F726" s="1" t="s">
        <v>90</v>
      </c>
      <c r="G726" s="1" t="s">
        <v>74</v>
      </c>
      <c r="H726" s="1" t="s">
        <v>128</v>
      </c>
      <c r="I726" s="1" t="s">
        <v>71</v>
      </c>
      <c r="J726">
        <v>1</v>
      </c>
      <c r="K726" t="s">
        <v>381</v>
      </c>
      <c r="L726" s="1" t="s">
        <v>775</v>
      </c>
      <c r="M726" s="1" t="s">
        <v>224</v>
      </c>
      <c r="N726">
        <v>48</v>
      </c>
      <c r="O726">
        <v>0</v>
      </c>
      <c r="P726">
        <v>58</v>
      </c>
      <c r="Q726">
        <v>0</v>
      </c>
      <c r="R726" s="1" t="s">
        <v>554</v>
      </c>
      <c r="S726">
        <v>7</v>
      </c>
      <c r="T726">
        <v>13.86</v>
      </c>
      <c r="U726">
        <v>10.5</v>
      </c>
      <c r="V726">
        <v>20.79</v>
      </c>
      <c r="W726" s="14" t="s">
        <v>865</v>
      </c>
      <c r="X726">
        <v>1</v>
      </c>
      <c r="Y726" s="1"/>
      <c r="Z726" s="1" t="s">
        <v>1241</v>
      </c>
      <c r="AA726" s="1" t="s">
        <v>1240</v>
      </c>
      <c r="AB726" t="str">
        <f>Special[[#This Row],[服装]]&amp;Special[[#This Row],[名前]]&amp;Special[[#This Row],[レアリティ]]</f>
        <v>Xmas3赤葦京治ICONIC</v>
      </c>
      <c r="AC726">
        <f>IF((A725&amp;L725&amp;M725)&lt;&gt;(Special[[#This Row],[No]]&amp;L726&amp;M726),1,IF(Special[[#This Row],[追加属性]]="",1,0))</f>
        <v>0</v>
      </c>
    </row>
    <row r="727" spans="1:29" x14ac:dyDescent="0.25">
      <c r="A727">
        <f>VLOOKUP(Special[[#This Row],[No用]],SetNo[[No.用]:[vlookup 用]],2,FALSE)</f>
        <v>333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108</v>
      </c>
      <c r="E727" s="1" t="s">
        <v>645</v>
      </c>
      <c r="F727" s="1" t="s">
        <v>90</v>
      </c>
      <c r="G727" s="1" t="s">
        <v>78</v>
      </c>
      <c r="H727" s="1" t="s">
        <v>636</v>
      </c>
      <c r="I727" s="1" t="s">
        <v>544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1046</v>
      </c>
      <c r="X727">
        <v>0</v>
      </c>
      <c r="AB727" t="str">
        <f>Special[[#This Row],[服装]]&amp;Special[[#This Row],[名前]]&amp;Special[[#This Row],[レアリティ]]</f>
        <v>ユニフォーム姫川葵ICONIC</v>
      </c>
      <c r="AC727">
        <f>IF((A722&amp;L722&amp;M722)&lt;&gt;(Special[[#This Row],[No]]&amp;L727&amp;M727),1,IF(Special[[#This Row],[追加属性]]="",1,0))</f>
        <v>1</v>
      </c>
    </row>
    <row r="728" spans="1:29" x14ac:dyDescent="0.25">
      <c r="A728">
        <f>VLOOKUP(Special[[#This Row],[No用]],SetNo[[No.用]:[vlookup 用]],2,FALSE)</f>
        <v>333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108</v>
      </c>
      <c r="E728" s="1" t="s">
        <v>645</v>
      </c>
      <c r="F728" s="1" t="s">
        <v>90</v>
      </c>
      <c r="G728" s="1" t="s">
        <v>78</v>
      </c>
      <c r="H728" s="1" t="s">
        <v>636</v>
      </c>
      <c r="I728" s="1" t="s">
        <v>544</v>
      </c>
      <c r="J728">
        <v>1</v>
      </c>
      <c r="K728" t="s">
        <v>249</v>
      </c>
      <c r="L728" s="1" t="s">
        <v>180</v>
      </c>
      <c r="M728" s="1" t="s">
        <v>224</v>
      </c>
      <c r="N728">
        <v>44</v>
      </c>
      <c r="O728">
        <v>0</v>
      </c>
      <c r="P728">
        <v>54</v>
      </c>
      <c r="Q728">
        <v>0</v>
      </c>
      <c r="S728">
        <v>3.35</v>
      </c>
      <c r="T728">
        <v>20.010000000000002</v>
      </c>
      <c r="U728">
        <v>5</v>
      </c>
      <c r="V728">
        <v>30.48</v>
      </c>
      <c r="W728" s="1" t="s">
        <v>866</v>
      </c>
      <c r="X728">
        <v>1</v>
      </c>
      <c r="Z728" s="1" t="s">
        <v>931</v>
      </c>
      <c r="AA728" s="1"/>
      <c r="AB728" t="str">
        <f>Special[[#This Row],[服装]]&amp;Special[[#This Row],[名前]]&amp;Special[[#This Row],[レアリティ]]</f>
        <v>ユニフォーム姫川葵ICONIC</v>
      </c>
      <c r="AC728">
        <f>IF((A727&amp;L727&amp;M727)&lt;&gt;(Special[[#This Row],[No]]&amp;L728&amp;M728),1,IF(Special[[#This Row],[追加属性]]="",1,0))</f>
        <v>1</v>
      </c>
    </row>
    <row r="729" spans="1:29" x14ac:dyDescent="0.25">
      <c r="A729">
        <f>VLOOKUP(Special[[#This Row],[No用]],SetNo[[No.用]:[vlookup 用]],2,FALSE)</f>
        <v>334</v>
      </c>
      <c r="B729">
        <f>IF(ROW()=2,1,IF(A728&lt;&gt;Special[[#This Row],[No]],1,IF(Special[[#This Row],[枝番用]]=0,B728,B728+1)))</f>
        <v>1</v>
      </c>
      <c r="C729">
        <f>IF(ROW()=2,1,IF(Special[[#This Row],[枝番用]]=1,1,C728+1))</f>
        <v>1</v>
      </c>
      <c r="D729" s="1" t="s">
        <v>707</v>
      </c>
      <c r="E729" s="1" t="s">
        <v>645</v>
      </c>
      <c r="F729" s="10" t="s">
        <v>77</v>
      </c>
      <c r="G729" s="1" t="s">
        <v>78</v>
      </c>
      <c r="H729" s="1" t="s">
        <v>636</v>
      </c>
      <c r="I729" s="1" t="s">
        <v>544</v>
      </c>
      <c r="J729" s="1">
        <v>0</v>
      </c>
      <c r="K729" t="s">
        <v>249</v>
      </c>
      <c r="L729" s="1" t="s">
        <v>191</v>
      </c>
      <c r="M729" s="1" t="s">
        <v>162</v>
      </c>
      <c r="N729">
        <v>13</v>
      </c>
      <c r="O729">
        <v>0</v>
      </c>
      <c r="P729">
        <v>0</v>
      </c>
      <c r="Q729">
        <v>0</v>
      </c>
      <c r="W729" t="s">
        <v>1046</v>
      </c>
      <c r="X729">
        <v>0</v>
      </c>
      <c r="AB729" t="str">
        <f>Special[[#This Row],[服装]]&amp;Special[[#This Row],[名前]]&amp;Special[[#This Row],[レアリティ]]</f>
        <v>花火姫川葵ICONIC</v>
      </c>
      <c r="AC729">
        <f>IF((A728&amp;L728&amp;M728)&lt;&gt;(Special[[#This Row],[No]]&amp;L729&amp;M729),1,IF(Special[[#This Row],[追加属性]]="",1,0))</f>
        <v>1</v>
      </c>
    </row>
    <row r="730" spans="1:29" x14ac:dyDescent="0.25">
      <c r="A730">
        <f>VLOOKUP(Special[[#This Row],[No用]],SetNo[[No.用]:[vlookup 用]],2,FALSE)</f>
        <v>334</v>
      </c>
      <c r="B730">
        <f>IF(ROW()=2,1,IF(A729&lt;&gt;Special[[#This Row],[No]],1,IF(Special[[#This Row],[枝番用]]=0,B729,B729+1)))</f>
        <v>2</v>
      </c>
      <c r="C730">
        <f>IF(ROW()=2,1,IF(Special[[#This Row],[枝番用]]=1,1,C729+1))</f>
        <v>1</v>
      </c>
      <c r="D730" s="1" t="s">
        <v>707</v>
      </c>
      <c r="E730" s="1" t="s">
        <v>645</v>
      </c>
      <c r="F730" s="10" t="s">
        <v>77</v>
      </c>
      <c r="G730" s="1" t="s">
        <v>78</v>
      </c>
      <c r="H730" s="1" t="s">
        <v>636</v>
      </c>
      <c r="I730" s="1" t="s">
        <v>544</v>
      </c>
      <c r="J730">
        <v>1</v>
      </c>
      <c r="K730" t="s">
        <v>249</v>
      </c>
      <c r="L730" s="1" t="s">
        <v>180</v>
      </c>
      <c r="M730" s="1" t="s">
        <v>173</v>
      </c>
      <c r="N730">
        <v>13</v>
      </c>
      <c r="O730">
        <v>0</v>
      </c>
      <c r="P730">
        <v>0</v>
      </c>
      <c r="Q730">
        <v>0</v>
      </c>
      <c r="S730">
        <v>4.2</v>
      </c>
      <c r="T730">
        <v>25.76</v>
      </c>
      <c r="W730" t="s">
        <v>941</v>
      </c>
      <c r="X730">
        <v>1</v>
      </c>
      <c r="AB730" t="str">
        <f>Special[[#This Row],[服装]]&amp;Special[[#This Row],[名前]]&amp;Special[[#This Row],[レアリティ]]</f>
        <v>花火姫川葵ICONIC</v>
      </c>
      <c r="AC730">
        <f>IF((A729&amp;L729&amp;M729)&lt;&gt;(Special[[#This Row],[No]]&amp;L730&amp;M730),1,IF(Special[[#This Row],[追加属性]]="",1,0))</f>
        <v>1</v>
      </c>
    </row>
    <row r="731" spans="1:29" x14ac:dyDescent="0.25">
      <c r="A731">
        <f>VLOOKUP(Special[[#This Row],[No用]],SetNo[[No.用]:[vlookup 用]],2,FALSE)</f>
        <v>335</v>
      </c>
      <c r="B731">
        <f>IF(ROW()=2,1,IF(A730&lt;&gt;Special[[#This Row],[No]],1,IF(Special[[#This Row],[枝番用]]=0,B730,B730+1)))</f>
        <v>1</v>
      </c>
      <c r="C731">
        <f>IF(ROW()=2,1,IF(Special[[#This Row],[枝番用]]=1,1,C730+1))</f>
        <v>1</v>
      </c>
      <c r="D731" s="1" t="s">
        <v>108</v>
      </c>
      <c r="E731" s="1" t="s">
        <v>651</v>
      </c>
      <c r="F731" s="1" t="s">
        <v>90</v>
      </c>
      <c r="G731" s="1" t="s">
        <v>82</v>
      </c>
      <c r="H731" s="1" t="s">
        <v>636</v>
      </c>
      <c r="I731" s="1" t="s">
        <v>71</v>
      </c>
      <c r="J731" s="1">
        <v>0</v>
      </c>
      <c r="K731" t="s">
        <v>249</v>
      </c>
      <c r="L731" s="1" t="s">
        <v>191</v>
      </c>
      <c r="M731" s="1" t="s">
        <v>162</v>
      </c>
      <c r="N731">
        <v>13</v>
      </c>
      <c r="O731">
        <v>0</v>
      </c>
      <c r="P731">
        <v>0</v>
      </c>
      <c r="Q731">
        <v>0</v>
      </c>
      <c r="W731" t="s">
        <v>1046</v>
      </c>
      <c r="X731">
        <v>0</v>
      </c>
      <c r="AB731" t="str">
        <f>Special[[#This Row],[服装]]&amp;Special[[#This Row],[名前]]&amp;Special[[#This Row],[レアリティ]]</f>
        <v>ユニフォーム当間義友ICONIC</v>
      </c>
      <c r="AC731">
        <f>IF((A730&amp;L730&amp;M730)&lt;&gt;(Special[[#This Row],[No]]&amp;L731&amp;M731),1,IF(Special[[#This Row],[追加属性]]="",1,0))</f>
        <v>1</v>
      </c>
    </row>
    <row r="732" spans="1:29" x14ac:dyDescent="0.25">
      <c r="A732">
        <f>VLOOKUP(Special[[#This Row],[No用]],SetNo[[No.用]:[vlookup 用]],2,FALSE)</f>
        <v>336</v>
      </c>
      <c r="B732">
        <f>IF(ROW()=2,1,IF(A731&lt;&gt;Special[[#This Row],[No]],1,IF(Special[[#This Row],[枝番用]]=0,B731,B731+1)))</f>
        <v>1</v>
      </c>
      <c r="C732">
        <f>IF(ROW()=2,1,IF(Special[[#This Row],[枝番用]]=1,1,C731+1))</f>
        <v>1</v>
      </c>
      <c r="D732" s="1" t="s">
        <v>108</v>
      </c>
      <c r="E732" s="1" t="s">
        <v>634</v>
      </c>
      <c r="F732" s="1" t="s">
        <v>90</v>
      </c>
      <c r="G732" s="1" t="s">
        <v>74</v>
      </c>
      <c r="H732" s="1" t="s">
        <v>636</v>
      </c>
      <c r="I732" s="1" t="s">
        <v>71</v>
      </c>
      <c r="J732" s="1">
        <v>0</v>
      </c>
      <c r="K732" t="s">
        <v>249</v>
      </c>
      <c r="L732" s="1" t="s">
        <v>191</v>
      </c>
      <c r="M732" s="1" t="s">
        <v>162</v>
      </c>
      <c r="N732">
        <v>13</v>
      </c>
      <c r="O732">
        <v>0</v>
      </c>
      <c r="P732">
        <v>0</v>
      </c>
      <c r="Q732">
        <v>0</v>
      </c>
      <c r="W732" t="s">
        <v>1046</v>
      </c>
      <c r="X732">
        <v>0</v>
      </c>
      <c r="AB732" t="str">
        <f>Special[[#This Row],[服装]]&amp;Special[[#This Row],[名前]]&amp;Special[[#This Row],[レアリティ]]</f>
        <v>ユニフォーム越後栄ICONIC</v>
      </c>
      <c r="AC732">
        <f>IF((A731&amp;L731&amp;M731)&lt;&gt;(Special[[#This Row],[No]]&amp;L732&amp;M732),1,IF(Special[[#This Row],[追加属性]]="",1,0))</f>
        <v>1</v>
      </c>
    </row>
    <row r="733" spans="1:29" x14ac:dyDescent="0.25">
      <c r="A733">
        <f>VLOOKUP(Special[[#This Row],[No用]],SetNo[[No.用]:[vlookup 用]],2,FALSE)</f>
        <v>336</v>
      </c>
      <c r="B733">
        <f>IF(ROW()=2,1,IF(A732&lt;&gt;Special[[#This Row],[No]],1,IF(Special[[#This Row],[枝番用]]=0,B732,B732+1)))</f>
        <v>2</v>
      </c>
      <c r="C733">
        <f>IF(ROW()=2,1,IF(Special[[#This Row],[枝番用]]=1,1,C732+1))</f>
        <v>1</v>
      </c>
      <c r="D733" s="1" t="s">
        <v>108</v>
      </c>
      <c r="E733" s="1" t="s">
        <v>634</v>
      </c>
      <c r="F733" s="1" t="s">
        <v>90</v>
      </c>
      <c r="G733" s="1" t="s">
        <v>74</v>
      </c>
      <c r="H733" s="1" t="s">
        <v>636</v>
      </c>
      <c r="I733" s="1" t="s">
        <v>71</v>
      </c>
      <c r="J733">
        <v>1</v>
      </c>
      <c r="K733" t="s">
        <v>249</v>
      </c>
      <c r="L733" s="1" t="s">
        <v>554</v>
      </c>
      <c r="M733" s="1" t="s">
        <v>224</v>
      </c>
      <c r="N733">
        <v>45</v>
      </c>
      <c r="O733">
        <v>0</v>
      </c>
      <c r="P733">
        <v>55</v>
      </c>
      <c r="Q733">
        <v>0</v>
      </c>
      <c r="S733" s="13">
        <v>7</v>
      </c>
      <c r="T733" s="13">
        <v>13.86</v>
      </c>
      <c r="U733" s="13">
        <v>10.5</v>
      </c>
      <c r="V733" s="13">
        <v>20.79</v>
      </c>
      <c r="W733" s="13" t="s">
        <v>846</v>
      </c>
      <c r="X733" s="13">
        <v>0</v>
      </c>
      <c r="Y733" s="13"/>
      <c r="Z733" s="13"/>
      <c r="AA733" s="13"/>
      <c r="AB733" t="str">
        <f>Special[[#This Row],[服装]]&amp;Special[[#This Row],[名前]]&amp;Special[[#This Row],[レアリティ]]</f>
        <v>ユニフォーム越後栄ICONIC</v>
      </c>
      <c r="AC733">
        <f>IF((A732&amp;L732&amp;M732)&lt;&gt;(Special[[#This Row],[No]]&amp;L733&amp;M733),1,IF(Special[[#This Row],[追加属性]]="",1,0))</f>
        <v>1</v>
      </c>
    </row>
    <row r="734" spans="1:29" x14ac:dyDescent="0.25">
      <c r="A734">
        <f>VLOOKUP(Special[[#This Row],[No用]],SetNo[[No.用]:[vlookup 用]],2,FALSE)</f>
        <v>337</v>
      </c>
      <c r="B734">
        <f>IF(ROW()=2,1,IF(A733&lt;&gt;Special[[#This Row],[No]],1,IF(Special[[#This Row],[枝番用]]=0,B733,B733+1)))</f>
        <v>1</v>
      </c>
      <c r="C734">
        <f>IF(ROW()=2,1,IF(Special[[#This Row],[枝番用]]=1,1,C733+1))</f>
        <v>1</v>
      </c>
      <c r="D734" s="1" t="s">
        <v>108</v>
      </c>
      <c r="E734" s="1" t="s">
        <v>655</v>
      </c>
      <c r="F734" s="1" t="s">
        <v>90</v>
      </c>
      <c r="G734" s="1" t="s">
        <v>80</v>
      </c>
      <c r="H734" s="1" t="s">
        <v>636</v>
      </c>
      <c r="I734" s="1" t="s">
        <v>71</v>
      </c>
      <c r="J734">
        <v>1</v>
      </c>
      <c r="K734" t="s">
        <v>249</v>
      </c>
      <c r="L734" s="1" t="s">
        <v>195</v>
      </c>
      <c r="M734" s="1" t="s">
        <v>173</v>
      </c>
      <c r="N734">
        <v>13</v>
      </c>
      <c r="O734">
        <v>0</v>
      </c>
      <c r="P734">
        <v>0</v>
      </c>
      <c r="Q734">
        <v>0</v>
      </c>
      <c r="S734" s="13">
        <v>18.75</v>
      </c>
      <c r="T734" s="13">
        <v>74.61</v>
      </c>
      <c r="U734" s="13"/>
      <c r="V734" s="13"/>
      <c r="W734" s="13" t="s">
        <v>1144</v>
      </c>
      <c r="X734" s="13">
        <v>1</v>
      </c>
      <c r="Y734" s="13"/>
      <c r="Z734" s="1" t="s">
        <v>1063</v>
      </c>
      <c r="AA734" s="13"/>
      <c r="AB734" t="str">
        <f>Special[[#This Row],[服装]]&amp;Special[[#This Row],[名前]]&amp;Special[[#This Row],[レアリティ]]</f>
        <v>ユニフォーム貝掛亮文ICONIC</v>
      </c>
      <c r="AC734">
        <f>IF((A733&amp;L733&amp;M733)&lt;&gt;(Special[[#This Row],[No]]&amp;L734&amp;M734),1,IF(Special[[#This Row],[追加属性]]="",1,0))</f>
        <v>1</v>
      </c>
    </row>
    <row r="735" spans="1:29" x14ac:dyDescent="0.25">
      <c r="A735">
        <f>VLOOKUP(Special[[#This Row],[No用]],SetNo[[No.用]:[vlookup 用]],2,FALSE)</f>
        <v>337</v>
      </c>
      <c r="B735">
        <f>IF(ROW()=2,1,IF(A734&lt;&gt;Special[[#This Row],[No]],1,IF(Special[[#This Row],[枝番用]]=0,B734,B734+1)))</f>
        <v>1</v>
      </c>
      <c r="C735">
        <f>IF(ROW()=2,1,IF(Special[[#This Row],[枝番用]]=1,1,C734+1))</f>
        <v>2</v>
      </c>
      <c r="D735" s="1" t="s">
        <v>108</v>
      </c>
      <c r="E735" s="1" t="s">
        <v>655</v>
      </c>
      <c r="F735" s="1" t="s">
        <v>90</v>
      </c>
      <c r="G735" s="1" t="s">
        <v>80</v>
      </c>
      <c r="H735" s="1" t="s">
        <v>636</v>
      </c>
      <c r="I735" s="1" t="s">
        <v>71</v>
      </c>
      <c r="J735">
        <v>1</v>
      </c>
      <c r="K735" t="s">
        <v>249</v>
      </c>
      <c r="L735" s="1" t="s">
        <v>195</v>
      </c>
      <c r="M735" s="1" t="s">
        <v>173</v>
      </c>
      <c r="N735">
        <v>13</v>
      </c>
      <c r="O735">
        <v>0</v>
      </c>
      <c r="P735">
        <v>0</v>
      </c>
      <c r="Q735">
        <v>0</v>
      </c>
      <c r="R735" t="s">
        <v>1139</v>
      </c>
      <c r="S735">
        <v>16.8</v>
      </c>
      <c r="T735">
        <v>58.94</v>
      </c>
      <c r="W735" t="s">
        <v>941</v>
      </c>
      <c r="X735">
        <v>1</v>
      </c>
      <c r="Z735" s="1" t="s">
        <v>1063</v>
      </c>
      <c r="AB735" t="str">
        <f>Special[[#This Row],[服装]]&amp;Special[[#This Row],[名前]]&amp;Special[[#This Row],[レアリティ]]</f>
        <v>ユニフォーム貝掛亮文ICONIC</v>
      </c>
      <c r="AC735">
        <f>IF((A734&amp;L734&amp;M734)&lt;&gt;(Special[[#This Row],[No]]&amp;L735&amp;M735),1,IF(Special[[#This Row],[追加属性]]="",1,0))</f>
        <v>0</v>
      </c>
    </row>
    <row r="736" spans="1:29" x14ac:dyDescent="0.25">
      <c r="A736">
        <f>VLOOKUP(Special[[#This Row],[No用]],SetNo[[No.用]:[vlookup 用]],2,FALSE)</f>
        <v>338</v>
      </c>
      <c r="B736">
        <f>IF(ROW()=2,1,IF(A735&lt;&gt;Special[[#This Row],[No]],1,IF(Special[[#This Row],[枝番用]]=0,B735,B735+1)))</f>
        <v>1</v>
      </c>
      <c r="C736">
        <f>IF(ROW()=2,1,IF(Special[[#This Row],[枝番用]]=1,1,C735+1))</f>
        <v>1</v>
      </c>
      <c r="D736" s="1" t="s">
        <v>108</v>
      </c>
      <c r="E736" s="1" t="s">
        <v>660</v>
      </c>
      <c r="F736" s="1" t="s">
        <v>73</v>
      </c>
      <c r="G736" s="1" t="s">
        <v>78</v>
      </c>
      <c r="H736" s="1" t="s">
        <v>636</v>
      </c>
      <c r="I736" s="1" t="s">
        <v>71</v>
      </c>
      <c r="J736" s="1">
        <v>0</v>
      </c>
      <c r="K736" t="s">
        <v>249</v>
      </c>
      <c r="L736" s="1" t="s">
        <v>191</v>
      </c>
      <c r="M736" s="1" t="s">
        <v>162</v>
      </c>
      <c r="N736">
        <v>13</v>
      </c>
      <c r="O736">
        <v>0</v>
      </c>
      <c r="P736">
        <v>0</v>
      </c>
      <c r="Q736">
        <v>0</v>
      </c>
      <c r="W736" t="s">
        <v>1046</v>
      </c>
      <c r="X736">
        <v>0</v>
      </c>
      <c r="AB736" t="str">
        <f>Special[[#This Row],[服装]]&amp;Special[[#This Row],[名前]]&amp;Special[[#This Row],[レアリティ]]</f>
        <v>ユニフォーム丸山一喜ICONIC</v>
      </c>
      <c r="AC736">
        <f>IF((A735&amp;L735&amp;M735)&lt;&gt;(Special[[#This Row],[No]]&amp;L736&amp;M736),1,IF(Special[[#This Row],[追加属性]]="",1,0))</f>
        <v>1</v>
      </c>
    </row>
    <row r="737" spans="1:29" x14ac:dyDescent="0.25">
      <c r="A737">
        <f>VLOOKUP(Special[[#This Row],[No用]],SetNo[[No.用]:[vlookup 用]],2,FALSE)</f>
        <v>339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s="1" t="s">
        <v>108</v>
      </c>
      <c r="E737" s="1" t="s">
        <v>663</v>
      </c>
      <c r="F737" s="1" t="s">
        <v>90</v>
      </c>
      <c r="G737" s="1" t="s">
        <v>78</v>
      </c>
      <c r="H737" s="1" t="s">
        <v>636</v>
      </c>
      <c r="I737" s="1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8</v>
      </c>
      <c r="O737">
        <v>0</v>
      </c>
      <c r="P737">
        <v>0</v>
      </c>
      <c r="Q737">
        <v>0</v>
      </c>
      <c r="W737" t="s">
        <v>1046</v>
      </c>
      <c r="X737">
        <v>0</v>
      </c>
      <c r="AB737" t="str">
        <f>Special[[#This Row],[服装]]&amp;Special[[#This Row],[名前]]&amp;Special[[#This Row],[レアリティ]]</f>
        <v>ユニフォーム舞子侑志ICONIC</v>
      </c>
      <c r="AC737">
        <f>IF((A736&amp;L736&amp;M736)&lt;&gt;(Special[[#This Row],[No]]&amp;L737&amp;M737),1,IF(Special[[#This Row],[追加属性]]="",1,0))</f>
        <v>1</v>
      </c>
    </row>
    <row r="738" spans="1:29" x14ac:dyDescent="0.25">
      <c r="A738">
        <f>VLOOKUP(Special[[#This Row],[No用]],SetNo[[No.用]:[vlookup 用]],2,FALSE)</f>
        <v>340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108</v>
      </c>
      <c r="E738" s="1" t="s">
        <v>641</v>
      </c>
      <c r="F738" s="1" t="s">
        <v>90</v>
      </c>
      <c r="G738" s="1" t="s">
        <v>78</v>
      </c>
      <c r="H738" s="1" t="s">
        <v>636</v>
      </c>
      <c r="I738" s="1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13</v>
      </c>
      <c r="O738">
        <v>0</v>
      </c>
      <c r="P738">
        <v>0</v>
      </c>
      <c r="Q738">
        <v>0</v>
      </c>
      <c r="W738" t="s">
        <v>1046</v>
      </c>
      <c r="X738">
        <v>0</v>
      </c>
      <c r="AB738" t="str">
        <f>Special[[#This Row],[服装]]&amp;Special[[#This Row],[名前]]&amp;Special[[#This Row],[レアリティ]]</f>
        <v>ユニフォーム寺泊基希ICONIC</v>
      </c>
      <c r="AC738">
        <f>IF((A737&amp;L737&amp;M737)&lt;&gt;(Special[[#This Row],[No]]&amp;L738&amp;M738),1,IF(Special[[#This Row],[追加属性]]="",1,0))</f>
        <v>1</v>
      </c>
    </row>
    <row r="739" spans="1:29" x14ac:dyDescent="0.25">
      <c r="A739">
        <f>VLOOKUP(Special[[#This Row],[No用]],SetNo[[No.用]:[vlookup 用]],2,FALSE)</f>
        <v>340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108</v>
      </c>
      <c r="E739" s="1" t="s">
        <v>641</v>
      </c>
      <c r="F739" s="1" t="s">
        <v>90</v>
      </c>
      <c r="G739" s="1" t="s">
        <v>78</v>
      </c>
      <c r="H739" s="1" t="s">
        <v>636</v>
      </c>
      <c r="I739" s="1" t="s">
        <v>71</v>
      </c>
      <c r="J739">
        <v>1</v>
      </c>
      <c r="K739" t="s">
        <v>249</v>
      </c>
      <c r="L739" s="1" t="s">
        <v>593</v>
      </c>
      <c r="M739" s="1" t="s">
        <v>162</v>
      </c>
      <c r="N739">
        <v>13</v>
      </c>
      <c r="O739">
        <v>0</v>
      </c>
      <c r="P739">
        <v>0</v>
      </c>
      <c r="Q739">
        <v>0</v>
      </c>
      <c r="S739" s="13">
        <v>2.5</v>
      </c>
      <c r="T739" s="13">
        <v>25.04</v>
      </c>
      <c r="U739" s="13">
        <v>0</v>
      </c>
      <c r="V739" s="13">
        <v>0</v>
      </c>
      <c r="W739" s="14" t="s">
        <v>882</v>
      </c>
      <c r="X739" s="13">
        <v>1</v>
      </c>
      <c r="Y739" s="13"/>
      <c r="Z739" s="13"/>
      <c r="AA739" s="13"/>
      <c r="AB739" t="str">
        <f>Special[[#This Row],[服装]]&amp;Special[[#This Row],[名前]]&amp;Special[[#This Row],[レアリティ]]</f>
        <v>ユニフォーム寺泊基希ICONIC</v>
      </c>
      <c r="AC739">
        <f>IF((A738&amp;L738&amp;M738)&lt;&gt;(Special[[#This Row],[No]]&amp;L739&amp;M739),1,IF(Special[[#This Row],[追加属性]]="",1,0))</f>
        <v>1</v>
      </c>
    </row>
    <row r="740" spans="1:29" x14ac:dyDescent="0.25">
      <c r="A740">
        <f>VLOOKUP(Special[[#This Row],[No用]],SetNo[[No.用]:[vlookup 用]],2,FALSE)</f>
        <v>341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t="s">
        <v>108</v>
      </c>
      <c r="E740" t="s">
        <v>264</v>
      </c>
      <c r="F740" t="s">
        <v>77</v>
      </c>
      <c r="G740" t="s">
        <v>78</v>
      </c>
      <c r="H740" t="s">
        <v>134</v>
      </c>
      <c r="I740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13</v>
      </c>
      <c r="O740">
        <v>0</v>
      </c>
      <c r="P740">
        <v>0</v>
      </c>
      <c r="Q740">
        <v>0</v>
      </c>
      <c r="W740" t="s">
        <v>1046</v>
      </c>
      <c r="X740">
        <v>0</v>
      </c>
      <c r="AB740" t="str">
        <f>Special[[#This Row],[服装]]&amp;Special[[#This Row],[名前]]&amp;Special[[#This Row],[レアリティ]]</f>
        <v>ユニフォーム星海光来ICONIC</v>
      </c>
      <c r="AC740">
        <f>IF((A739&amp;L739&amp;M739)&lt;&gt;(Special[[#This Row],[No]]&amp;L740&amp;M740),1,IF(Special[[#This Row],[追加属性]]="",1,0))</f>
        <v>1</v>
      </c>
    </row>
    <row r="741" spans="1:29" x14ac:dyDescent="0.25">
      <c r="A741">
        <f>VLOOKUP(Special[[#This Row],[No用]],SetNo[[No.用]:[vlookup 用]],2,FALSE)</f>
        <v>341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t="s">
        <v>108</v>
      </c>
      <c r="E741" t="s">
        <v>264</v>
      </c>
      <c r="F741" t="s">
        <v>77</v>
      </c>
      <c r="G741" t="s">
        <v>78</v>
      </c>
      <c r="H741" t="s">
        <v>134</v>
      </c>
      <c r="I741" t="s">
        <v>71</v>
      </c>
      <c r="J741">
        <v>1</v>
      </c>
      <c r="K741" t="s">
        <v>249</v>
      </c>
      <c r="L741" s="1" t="s">
        <v>180</v>
      </c>
      <c r="M741" s="1" t="s">
        <v>162</v>
      </c>
      <c r="N741">
        <v>14</v>
      </c>
      <c r="O741">
        <v>0</v>
      </c>
      <c r="P741">
        <v>0</v>
      </c>
      <c r="Q741">
        <v>0</v>
      </c>
      <c r="S741">
        <v>2.5</v>
      </c>
      <c r="T741">
        <v>15.24</v>
      </c>
      <c r="W741" s="1" t="s">
        <v>866</v>
      </c>
      <c r="X741">
        <v>1</v>
      </c>
      <c r="AB741" t="str">
        <f>Special[[#This Row],[服装]]&amp;Special[[#This Row],[名前]]&amp;Special[[#This Row],[レアリティ]]</f>
        <v>ユニフォーム星海光来ICONIC</v>
      </c>
      <c r="AC741">
        <f>IF((A740&amp;L740&amp;M740)&lt;&gt;(Special[[#This Row],[No]]&amp;L741&amp;M741),1,IF(Special[[#This Row],[追加属性]]="",1,0))</f>
        <v>1</v>
      </c>
    </row>
    <row r="742" spans="1:29" x14ac:dyDescent="0.25">
      <c r="A742">
        <f>VLOOKUP(Special[[#This Row],[No用]],SetNo[[No.用]:[vlookup 用]],2,FALSE)</f>
        <v>341</v>
      </c>
      <c r="B742">
        <f>IF(ROW()=2,1,IF(A741&lt;&gt;Special[[#This Row],[No]],1,IF(Special[[#This Row],[枝番用]]=0,B741,B741+1)))</f>
        <v>3</v>
      </c>
      <c r="C742">
        <f>IF(ROW()=2,1,IF(Special[[#This Row],[枝番用]]=1,1,C741+1))</f>
        <v>1</v>
      </c>
      <c r="D742" t="s">
        <v>108</v>
      </c>
      <c r="E742" t="s">
        <v>264</v>
      </c>
      <c r="F742" t="s">
        <v>77</v>
      </c>
      <c r="G742" t="s">
        <v>78</v>
      </c>
      <c r="H742" t="s">
        <v>134</v>
      </c>
      <c r="I742" t="s">
        <v>71</v>
      </c>
      <c r="J742">
        <v>1</v>
      </c>
      <c r="K742" t="s">
        <v>249</v>
      </c>
      <c r="L742" s="1" t="s">
        <v>593</v>
      </c>
      <c r="M742" s="1" t="s">
        <v>224</v>
      </c>
      <c r="N742">
        <v>51</v>
      </c>
      <c r="O742">
        <v>0</v>
      </c>
      <c r="P742">
        <v>61</v>
      </c>
      <c r="Q742">
        <v>0</v>
      </c>
      <c r="S742">
        <v>3.35</v>
      </c>
      <c r="T742">
        <v>33.729999999999997</v>
      </c>
      <c r="U742">
        <v>5</v>
      </c>
      <c r="V742">
        <v>50.08</v>
      </c>
      <c r="W742" t="s">
        <v>877</v>
      </c>
      <c r="X742">
        <v>1</v>
      </c>
      <c r="AB742" t="str">
        <f>Special[[#This Row],[服装]]&amp;Special[[#This Row],[名前]]&amp;Special[[#This Row],[レアリティ]]</f>
        <v>ユニフォーム星海光来ICONIC</v>
      </c>
      <c r="AC742">
        <f>IF((A741&amp;L741&amp;M741)&lt;&gt;(Special[[#This Row],[No]]&amp;L742&amp;M742),1,IF(Special[[#This Row],[追加属性]]="",1,0))</f>
        <v>1</v>
      </c>
    </row>
    <row r="743" spans="1:29" x14ac:dyDescent="0.25">
      <c r="A743">
        <f>VLOOKUP(Special[[#This Row],[No用]],SetNo[[No.用]:[vlookup 用]],2,FALSE)</f>
        <v>342</v>
      </c>
      <c r="B743">
        <f>IF(ROW()=2,1,IF(A742&lt;&gt;Special[[#This Row],[No]],1,IF(Special[[#This Row],[枝番用]]=0,B742,B742+1)))</f>
        <v>1</v>
      </c>
      <c r="C743">
        <f>IF(ROW()=2,1,IF(Special[[#This Row],[枝番用]]=1,1,C742+1))</f>
        <v>1</v>
      </c>
      <c r="D743" s="1" t="s">
        <v>581</v>
      </c>
      <c r="E743" t="s">
        <v>264</v>
      </c>
      <c r="F743" s="1" t="s">
        <v>73</v>
      </c>
      <c r="G743" t="s">
        <v>78</v>
      </c>
      <c r="H743" t="s">
        <v>134</v>
      </c>
      <c r="I743" t="s">
        <v>71</v>
      </c>
      <c r="J743" s="1">
        <v>0</v>
      </c>
      <c r="K743" t="s">
        <v>249</v>
      </c>
      <c r="L743" s="1" t="s">
        <v>191</v>
      </c>
      <c r="M743" s="1" t="s">
        <v>162</v>
      </c>
      <c r="N743">
        <v>13</v>
      </c>
      <c r="O743">
        <v>0</v>
      </c>
      <c r="P743">
        <v>0</v>
      </c>
      <c r="Q743">
        <v>0</v>
      </c>
      <c r="W743" t="s">
        <v>1046</v>
      </c>
      <c r="X743">
        <v>0</v>
      </c>
      <c r="AB743" t="str">
        <f>Special[[#This Row],[服装]]&amp;Special[[#This Row],[名前]]&amp;Special[[#This Row],[レアリティ]]</f>
        <v>文化祭星海光来ICONIC</v>
      </c>
      <c r="AC743">
        <f>IF((A742&amp;L742&amp;M742)&lt;&gt;(Special[[#This Row],[No]]&amp;L743&amp;M743),1,IF(Special[[#This Row],[追加属性]]="",1,0))</f>
        <v>1</v>
      </c>
    </row>
    <row r="744" spans="1:29" x14ac:dyDescent="0.25">
      <c r="A744">
        <f>VLOOKUP(Special[[#This Row],[No用]],SetNo[[No.用]:[vlookup 用]],2,FALSE)</f>
        <v>342</v>
      </c>
      <c r="B744">
        <f>IF(ROW()=2,1,IF(A743&lt;&gt;Special[[#This Row],[No]],1,IF(Special[[#This Row],[枝番用]]=0,B743,B743+1)))</f>
        <v>2</v>
      </c>
      <c r="C744">
        <f>IF(ROW()=2,1,IF(Special[[#This Row],[枝番用]]=1,1,C743+1))</f>
        <v>1</v>
      </c>
      <c r="D744" s="1" t="s">
        <v>581</v>
      </c>
      <c r="E744" t="s">
        <v>264</v>
      </c>
      <c r="F744" s="1" t="s">
        <v>73</v>
      </c>
      <c r="G744" t="s">
        <v>78</v>
      </c>
      <c r="H744" t="s">
        <v>134</v>
      </c>
      <c r="I744" t="s">
        <v>71</v>
      </c>
      <c r="J744">
        <v>1</v>
      </c>
      <c r="K744" t="s">
        <v>249</v>
      </c>
      <c r="L744" s="1" t="s">
        <v>180</v>
      </c>
      <c r="M744" s="1" t="s">
        <v>162</v>
      </c>
      <c r="N744">
        <v>14</v>
      </c>
      <c r="O744">
        <v>0</v>
      </c>
      <c r="P744">
        <v>0</v>
      </c>
      <c r="Q744">
        <v>0</v>
      </c>
      <c r="S744">
        <v>2.5</v>
      </c>
      <c r="T744">
        <v>15.24</v>
      </c>
      <c r="W744" s="1" t="s">
        <v>866</v>
      </c>
      <c r="X744">
        <v>1</v>
      </c>
      <c r="AB744" t="str">
        <f>Special[[#This Row],[服装]]&amp;Special[[#This Row],[名前]]&amp;Special[[#This Row],[レアリティ]]</f>
        <v>文化祭星海光来ICONIC</v>
      </c>
      <c r="AC744">
        <f>IF((A743&amp;L743&amp;M743)&lt;&gt;(Special[[#This Row],[No]]&amp;L744&amp;M744),1,IF(Special[[#This Row],[追加属性]]="",1,0))</f>
        <v>1</v>
      </c>
    </row>
    <row r="745" spans="1:29" x14ac:dyDescent="0.25">
      <c r="A745">
        <f>VLOOKUP(Special[[#This Row],[No用]],SetNo[[No.用]:[vlookup 用]],2,FALSE)</f>
        <v>343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630</v>
      </c>
      <c r="E745" s="1" t="s">
        <v>264</v>
      </c>
      <c r="F745" s="1" t="s">
        <v>90</v>
      </c>
      <c r="G745" s="1" t="s">
        <v>78</v>
      </c>
      <c r="H745" s="1" t="s">
        <v>134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1046</v>
      </c>
      <c r="X745">
        <v>0</v>
      </c>
      <c r="AB745" t="str">
        <f>Special[[#This Row],[服装]]&amp;Special[[#This Row],[名前]]&amp;Special[[#This Row],[レアリティ]]</f>
        <v>サバゲ星海光来ICONIC</v>
      </c>
      <c r="AC745">
        <f>IF((A744&amp;L744&amp;M744)&lt;&gt;(Special[[#This Row],[No]]&amp;L745&amp;M745),1,IF(Special[[#This Row],[追加属性]]="",1,0))</f>
        <v>1</v>
      </c>
    </row>
    <row r="746" spans="1:29" x14ac:dyDescent="0.25">
      <c r="A746">
        <f>VLOOKUP(Special[[#This Row],[No用]],SetNo[[No.用]:[vlookup 用]],2,FALSE)</f>
        <v>343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630</v>
      </c>
      <c r="E746" s="1" t="s">
        <v>264</v>
      </c>
      <c r="F746" s="1" t="s">
        <v>90</v>
      </c>
      <c r="G746" s="1" t="s">
        <v>78</v>
      </c>
      <c r="H746" s="1" t="s">
        <v>134</v>
      </c>
      <c r="I746" s="1" t="s">
        <v>71</v>
      </c>
      <c r="J746">
        <v>1</v>
      </c>
      <c r="K746" t="s">
        <v>249</v>
      </c>
      <c r="L746" s="1" t="s">
        <v>180</v>
      </c>
      <c r="M746" s="1" t="s">
        <v>162</v>
      </c>
      <c r="N746">
        <v>14</v>
      </c>
      <c r="O746">
        <v>0</v>
      </c>
      <c r="P746">
        <v>0</v>
      </c>
      <c r="Q746">
        <v>0</v>
      </c>
      <c r="S746">
        <v>2.5</v>
      </c>
      <c r="T746">
        <v>15.24</v>
      </c>
      <c r="W746" s="1" t="s">
        <v>866</v>
      </c>
      <c r="X746">
        <v>1</v>
      </c>
      <c r="AB746" t="str">
        <f>Special[[#This Row],[服装]]&amp;Special[[#This Row],[名前]]&amp;Special[[#This Row],[レアリティ]]</f>
        <v>サバゲ星海光来ICONIC</v>
      </c>
      <c r="AC746">
        <f>IF((A745&amp;L745&amp;M745)&lt;&gt;(Special[[#This Row],[No]]&amp;L746&amp;M746),1,IF(Special[[#This Row],[追加属性]]="",1,0))</f>
        <v>1</v>
      </c>
    </row>
    <row r="747" spans="1:29" x14ac:dyDescent="0.25">
      <c r="A747">
        <f>VLOOKUP(Special[[#This Row],[No用]],SetNo[[No.用]:[vlookup 用]],2,FALSE)</f>
        <v>343</v>
      </c>
      <c r="B747">
        <f>IF(ROW()=2,1,IF(A746&lt;&gt;Special[[#This Row],[No]],1,IF(Special[[#This Row],[枝番用]]=0,B746,B746+1)))</f>
        <v>3</v>
      </c>
      <c r="C747">
        <f>IF(ROW()=2,1,IF(Special[[#This Row],[枝番用]]=1,1,C746+1))</f>
        <v>1</v>
      </c>
      <c r="D747" s="1" t="s">
        <v>630</v>
      </c>
      <c r="E747" s="1" t="s">
        <v>264</v>
      </c>
      <c r="F747" s="1" t="s">
        <v>90</v>
      </c>
      <c r="G747" s="1" t="s">
        <v>78</v>
      </c>
      <c r="H747" s="1" t="s">
        <v>134</v>
      </c>
      <c r="I747" s="1" t="s">
        <v>71</v>
      </c>
      <c r="J747">
        <v>1</v>
      </c>
      <c r="K747" t="s">
        <v>249</v>
      </c>
      <c r="L747" s="1" t="s">
        <v>588</v>
      </c>
      <c r="M747" s="1" t="s">
        <v>224</v>
      </c>
      <c r="N747">
        <v>48</v>
      </c>
      <c r="O747">
        <v>0</v>
      </c>
      <c r="P747">
        <v>58</v>
      </c>
      <c r="Q747">
        <v>0</v>
      </c>
      <c r="S747">
        <v>3.35</v>
      </c>
      <c r="T747">
        <v>20.010000000000002</v>
      </c>
      <c r="U747">
        <v>5</v>
      </c>
      <c r="V747">
        <v>30.48</v>
      </c>
      <c r="W747" s="1" t="s">
        <v>943</v>
      </c>
      <c r="X747">
        <v>1</v>
      </c>
      <c r="AB747" t="str">
        <f>Special[[#This Row],[服装]]&amp;Special[[#This Row],[名前]]&amp;Special[[#This Row],[レアリティ]]</f>
        <v>サバゲ星海光来ICONIC</v>
      </c>
      <c r="AC747">
        <f>IF((A746&amp;L746&amp;M746)&lt;&gt;(Special[[#This Row],[No]]&amp;L747&amp;M747),1,IF(Special[[#This Row],[追加属性]]="",1,0))</f>
        <v>1</v>
      </c>
    </row>
    <row r="748" spans="1:29" x14ac:dyDescent="0.25">
      <c r="A748">
        <f>VLOOKUP(Special[[#This Row],[No用]],SetNo[[No.用]:[vlookup 用]],2,FALSE)</f>
        <v>344</v>
      </c>
      <c r="B748">
        <f>IF(ROW()=2,1,IF(A747&lt;&gt;Special[[#This Row],[No]],1,IF(Special[[#This Row],[枝番用]]=0,B747,B747+1)))</f>
        <v>1</v>
      </c>
      <c r="C748">
        <f>IF(ROW()=2,1,IF(Special[[#This Row],[枝番用]]=1,1,C747+1))</f>
        <v>1</v>
      </c>
      <c r="D748" s="1" t="s">
        <v>707</v>
      </c>
      <c r="E748" s="1" t="s">
        <v>264</v>
      </c>
      <c r="F748" s="1" t="s">
        <v>77</v>
      </c>
      <c r="G748" s="1" t="s">
        <v>78</v>
      </c>
      <c r="H748" s="1" t="s">
        <v>134</v>
      </c>
      <c r="I748" s="1" t="s">
        <v>71</v>
      </c>
      <c r="J748" s="1">
        <v>0</v>
      </c>
      <c r="K748" t="s">
        <v>249</v>
      </c>
      <c r="L748" s="1" t="s">
        <v>191</v>
      </c>
      <c r="M748" s="1" t="s">
        <v>162</v>
      </c>
      <c r="N748">
        <v>13</v>
      </c>
      <c r="O748">
        <v>0</v>
      </c>
      <c r="P748">
        <v>0</v>
      </c>
      <c r="Q748">
        <v>0</v>
      </c>
      <c r="W748" t="s">
        <v>1046</v>
      </c>
      <c r="X748">
        <v>0</v>
      </c>
      <c r="AB748" t="str">
        <f>Special[[#This Row],[服装]]&amp;Special[[#This Row],[名前]]&amp;Special[[#This Row],[レアリティ]]</f>
        <v>花火星海光来ICONIC</v>
      </c>
      <c r="AC748">
        <f>IF((A747&amp;L747&amp;M747)&lt;&gt;(Special[[#This Row],[No]]&amp;L748&amp;M748),1,IF(Special[[#This Row],[追加属性]]="",1,0))</f>
        <v>1</v>
      </c>
    </row>
    <row r="749" spans="1:29" x14ac:dyDescent="0.25">
      <c r="A749">
        <f>VLOOKUP(Special[[#This Row],[No用]],SetNo[[No.用]:[vlookup 用]],2,FALSE)</f>
        <v>344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1</v>
      </c>
      <c r="D749" s="1" t="s">
        <v>707</v>
      </c>
      <c r="E749" s="1" t="s">
        <v>264</v>
      </c>
      <c r="F749" s="1" t="s">
        <v>77</v>
      </c>
      <c r="G749" s="1" t="s">
        <v>78</v>
      </c>
      <c r="H749" s="1" t="s">
        <v>134</v>
      </c>
      <c r="I749" s="1" t="s">
        <v>71</v>
      </c>
      <c r="J749">
        <v>1</v>
      </c>
      <c r="K749" t="s">
        <v>249</v>
      </c>
      <c r="L749" s="1" t="s">
        <v>180</v>
      </c>
      <c r="M749" s="1" t="s">
        <v>162</v>
      </c>
      <c r="N749">
        <v>14</v>
      </c>
      <c r="O749">
        <v>0</v>
      </c>
      <c r="P749">
        <v>0</v>
      </c>
      <c r="Q749">
        <v>0</v>
      </c>
      <c r="S749">
        <v>2.5</v>
      </c>
      <c r="T749">
        <v>15.24</v>
      </c>
      <c r="W749" s="1" t="s">
        <v>866</v>
      </c>
      <c r="X749">
        <v>1</v>
      </c>
      <c r="AB749" t="str">
        <f>Special[[#This Row],[服装]]&amp;Special[[#This Row],[名前]]&amp;Special[[#This Row],[レアリティ]]</f>
        <v>花火星海光来ICONIC</v>
      </c>
      <c r="AC749">
        <f>IF((A748&amp;L748&amp;M748)&lt;&gt;(Special[[#This Row],[No]]&amp;L749&amp;M749),1,IF(Special[[#This Row],[追加属性]]="",1,0))</f>
        <v>1</v>
      </c>
    </row>
    <row r="750" spans="1:29" x14ac:dyDescent="0.25">
      <c r="A750">
        <f>VLOOKUP(Special[[#This Row],[No用]],SetNo[[No.用]:[vlookup 用]],2,FALSE)</f>
        <v>344</v>
      </c>
      <c r="B750">
        <f>IF(ROW()=2,1,IF(A749&lt;&gt;Special[[#This Row],[No]],1,IF(Special[[#This Row],[枝番用]]=0,B749,B749+1)))</f>
        <v>3</v>
      </c>
      <c r="C750">
        <f>IF(ROW()=2,1,IF(Special[[#This Row],[枝番用]]=1,1,C749+1))</f>
        <v>1</v>
      </c>
      <c r="D750" s="1" t="s">
        <v>707</v>
      </c>
      <c r="E750" s="1" t="s">
        <v>264</v>
      </c>
      <c r="F750" s="1" t="s">
        <v>77</v>
      </c>
      <c r="G750" s="1" t="s">
        <v>78</v>
      </c>
      <c r="H750" s="1" t="s">
        <v>134</v>
      </c>
      <c r="I750" s="1" t="s">
        <v>71</v>
      </c>
      <c r="J750">
        <v>1</v>
      </c>
      <c r="K750" t="s">
        <v>249</v>
      </c>
      <c r="L750" s="1" t="s">
        <v>588</v>
      </c>
      <c r="M750" s="1" t="s">
        <v>224</v>
      </c>
      <c r="N750">
        <v>48</v>
      </c>
      <c r="O750">
        <v>0</v>
      </c>
      <c r="P750">
        <v>58</v>
      </c>
      <c r="Q750">
        <v>0</v>
      </c>
      <c r="S750">
        <v>3.35</v>
      </c>
      <c r="T750">
        <v>20.010000000000002</v>
      </c>
      <c r="U750">
        <v>5</v>
      </c>
      <c r="V750">
        <v>30.48</v>
      </c>
      <c r="W750" s="1" t="s">
        <v>943</v>
      </c>
      <c r="X750">
        <v>1</v>
      </c>
      <c r="AB750" t="str">
        <f>Special[[#This Row],[服装]]&amp;Special[[#This Row],[名前]]&amp;Special[[#This Row],[レアリティ]]</f>
        <v>花火星海光来ICONIC</v>
      </c>
      <c r="AC750">
        <f>IF((A749&amp;L749&amp;M749)&lt;&gt;(Special[[#This Row],[No]]&amp;L750&amp;M750),1,IF(Special[[#This Row],[追加属性]]="",1,0))</f>
        <v>1</v>
      </c>
    </row>
    <row r="751" spans="1:29" x14ac:dyDescent="0.25">
      <c r="A751">
        <f>VLOOKUP(Special[[#This Row],[No用]],SetNo[[No.用]:[vlookup 用]],2,FALSE)</f>
        <v>345</v>
      </c>
      <c r="B751">
        <f>IF(ROW()=2,1,IF(A750&lt;&gt;Special[[#This Row],[No]],1,IF(Special[[#This Row],[枝番用]]=0,B750,B750+1)))</f>
        <v>1</v>
      </c>
      <c r="C751">
        <f>IF(ROW()=2,1,IF(Special[[#This Row],[枝番用]]=1,1,C750+1))</f>
        <v>1</v>
      </c>
      <c r="D751" s="1" t="s">
        <v>825</v>
      </c>
      <c r="E751" s="1" t="s">
        <v>264</v>
      </c>
      <c r="F751" s="1" t="s">
        <v>73</v>
      </c>
      <c r="G751" s="1" t="s">
        <v>78</v>
      </c>
      <c r="H751" s="1" t="s">
        <v>134</v>
      </c>
      <c r="I751" s="1" t="s">
        <v>71</v>
      </c>
      <c r="J751" s="1">
        <v>0</v>
      </c>
      <c r="K751" t="s">
        <v>249</v>
      </c>
      <c r="L751" s="1" t="s">
        <v>191</v>
      </c>
      <c r="M751" s="1" t="s">
        <v>162</v>
      </c>
      <c r="N751">
        <v>13</v>
      </c>
      <c r="O751">
        <v>0</v>
      </c>
      <c r="P751">
        <v>0</v>
      </c>
      <c r="Q751">
        <v>0</v>
      </c>
      <c r="W751" t="s">
        <v>1046</v>
      </c>
      <c r="X751">
        <v>0</v>
      </c>
      <c r="AB751" t="str">
        <f>Special[[#This Row],[服装]]&amp;Special[[#This Row],[名前]]&amp;Special[[#This Row],[レアリティ]]</f>
        <v>新年2星海光来ICONIC</v>
      </c>
      <c r="AC751">
        <f>IF((A750&amp;L750&amp;M750)&lt;&gt;(Special[[#This Row],[No]]&amp;L751&amp;M751),1,IF(Special[[#This Row],[追加属性]]="",1,0))</f>
        <v>1</v>
      </c>
    </row>
    <row r="752" spans="1:29" x14ac:dyDescent="0.25">
      <c r="A752">
        <f>VLOOKUP(Special[[#This Row],[No用]],SetNo[[No.用]:[vlookup 用]],2,FALSE)</f>
        <v>345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1</v>
      </c>
      <c r="D752" s="1" t="s">
        <v>825</v>
      </c>
      <c r="E752" s="1" t="s">
        <v>264</v>
      </c>
      <c r="F752" s="1" t="s">
        <v>73</v>
      </c>
      <c r="G752" s="1" t="s">
        <v>78</v>
      </c>
      <c r="H752" s="1" t="s">
        <v>134</v>
      </c>
      <c r="I752" s="1" t="s">
        <v>71</v>
      </c>
      <c r="J752">
        <v>1</v>
      </c>
      <c r="K752" t="s">
        <v>249</v>
      </c>
      <c r="L752" s="1" t="s">
        <v>180</v>
      </c>
      <c r="M752" s="1" t="s">
        <v>178</v>
      </c>
      <c r="N752">
        <v>17</v>
      </c>
      <c r="O752">
        <v>0</v>
      </c>
      <c r="P752">
        <v>0</v>
      </c>
      <c r="Q752">
        <v>0</v>
      </c>
      <c r="S752">
        <v>3.35</v>
      </c>
      <c r="T752">
        <v>20.010000000000002</v>
      </c>
      <c r="W752" s="1" t="s">
        <v>866</v>
      </c>
      <c r="X752">
        <v>1</v>
      </c>
      <c r="AB752" t="str">
        <f>Special[[#This Row],[服装]]&amp;Special[[#This Row],[名前]]&amp;Special[[#This Row],[レアリティ]]</f>
        <v>新年2星海光来ICONIC</v>
      </c>
      <c r="AC752">
        <f>IF((A751&amp;L751&amp;M751)&lt;&gt;(Special[[#This Row],[No]]&amp;L752&amp;M752),1,IF(Special[[#This Row],[追加属性]]="",1,0))</f>
        <v>1</v>
      </c>
    </row>
    <row r="753" spans="1:29" x14ac:dyDescent="0.25">
      <c r="A753">
        <f>VLOOKUP(Special[[#This Row],[No用]],SetNo[[No.用]:[vlookup 用]],2,FALSE)</f>
        <v>345</v>
      </c>
      <c r="B753">
        <f>IF(ROW()=2,1,IF(A752&lt;&gt;Special[[#This Row],[No]],1,IF(Special[[#This Row],[枝番用]]=0,B752,B752+1)))</f>
        <v>3</v>
      </c>
      <c r="C753">
        <f>IF(ROW()=2,1,IF(Special[[#This Row],[枝番用]]=1,1,C752+1))</f>
        <v>1</v>
      </c>
      <c r="D753" s="1" t="s">
        <v>825</v>
      </c>
      <c r="E753" s="1" t="s">
        <v>264</v>
      </c>
      <c r="F753" s="1" t="s">
        <v>73</v>
      </c>
      <c r="G753" s="1" t="s">
        <v>78</v>
      </c>
      <c r="H753" s="1" t="s">
        <v>134</v>
      </c>
      <c r="I753" s="1" t="s">
        <v>71</v>
      </c>
      <c r="J753">
        <v>1</v>
      </c>
      <c r="K753" t="s">
        <v>249</v>
      </c>
      <c r="L753" s="1" t="s">
        <v>775</v>
      </c>
      <c r="M753" s="1" t="s">
        <v>224</v>
      </c>
      <c r="N753">
        <v>48</v>
      </c>
      <c r="O753">
        <v>0</v>
      </c>
      <c r="P753">
        <v>58</v>
      </c>
      <c r="Q753">
        <v>0</v>
      </c>
      <c r="S753">
        <v>2.5</v>
      </c>
      <c r="T753">
        <v>15.24</v>
      </c>
      <c r="U753">
        <v>4.2</v>
      </c>
      <c r="V753">
        <v>25.76</v>
      </c>
      <c r="W753" s="1" t="s">
        <v>866</v>
      </c>
      <c r="X753">
        <v>2</v>
      </c>
      <c r="AB753" t="str">
        <f>Special[[#This Row],[服装]]&amp;Special[[#This Row],[名前]]&amp;Special[[#This Row],[レアリティ]]</f>
        <v>新年2星海光来ICONIC</v>
      </c>
      <c r="AC753">
        <f>IF((A752&amp;L752&amp;M752)&lt;&gt;(Special[[#This Row],[No]]&amp;L753&amp;M753),1,IF(Special[[#This Row],[追加属性]]="",1,0))</f>
        <v>1</v>
      </c>
    </row>
    <row r="754" spans="1:29" x14ac:dyDescent="0.25">
      <c r="A754">
        <f>VLOOKUP(Special[[#This Row],[No用]],SetNo[[No.用]:[vlookup 用]],2,FALSE)</f>
        <v>345</v>
      </c>
      <c r="B754">
        <f>IF(ROW()=2,1,IF(A753&lt;&gt;Special[[#This Row],[No]],1,IF(Special[[#This Row],[枝番用]]=0,B753,B753+1)))</f>
        <v>3</v>
      </c>
      <c r="C754">
        <f>IF(ROW()=2,1,IF(Special[[#This Row],[枝番用]]=1,1,C753+1))</f>
        <v>2</v>
      </c>
      <c r="D754" s="1" t="s">
        <v>825</v>
      </c>
      <c r="E754" s="1" t="s">
        <v>264</v>
      </c>
      <c r="F754" s="1" t="s">
        <v>73</v>
      </c>
      <c r="G754" s="1" t="s">
        <v>78</v>
      </c>
      <c r="H754" s="1" t="s">
        <v>134</v>
      </c>
      <c r="I754" s="1" t="s">
        <v>71</v>
      </c>
      <c r="J754">
        <v>1</v>
      </c>
      <c r="K754" t="s">
        <v>249</v>
      </c>
      <c r="L754" s="1" t="s">
        <v>775</v>
      </c>
      <c r="M754" s="1" t="s">
        <v>224</v>
      </c>
      <c r="N754">
        <v>48</v>
      </c>
      <c r="O754">
        <v>0</v>
      </c>
      <c r="P754">
        <v>58</v>
      </c>
      <c r="Q754">
        <v>0</v>
      </c>
      <c r="R754" s="1" t="s">
        <v>554</v>
      </c>
      <c r="S754">
        <v>2.5</v>
      </c>
      <c r="T754">
        <v>15.24</v>
      </c>
      <c r="U754">
        <v>4.2</v>
      </c>
      <c r="V754">
        <v>25.76</v>
      </c>
      <c r="W754" s="1" t="s">
        <v>866</v>
      </c>
      <c r="X754">
        <v>0</v>
      </c>
      <c r="AB754" t="str">
        <f>Special[[#This Row],[服装]]&amp;Special[[#This Row],[名前]]&amp;Special[[#This Row],[レアリティ]]</f>
        <v>新年2星海光来ICONIC</v>
      </c>
      <c r="AC754">
        <f>IF((A753&amp;L753&amp;M753)&lt;&gt;(Special[[#This Row],[No]]&amp;L754&amp;M754),1,IF(Special[[#This Row],[追加属性]]="",1,0))</f>
        <v>0</v>
      </c>
    </row>
    <row r="755" spans="1:29" x14ac:dyDescent="0.25">
      <c r="A755">
        <f>VLOOKUP(Special[[#This Row],[No用]],SetNo[[No.用]:[vlookup 用]],2,FALSE)</f>
        <v>346</v>
      </c>
      <c r="B755">
        <f>IF(ROW()=2,1,IF(A754&lt;&gt;Special[[#This Row],[No]],1,IF(Special[[#This Row],[枝番用]]=0,B754,B754+1)))</f>
        <v>1</v>
      </c>
      <c r="C755">
        <f>IF(ROW()=2,1,IF(Special[[#This Row],[枝番用]]=1,1,C754+1))</f>
        <v>1</v>
      </c>
      <c r="D755" t="s">
        <v>108</v>
      </c>
      <c r="E755" t="s">
        <v>133</v>
      </c>
      <c r="F755" t="s">
        <v>77</v>
      </c>
      <c r="G755" t="s">
        <v>82</v>
      </c>
      <c r="H755" t="s">
        <v>134</v>
      </c>
      <c r="I755" t="s">
        <v>71</v>
      </c>
      <c r="J755" s="1">
        <v>0</v>
      </c>
      <c r="K755" t="s">
        <v>249</v>
      </c>
      <c r="L755" s="1" t="s">
        <v>191</v>
      </c>
      <c r="M755" s="1" t="s">
        <v>162</v>
      </c>
      <c r="N755">
        <v>12</v>
      </c>
      <c r="O755">
        <v>0</v>
      </c>
      <c r="P755">
        <v>0</v>
      </c>
      <c r="Q755">
        <v>0</v>
      </c>
      <c r="W755" t="s">
        <v>1046</v>
      </c>
      <c r="X755">
        <v>0</v>
      </c>
      <c r="AB755" t="str">
        <f>Special[[#This Row],[服装]]&amp;Special[[#This Row],[名前]]&amp;Special[[#This Row],[レアリティ]]</f>
        <v>ユニフォーム昼神幸郎ICONIC</v>
      </c>
      <c r="AC755">
        <f>IF((A754&amp;L754&amp;M754)&lt;&gt;(Special[[#This Row],[No]]&amp;L755&amp;M755),1,IF(Special[[#This Row],[追加属性]]="",1,0))</f>
        <v>1</v>
      </c>
    </row>
    <row r="756" spans="1:29" x14ac:dyDescent="0.25">
      <c r="A756">
        <f>VLOOKUP(Special[[#This Row],[No用]],SetNo[[No.用]:[vlookup 用]],2,FALSE)</f>
        <v>347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s="1" t="s">
        <v>587</v>
      </c>
      <c r="E756" t="s">
        <v>133</v>
      </c>
      <c r="F756" s="1" t="s">
        <v>73</v>
      </c>
      <c r="G756" t="s">
        <v>82</v>
      </c>
      <c r="H756" t="s">
        <v>134</v>
      </c>
      <c r="I756" t="s">
        <v>71</v>
      </c>
      <c r="J756" s="1">
        <v>0</v>
      </c>
      <c r="K756" t="s">
        <v>249</v>
      </c>
      <c r="L756" s="1" t="s">
        <v>191</v>
      </c>
      <c r="M756" s="1" t="s">
        <v>162</v>
      </c>
      <c r="N756">
        <v>12</v>
      </c>
      <c r="O756">
        <v>0</v>
      </c>
      <c r="P756">
        <v>0</v>
      </c>
      <c r="Q756">
        <v>0</v>
      </c>
      <c r="W756" t="s">
        <v>1046</v>
      </c>
      <c r="X756">
        <v>0</v>
      </c>
      <c r="AB756" t="str">
        <f>Special[[#This Row],[服装]]&amp;Special[[#This Row],[名前]]&amp;Special[[#This Row],[レアリティ]]</f>
        <v>Xmas昼神幸郎ICONIC</v>
      </c>
      <c r="AC756">
        <f>IF((A755&amp;L755&amp;M755)&lt;&gt;(Special[[#This Row],[No]]&amp;L756&amp;M756),1,IF(Special[[#This Row],[追加属性]]="",1,0))</f>
        <v>1</v>
      </c>
    </row>
    <row r="757" spans="1:29" x14ac:dyDescent="0.25">
      <c r="A757">
        <f>VLOOKUP(Special[[#This Row],[No用]],SetNo[[No.用]:[vlookup 用]],2,FALSE)</f>
        <v>347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s="1" t="s">
        <v>587</v>
      </c>
      <c r="E757" t="s">
        <v>133</v>
      </c>
      <c r="F757" s="1" t="s">
        <v>73</v>
      </c>
      <c r="G757" t="s">
        <v>82</v>
      </c>
      <c r="H757" t="s">
        <v>134</v>
      </c>
      <c r="I757" t="s">
        <v>71</v>
      </c>
      <c r="J757">
        <v>1</v>
      </c>
      <c r="K757" t="s">
        <v>249</v>
      </c>
      <c r="L757" s="1" t="s">
        <v>588</v>
      </c>
      <c r="M757" s="1" t="s">
        <v>224</v>
      </c>
      <c r="N757">
        <v>48</v>
      </c>
      <c r="O757">
        <v>0</v>
      </c>
      <c r="P757">
        <v>58</v>
      </c>
      <c r="Q757">
        <v>0</v>
      </c>
      <c r="S757">
        <v>3.35</v>
      </c>
      <c r="T757">
        <v>20.010000000000002</v>
      </c>
      <c r="U757">
        <v>5</v>
      </c>
      <c r="V757">
        <v>30.48</v>
      </c>
      <c r="W757" s="1" t="s">
        <v>943</v>
      </c>
      <c r="X757">
        <v>1</v>
      </c>
      <c r="Z757" s="1" t="s">
        <v>947</v>
      </c>
      <c r="AA757" s="1"/>
      <c r="AB757" t="str">
        <f>Special[[#This Row],[服装]]&amp;Special[[#This Row],[名前]]&amp;Special[[#This Row],[レアリティ]]</f>
        <v>Xmas昼神幸郎ICONIC</v>
      </c>
      <c r="AC757">
        <f>IF((A756&amp;L756&amp;M756)&lt;&gt;(Special[[#This Row],[No]]&amp;L757&amp;M757),1,IF(Special[[#This Row],[追加属性]]="",1,0))</f>
        <v>1</v>
      </c>
    </row>
    <row r="758" spans="1:29" x14ac:dyDescent="0.25">
      <c r="A758">
        <f>VLOOKUP(Special[[#This Row],[No用]],SetNo[[No.用]:[vlookup 用]],2,FALSE)</f>
        <v>348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956</v>
      </c>
      <c r="E758" s="1" t="s">
        <v>133</v>
      </c>
      <c r="F758" s="1" t="s">
        <v>90</v>
      </c>
      <c r="G758" s="1" t="s">
        <v>82</v>
      </c>
      <c r="H758" s="1" t="s">
        <v>134</v>
      </c>
      <c r="I758" s="1" t="s">
        <v>71</v>
      </c>
      <c r="J758" s="1">
        <v>0</v>
      </c>
      <c r="K758" t="s">
        <v>249</v>
      </c>
      <c r="L758" s="1" t="s">
        <v>191</v>
      </c>
      <c r="M758" s="1" t="s">
        <v>162</v>
      </c>
      <c r="N758">
        <v>12</v>
      </c>
      <c r="O758">
        <v>0</v>
      </c>
      <c r="P758">
        <v>0</v>
      </c>
      <c r="Q758">
        <v>0</v>
      </c>
      <c r="W758" t="s">
        <v>1046</v>
      </c>
      <c r="X758">
        <v>0</v>
      </c>
      <c r="AB758" t="str">
        <f>Special[[#This Row],[服装]]&amp;Special[[#This Row],[名前]]&amp;Special[[#This Row],[レアリティ]]</f>
        <v>職業体験2昼神幸郎ICONIC</v>
      </c>
      <c r="AC758">
        <f>IF((A757&amp;L757&amp;M757)&lt;&gt;(Special[[#This Row],[No]]&amp;L758&amp;M758),1,IF(Special[[#This Row],[追加属性]]="",1,0))</f>
        <v>1</v>
      </c>
    </row>
    <row r="759" spans="1:29" x14ac:dyDescent="0.25">
      <c r="A759">
        <f>VLOOKUP(Special[[#This Row],[No用]],SetNo[[No.用]:[vlookup 用]],2,FALSE)</f>
        <v>348</v>
      </c>
      <c r="B759">
        <f>IF(ROW()=2,1,IF(A758&lt;&gt;Special[[#This Row],[No]],1,IF(Special[[#This Row],[枝番用]]=0,B758,B758+1)))</f>
        <v>2</v>
      </c>
      <c r="C759">
        <f>IF(ROW()=2,1,IF(Special[[#This Row],[枝番用]]=1,1,C758+1))</f>
        <v>1</v>
      </c>
      <c r="D759" s="1" t="s">
        <v>956</v>
      </c>
      <c r="E759" s="1" t="s">
        <v>133</v>
      </c>
      <c r="F759" s="1" t="s">
        <v>90</v>
      </c>
      <c r="G759" s="1" t="s">
        <v>82</v>
      </c>
      <c r="H759" s="1" t="s">
        <v>134</v>
      </c>
      <c r="I759" s="1" t="s">
        <v>71</v>
      </c>
      <c r="J759">
        <v>1</v>
      </c>
      <c r="K759" t="s">
        <v>249</v>
      </c>
      <c r="L759" s="1" t="s">
        <v>588</v>
      </c>
      <c r="M759" s="1" t="s">
        <v>224</v>
      </c>
      <c r="N759">
        <v>48</v>
      </c>
      <c r="O759">
        <v>0</v>
      </c>
      <c r="P759">
        <v>58</v>
      </c>
      <c r="Q759">
        <v>0</v>
      </c>
      <c r="S759">
        <v>3.35</v>
      </c>
      <c r="T759">
        <v>20.010000000000002</v>
      </c>
      <c r="U759">
        <v>5</v>
      </c>
      <c r="V759">
        <v>30.48</v>
      </c>
      <c r="W759" s="1" t="s">
        <v>866</v>
      </c>
      <c r="X759">
        <v>1</v>
      </c>
      <c r="Z759" s="1" t="s">
        <v>947</v>
      </c>
      <c r="AA759" s="1"/>
      <c r="AB759" t="str">
        <f>Special[[#This Row],[服装]]&amp;Special[[#This Row],[名前]]&amp;Special[[#This Row],[レアリティ]]</f>
        <v>職業体験2昼神幸郎ICONIC</v>
      </c>
      <c r="AC759">
        <f>IF((A758&amp;L758&amp;M758)&lt;&gt;(Special[[#This Row],[No]]&amp;L759&amp;M759),1,IF(Special[[#This Row],[追加属性]]="",1,0))</f>
        <v>1</v>
      </c>
    </row>
    <row r="760" spans="1:29" x14ac:dyDescent="0.25">
      <c r="A760">
        <f>VLOOKUP(Special[[#This Row],[No用]],SetNo[[No.用]:[vlookup 用]],2,FALSE)</f>
        <v>349</v>
      </c>
      <c r="B760">
        <f>IF(ROW()=2,1,IF(A759&lt;&gt;Special[[#This Row],[No]],1,IF(Special[[#This Row],[枝番用]]=0,B759,B759+1)))</f>
        <v>1</v>
      </c>
      <c r="C760">
        <f>IF(ROW()=2,1,IF(Special[[#This Row],[枝番用]]=1,1,C759+1))</f>
        <v>1</v>
      </c>
      <c r="D760" t="s">
        <v>108</v>
      </c>
      <c r="E760" t="s">
        <v>131</v>
      </c>
      <c r="F760" t="s">
        <v>77</v>
      </c>
      <c r="G760" t="s">
        <v>78</v>
      </c>
      <c r="H760" t="s">
        <v>135</v>
      </c>
      <c r="I760" t="s">
        <v>71</v>
      </c>
      <c r="J760" s="1">
        <v>0</v>
      </c>
      <c r="K760" t="s">
        <v>249</v>
      </c>
      <c r="L760" s="1" t="s">
        <v>191</v>
      </c>
      <c r="M760" s="1" t="s">
        <v>162</v>
      </c>
      <c r="N760">
        <v>13</v>
      </c>
      <c r="O760">
        <v>0</v>
      </c>
      <c r="P760">
        <v>0</v>
      </c>
      <c r="Q760">
        <v>0</v>
      </c>
      <c r="W760" t="s">
        <v>1046</v>
      </c>
      <c r="X760">
        <v>0</v>
      </c>
      <c r="AB760" t="str">
        <f>Special[[#This Row],[服装]]&amp;Special[[#This Row],[名前]]&amp;Special[[#This Row],[レアリティ]]</f>
        <v>ユニフォーム佐久早聖臣ICONIC</v>
      </c>
      <c r="AC760">
        <f>IF((A759&amp;L759&amp;M759)&lt;&gt;(Special[[#This Row],[No]]&amp;L760&amp;M760),1,IF(Special[[#This Row],[追加属性]]="",1,0))</f>
        <v>1</v>
      </c>
    </row>
    <row r="761" spans="1:29" x14ac:dyDescent="0.25">
      <c r="A761">
        <f>VLOOKUP(Special[[#This Row],[No用]],SetNo[[No.用]:[vlookup 用]],2,FALSE)</f>
        <v>349</v>
      </c>
      <c r="B761">
        <f>IF(ROW()=2,1,IF(A760&lt;&gt;Special[[#This Row],[No]],1,IF(Special[[#This Row],[枝番用]]=0,B760,B760+1)))</f>
        <v>2</v>
      </c>
      <c r="C761">
        <f>IF(ROW()=2,1,IF(Special[[#This Row],[枝番用]]=1,1,C760+1))</f>
        <v>1</v>
      </c>
      <c r="D761" t="s">
        <v>108</v>
      </c>
      <c r="E761" t="s">
        <v>131</v>
      </c>
      <c r="F761" t="s">
        <v>77</v>
      </c>
      <c r="G761" t="s">
        <v>78</v>
      </c>
      <c r="H761" t="s">
        <v>135</v>
      </c>
      <c r="I761" t="s">
        <v>71</v>
      </c>
      <c r="J761">
        <v>1</v>
      </c>
      <c r="K761" t="s">
        <v>249</v>
      </c>
      <c r="L761" s="1" t="s">
        <v>593</v>
      </c>
      <c r="M761" s="1" t="s">
        <v>224</v>
      </c>
      <c r="N761">
        <v>51</v>
      </c>
      <c r="O761">
        <v>0</v>
      </c>
      <c r="P761">
        <v>61</v>
      </c>
      <c r="Q761">
        <v>0</v>
      </c>
      <c r="S761">
        <v>3.35</v>
      </c>
      <c r="T761">
        <v>33.729999999999997</v>
      </c>
      <c r="U761">
        <v>5</v>
      </c>
      <c r="V761">
        <v>50.08</v>
      </c>
      <c r="W761" t="s">
        <v>877</v>
      </c>
      <c r="X761">
        <v>1</v>
      </c>
      <c r="AB761" t="str">
        <f>Special[[#This Row],[服装]]&amp;Special[[#This Row],[名前]]&amp;Special[[#This Row],[レアリティ]]</f>
        <v>ユニフォーム佐久早聖臣ICONIC</v>
      </c>
      <c r="AC761">
        <f>IF((A760&amp;L760&amp;M760)&lt;&gt;(Special[[#This Row],[No]]&amp;L761&amp;M761),1,IF(Special[[#This Row],[追加属性]]="",1,0))</f>
        <v>1</v>
      </c>
    </row>
    <row r="762" spans="1:29" x14ac:dyDescent="0.25">
      <c r="A762">
        <f>VLOOKUP(Special[[#This Row],[No用]],SetNo[[No.用]:[vlookup 用]],2,FALSE)</f>
        <v>350</v>
      </c>
      <c r="B762">
        <f>IF(ROW()=2,1,IF(A761&lt;&gt;Special[[#This Row],[No]],1,IF(Special[[#This Row],[枝番用]]=0,B761,B761+1)))</f>
        <v>1</v>
      </c>
      <c r="C762">
        <f>IF(ROW()=2,1,IF(Special[[#This Row],[枝番用]]=1,1,C761+1))</f>
        <v>1</v>
      </c>
      <c r="D762" s="1" t="s">
        <v>630</v>
      </c>
      <c r="E762" s="1" t="s">
        <v>131</v>
      </c>
      <c r="F762" s="1" t="s">
        <v>73</v>
      </c>
      <c r="G762" s="1" t="s">
        <v>78</v>
      </c>
      <c r="H762" s="1" t="s">
        <v>135</v>
      </c>
      <c r="I762" s="1" t="s">
        <v>71</v>
      </c>
      <c r="J762" s="1">
        <v>0</v>
      </c>
      <c r="K762" t="s">
        <v>249</v>
      </c>
      <c r="L762" s="1" t="s">
        <v>191</v>
      </c>
      <c r="M762" s="1" t="s">
        <v>162</v>
      </c>
      <c r="N762">
        <v>13</v>
      </c>
      <c r="O762">
        <v>0</v>
      </c>
      <c r="P762">
        <v>0</v>
      </c>
      <c r="Q762">
        <v>0</v>
      </c>
      <c r="W762" t="s">
        <v>1046</v>
      </c>
      <c r="X762">
        <v>0</v>
      </c>
      <c r="AB762" t="str">
        <f>Special[[#This Row],[服装]]&amp;Special[[#This Row],[名前]]&amp;Special[[#This Row],[レアリティ]]</f>
        <v>サバゲ佐久早聖臣ICONIC</v>
      </c>
      <c r="AC762">
        <f>IF((A761&amp;L761&amp;M761)&lt;&gt;(Special[[#This Row],[No]]&amp;L762&amp;M762),1,IF(Special[[#This Row],[追加属性]]="",1,0))</f>
        <v>1</v>
      </c>
    </row>
    <row r="763" spans="1:29" x14ac:dyDescent="0.25">
      <c r="A763">
        <f>VLOOKUP(Special[[#This Row],[No用]],SetNo[[No.用]:[vlookup 用]],2,FALSE)</f>
        <v>351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s="1" t="s">
        <v>824</v>
      </c>
      <c r="E763" s="1" t="s">
        <v>515</v>
      </c>
      <c r="F763" s="1" t="s">
        <v>24</v>
      </c>
      <c r="G763" s="1" t="s">
        <v>25</v>
      </c>
      <c r="H763" s="1" t="s">
        <v>158</v>
      </c>
      <c r="I763" s="1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1046</v>
      </c>
      <c r="X763">
        <v>0</v>
      </c>
      <c r="AB763" t="str">
        <f>Special[[#This Row],[服装]]&amp;Special[[#This Row],[名前]]&amp;Special[[#This Row],[レアリティ]]</f>
        <v>新年2佐久早聖臣ICONIC</v>
      </c>
      <c r="AC763">
        <f>IF((A762&amp;L762&amp;M762)&lt;&gt;(Special[[#This Row],[No]]&amp;L763&amp;M763),1,IF(Special[[#This Row],[追加属性]]="",1,0))</f>
        <v>1</v>
      </c>
    </row>
    <row r="764" spans="1:29" x14ac:dyDescent="0.25">
      <c r="A764">
        <f>VLOOKUP(Special[[#This Row],[No用]],SetNo[[No.用]:[vlookup 用]],2,FALSE)</f>
        <v>351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s="1" t="s">
        <v>824</v>
      </c>
      <c r="E764" s="1" t="s">
        <v>515</v>
      </c>
      <c r="F764" s="1" t="s">
        <v>24</v>
      </c>
      <c r="G764" s="1" t="s">
        <v>25</v>
      </c>
      <c r="H764" s="1" t="s">
        <v>158</v>
      </c>
      <c r="I764" s="1" t="s">
        <v>71</v>
      </c>
      <c r="J764">
        <v>1</v>
      </c>
      <c r="K764" t="s">
        <v>249</v>
      </c>
      <c r="L764" s="1" t="s">
        <v>593</v>
      </c>
      <c r="M764" s="1" t="s">
        <v>224</v>
      </c>
      <c r="N764">
        <v>48</v>
      </c>
      <c r="O764">
        <v>0</v>
      </c>
      <c r="P764">
        <v>58</v>
      </c>
      <c r="Q764">
        <v>0</v>
      </c>
      <c r="S764">
        <v>3.35</v>
      </c>
      <c r="T764">
        <v>33.729999999999997</v>
      </c>
      <c r="U764">
        <v>5</v>
      </c>
      <c r="V764">
        <v>50.08</v>
      </c>
      <c r="W764" t="s">
        <v>877</v>
      </c>
      <c r="X764">
        <v>1</v>
      </c>
      <c r="AB764" t="str">
        <f>Special[[#This Row],[服装]]&amp;Special[[#This Row],[名前]]&amp;Special[[#This Row],[レアリティ]]</f>
        <v>新年2佐久早聖臣ICONIC</v>
      </c>
      <c r="AC764">
        <f>IF((A763&amp;L763&amp;M763)&lt;&gt;(Special[[#This Row],[No]]&amp;L764&amp;M764),1,IF(Special[[#This Row],[追加属性]]="",1,0))</f>
        <v>1</v>
      </c>
    </row>
    <row r="765" spans="1:29" x14ac:dyDescent="0.25">
      <c r="A765">
        <f>VLOOKUP(Special[[#This Row],[No用]],SetNo[[No.用]:[vlookup 用]],2,FALSE)</f>
        <v>352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t="s">
        <v>132</v>
      </c>
      <c r="F765" t="s">
        <v>77</v>
      </c>
      <c r="G765" t="s">
        <v>80</v>
      </c>
      <c r="H765" t="s">
        <v>135</v>
      </c>
      <c r="I765" t="s">
        <v>71</v>
      </c>
      <c r="J765">
        <v>1</v>
      </c>
      <c r="K765" t="s">
        <v>381</v>
      </c>
      <c r="L765" s="1" t="s">
        <v>259</v>
      </c>
      <c r="M765" s="1" t="s">
        <v>173</v>
      </c>
      <c r="N765">
        <v>32</v>
      </c>
      <c r="O765">
        <v>0</v>
      </c>
      <c r="P765">
        <v>0</v>
      </c>
      <c r="Q765">
        <v>0</v>
      </c>
      <c r="S765">
        <v>15</v>
      </c>
      <c r="T765">
        <v>59.1</v>
      </c>
      <c r="U765">
        <v>0</v>
      </c>
      <c r="V765">
        <v>0</v>
      </c>
      <c r="W765" t="s">
        <v>1048</v>
      </c>
      <c r="X765">
        <v>0</v>
      </c>
      <c r="AB765" t="str">
        <f>Special[[#This Row],[服装]]&amp;Special[[#This Row],[名前]]&amp;Special[[#This Row],[レアリティ]]</f>
        <v>ユニフォーム小森元也ICONIC</v>
      </c>
      <c r="AC765">
        <f>IF((A764&amp;L764&amp;M764)&lt;&gt;(Special[[#This Row],[No]]&amp;L765&amp;M765),1,IF(Special[[#This Row],[追加属性]]="",1,0))</f>
        <v>1</v>
      </c>
    </row>
    <row r="766" spans="1:29" x14ac:dyDescent="0.25">
      <c r="A766">
        <f>VLOOKUP(Special[[#This Row],[No用]],SetNo[[No.用]:[vlookup 用]],2,FALSE)</f>
        <v>352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t="s">
        <v>108</v>
      </c>
      <c r="E766" t="s">
        <v>132</v>
      </c>
      <c r="F766" t="s">
        <v>77</v>
      </c>
      <c r="G766" t="s">
        <v>80</v>
      </c>
      <c r="H766" t="s">
        <v>135</v>
      </c>
      <c r="I766" t="s">
        <v>71</v>
      </c>
      <c r="J766">
        <v>1</v>
      </c>
      <c r="K766" t="s">
        <v>381</v>
      </c>
      <c r="L766" s="1" t="s">
        <v>195</v>
      </c>
      <c r="M766" s="1" t="s">
        <v>224</v>
      </c>
      <c r="N766">
        <v>47</v>
      </c>
      <c r="O766">
        <v>0</v>
      </c>
      <c r="P766">
        <v>57</v>
      </c>
      <c r="Q766">
        <v>0</v>
      </c>
      <c r="S766">
        <v>70</v>
      </c>
      <c r="T766">
        <v>84.7</v>
      </c>
      <c r="U766">
        <v>80</v>
      </c>
      <c r="V766">
        <v>94.7</v>
      </c>
      <c r="W766" t="s">
        <v>1147</v>
      </c>
      <c r="X766">
        <v>1</v>
      </c>
      <c r="Z766" s="1" t="s">
        <v>1063</v>
      </c>
      <c r="AA766" t="s">
        <v>1149</v>
      </c>
      <c r="AB766" t="str">
        <f>Special[[#This Row],[服装]]&amp;Special[[#This Row],[名前]]&amp;Special[[#This Row],[レアリティ]]</f>
        <v>ユニフォーム小森元也ICONIC</v>
      </c>
      <c r="AC766">
        <f>IF((A765&amp;L765&amp;M765)&lt;&gt;(Special[[#This Row],[No]]&amp;L766&amp;M766),1,IF(Special[[#This Row],[追加属性]]="",1,0))</f>
        <v>1</v>
      </c>
    </row>
    <row r="767" spans="1:29" x14ac:dyDescent="0.25">
      <c r="A767">
        <f>VLOOKUP(Special[[#This Row],[No用]],SetNo[[No.用]:[vlookup 用]],2,FALSE)</f>
        <v>352</v>
      </c>
      <c r="B767">
        <f>IF(ROW()=2,1,IF(A766&lt;&gt;Special[[#This Row],[No]],1,IF(Special[[#This Row],[枝番用]]=0,B766,B766+1)))</f>
        <v>2</v>
      </c>
      <c r="C767">
        <f>IF(ROW()=2,1,IF(Special[[#This Row],[枝番用]]=1,1,C766+1))</f>
        <v>2</v>
      </c>
      <c r="D767" t="s">
        <v>108</v>
      </c>
      <c r="E767" t="s">
        <v>132</v>
      </c>
      <c r="F767" t="s">
        <v>77</v>
      </c>
      <c r="G767" t="s">
        <v>80</v>
      </c>
      <c r="H767" t="s">
        <v>135</v>
      </c>
      <c r="I767" t="s">
        <v>71</v>
      </c>
      <c r="J767">
        <v>1</v>
      </c>
      <c r="K767" t="s">
        <v>381</v>
      </c>
      <c r="L767" s="1" t="s">
        <v>195</v>
      </c>
      <c r="M767" s="1" t="s">
        <v>224</v>
      </c>
      <c r="N767">
        <v>47</v>
      </c>
      <c r="O767">
        <v>0</v>
      </c>
      <c r="P767">
        <v>57</v>
      </c>
      <c r="Q767">
        <v>0</v>
      </c>
      <c r="R767" t="s">
        <v>1139</v>
      </c>
      <c r="S767">
        <v>16.8</v>
      </c>
      <c r="T767">
        <v>58.94</v>
      </c>
      <c r="U767">
        <v>20</v>
      </c>
      <c r="V767">
        <v>69.98</v>
      </c>
      <c r="W767" t="s">
        <v>941</v>
      </c>
      <c r="X767">
        <v>1</v>
      </c>
      <c r="Z767" s="1" t="s">
        <v>1063</v>
      </c>
      <c r="AA767" t="s">
        <v>1149</v>
      </c>
      <c r="AB767" t="str">
        <f>Special[[#This Row],[服装]]&amp;Special[[#This Row],[名前]]&amp;Special[[#This Row],[レアリティ]]</f>
        <v>ユニフォーム小森元也ICONIC</v>
      </c>
      <c r="AC767">
        <f>IF((A766&amp;L766&amp;M766)&lt;&gt;(Special[[#This Row],[No]]&amp;L767&amp;M767),1,IF(Special[[#This Row],[追加属性]]="",1,0))</f>
        <v>0</v>
      </c>
    </row>
    <row r="768" spans="1:29" x14ac:dyDescent="0.25">
      <c r="A768">
        <f>VLOOKUP(Special[[#This Row],[No用]],SetNo[[No.用]:[vlookup 用]],2,FALSE)</f>
        <v>353</v>
      </c>
      <c r="B768">
        <f>IF(ROW()=2,1,IF(A767&lt;&gt;Special[[#This Row],[No]],1,IF(Special[[#This Row],[枝番用]]=0,B767,B767+1)))</f>
        <v>1</v>
      </c>
      <c r="C768">
        <f>IF(ROW()=2,1,IF(Special[[#This Row],[枝番用]]=1,1,C767+1))</f>
        <v>1</v>
      </c>
      <c r="D768" s="1" t="s">
        <v>683</v>
      </c>
      <c r="E768" s="1" t="s">
        <v>132</v>
      </c>
      <c r="F768" s="1" t="s">
        <v>73</v>
      </c>
      <c r="G768" s="1" t="s">
        <v>80</v>
      </c>
      <c r="H768" s="1" t="s">
        <v>135</v>
      </c>
      <c r="I768" s="1" t="s">
        <v>71</v>
      </c>
      <c r="J768">
        <v>1</v>
      </c>
      <c r="K768" t="s">
        <v>381</v>
      </c>
      <c r="L768" s="1" t="s">
        <v>259</v>
      </c>
      <c r="M768" s="1" t="s">
        <v>173</v>
      </c>
      <c r="N768">
        <v>32</v>
      </c>
      <c r="O768">
        <v>0</v>
      </c>
      <c r="P768">
        <v>0</v>
      </c>
      <c r="Q768">
        <v>0</v>
      </c>
      <c r="S768">
        <v>15</v>
      </c>
      <c r="T768">
        <v>59.1</v>
      </c>
      <c r="U768">
        <v>0</v>
      </c>
      <c r="V768">
        <v>0</v>
      </c>
      <c r="W768" t="s">
        <v>1048</v>
      </c>
      <c r="X768">
        <v>0</v>
      </c>
      <c r="AB768" t="str">
        <f>Special[[#This Row],[服装]]&amp;Special[[#This Row],[名前]]&amp;Special[[#This Row],[レアリティ]]</f>
        <v>キャンプ小森元也ICONIC</v>
      </c>
      <c r="AC768">
        <f>IF((A767&amp;L767&amp;M767)&lt;&gt;(Special[[#This Row],[No]]&amp;L768&amp;M768),1,IF(Special[[#This Row],[追加属性]]="",1,0))</f>
        <v>1</v>
      </c>
    </row>
    <row r="769" spans="1:29" x14ac:dyDescent="0.25">
      <c r="A769">
        <f>VLOOKUP(Special[[#This Row],[No用]],SetNo[[No.用]:[vlookup 用]],2,FALSE)</f>
        <v>353</v>
      </c>
      <c r="B769">
        <f>IF(ROW()=2,1,IF(A768&lt;&gt;Special[[#This Row],[No]],1,IF(Special[[#This Row],[枝番用]]=0,B768,B768+1)))</f>
        <v>2</v>
      </c>
      <c r="C769">
        <f>IF(ROW()=2,1,IF(Special[[#This Row],[枝番用]]=1,1,C768+1))</f>
        <v>1</v>
      </c>
      <c r="D769" s="1" t="s">
        <v>683</v>
      </c>
      <c r="E769" s="1" t="s">
        <v>132</v>
      </c>
      <c r="F769" s="1" t="s">
        <v>73</v>
      </c>
      <c r="G769" s="1" t="s">
        <v>80</v>
      </c>
      <c r="H769" s="1" t="s">
        <v>135</v>
      </c>
      <c r="I769" s="1" t="s">
        <v>71</v>
      </c>
      <c r="J769">
        <v>1</v>
      </c>
      <c r="K769" t="s">
        <v>381</v>
      </c>
      <c r="L769" s="1" t="s">
        <v>195</v>
      </c>
      <c r="M769" s="1" t="s">
        <v>224</v>
      </c>
      <c r="N769">
        <v>47</v>
      </c>
      <c r="O769">
        <v>0</v>
      </c>
      <c r="P769">
        <v>57</v>
      </c>
      <c r="Q769">
        <v>0</v>
      </c>
      <c r="S769">
        <v>70</v>
      </c>
      <c r="T769">
        <v>84.7</v>
      </c>
      <c r="U769">
        <v>80</v>
      </c>
      <c r="V769">
        <v>94.7</v>
      </c>
      <c r="W769" s="1" t="s">
        <v>1148</v>
      </c>
      <c r="X769">
        <v>1</v>
      </c>
      <c r="Z769" s="1" t="s">
        <v>1063</v>
      </c>
      <c r="AA769" s="1" t="s">
        <v>1150</v>
      </c>
      <c r="AB769" t="str">
        <f>Special[[#This Row],[服装]]&amp;Special[[#This Row],[名前]]&amp;Special[[#This Row],[レアリティ]]</f>
        <v>キャンプ小森元也ICONIC</v>
      </c>
      <c r="AC769">
        <f>IF((A768&amp;L768&amp;M768)&lt;&gt;(Special[[#This Row],[No]]&amp;L769&amp;M769),1,IF(Special[[#This Row],[追加属性]]="",1,0))</f>
        <v>1</v>
      </c>
    </row>
    <row r="770" spans="1:29" x14ac:dyDescent="0.25">
      <c r="A770">
        <f>VLOOKUP(Special[[#This Row],[No用]],SetNo[[No.用]:[vlookup 用]],2,FALSE)</f>
        <v>353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2</v>
      </c>
      <c r="D770" s="1" t="s">
        <v>683</v>
      </c>
      <c r="E770" s="1" t="s">
        <v>132</v>
      </c>
      <c r="F770" s="1" t="s">
        <v>73</v>
      </c>
      <c r="G770" s="1" t="s">
        <v>80</v>
      </c>
      <c r="H770" s="1" t="s">
        <v>135</v>
      </c>
      <c r="I770" s="1" t="s">
        <v>71</v>
      </c>
      <c r="J770">
        <v>1</v>
      </c>
      <c r="K770" t="s">
        <v>381</v>
      </c>
      <c r="L770" s="1" t="s">
        <v>195</v>
      </c>
      <c r="M770" s="1" t="s">
        <v>224</v>
      </c>
      <c r="N770">
        <v>47</v>
      </c>
      <c r="O770">
        <v>0</v>
      </c>
      <c r="P770">
        <v>57</v>
      </c>
      <c r="Q770">
        <v>0</v>
      </c>
      <c r="R770" s="1" t="s">
        <v>588</v>
      </c>
      <c r="S770">
        <v>16.8</v>
      </c>
      <c r="T770">
        <v>58.94</v>
      </c>
      <c r="U770">
        <v>20</v>
      </c>
      <c r="V770">
        <v>69.98</v>
      </c>
      <c r="W770" s="1" t="s">
        <v>943</v>
      </c>
      <c r="X770">
        <v>1</v>
      </c>
      <c r="Z770" s="1" t="s">
        <v>1063</v>
      </c>
      <c r="AA770" s="1" t="s">
        <v>1150</v>
      </c>
      <c r="AB770" t="str">
        <f>Special[[#This Row],[服装]]&amp;Special[[#This Row],[名前]]&amp;Special[[#This Row],[レアリティ]]</f>
        <v>キャンプ小森元也ICONIC</v>
      </c>
      <c r="AC770">
        <f>IF((A769&amp;L769&amp;M769)&lt;&gt;(Special[[#This Row],[No]]&amp;L770&amp;M770),1,IF(Special[[#This Row],[追加属性]]="",1,0))</f>
        <v>0</v>
      </c>
    </row>
    <row r="771" spans="1:29" x14ac:dyDescent="0.25">
      <c r="A771">
        <f>VLOOKUP(Special[[#This Row],[No用]],SetNo[[No.用]:[vlookup 用]],2,FALSE)</f>
        <v>354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s="1" t="s">
        <v>1070</v>
      </c>
      <c r="E771" s="1" t="s">
        <v>132</v>
      </c>
      <c r="F771" s="1" t="s">
        <v>90</v>
      </c>
      <c r="G771" s="1" t="s">
        <v>80</v>
      </c>
      <c r="H771" s="1" t="s">
        <v>135</v>
      </c>
      <c r="I771" s="1" t="s">
        <v>71</v>
      </c>
      <c r="J771">
        <v>1</v>
      </c>
      <c r="K771" t="s">
        <v>381</v>
      </c>
      <c r="L771" s="1" t="s">
        <v>259</v>
      </c>
      <c r="M771" s="1" t="s">
        <v>173</v>
      </c>
      <c r="N771">
        <v>32</v>
      </c>
      <c r="O771">
        <v>0</v>
      </c>
      <c r="P771">
        <v>0</v>
      </c>
      <c r="Q771">
        <v>0</v>
      </c>
      <c r="S771">
        <v>15</v>
      </c>
      <c r="T771">
        <v>59.1</v>
      </c>
      <c r="U771">
        <v>0</v>
      </c>
      <c r="V771">
        <v>0</v>
      </c>
      <c r="W771" t="s">
        <v>1048</v>
      </c>
      <c r="X771">
        <v>0</v>
      </c>
      <c r="AB771" t="str">
        <f>Special[[#This Row],[服装]]&amp;Special[[#This Row],[名前]]&amp;Special[[#This Row],[レアリティ]]</f>
        <v>ハロウィン小森元也ICONIC</v>
      </c>
      <c r="AC771">
        <f>IF((A770&amp;L770&amp;M770)&lt;&gt;(Special[[#This Row],[No]]&amp;L771&amp;M771),1,IF(Special[[#This Row],[追加属性]]="",1,0))</f>
        <v>1</v>
      </c>
    </row>
    <row r="772" spans="1:29" x14ac:dyDescent="0.25">
      <c r="A772">
        <f>VLOOKUP(Special[[#This Row],[No用]],SetNo[[No.用]:[vlookup 用]],2,FALSE)</f>
        <v>354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s="1" t="s">
        <v>1070</v>
      </c>
      <c r="E772" s="1" t="s">
        <v>132</v>
      </c>
      <c r="F772" s="1" t="s">
        <v>90</v>
      </c>
      <c r="G772" s="1" t="s">
        <v>80</v>
      </c>
      <c r="H772" s="1" t="s">
        <v>135</v>
      </c>
      <c r="I772" s="1" t="s">
        <v>71</v>
      </c>
      <c r="J772">
        <v>1</v>
      </c>
      <c r="K772" t="s">
        <v>381</v>
      </c>
      <c r="L772" s="1" t="s">
        <v>195</v>
      </c>
      <c r="M772" s="1" t="s">
        <v>224</v>
      </c>
      <c r="N772">
        <v>47</v>
      </c>
      <c r="O772">
        <v>0</v>
      </c>
      <c r="P772">
        <v>57</v>
      </c>
      <c r="Q772">
        <v>0</v>
      </c>
      <c r="S772">
        <v>70</v>
      </c>
      <c r="T772">
        <v>84.7</v>
      </c>
      <c r="U772">
        <v>80</v>
      </c>
      <c r="V772">
        <v>94.7</v>
      </c>
      <c r="W772" s="1" t="s">
        <v>1148</v>
      </c>
      <c r="X772">
        <v>1</v>
      </c>
      <c r="Z772" s="1" t="s">
        <v>1063</v>
      </c>
      <c r="AA772" s="1" t="s">
        <v>1150</v>
      </c>
      <c r="AB772" t="str">
        <f>Special[[#This Row],[服装]]&amp;Special[[#This Row],[名前]]&amp;Special[[#This Row],[レアリティ]]</f>
        <v>ハロウィン小森元也ICONIC</v>
      </c>
      <c r="AC772">
        <f>IF((A771&amp;L771&amp;M771)&lt;&gt;(Special[[#This Row],[No]]&amp;L772&amp;M772),1,IF(Special[[#This Row],[追加属性]]="",1,0))</f>
        <v>1</v>
      </c>
    </row>
    <row r="773" spans="1:29" x14ac:dyDescent="0.25">
      <c r="A773">
        <f>VLOOKUP(Special[[#This Row],[No用]],SetNo[[No.用]:[vlookup 用]],2,FALSE)</f>
        <v>354</v>
      </c>
      <c r="B773">
        <f>IF(ROW()=2,1,IF(A772&lt;&gt;Special[[#This Row],[No]],1,IF(Special[[#This Row],[枝番用]]=0,B772,B772+1)))</f>
        <v>2</v>
      </c>
      <c r="C773">
        <f>IF(ROW()=2,1,IF(Special[[#This Row],[枝番用]]=1,1,C772+1))</f>
        <v>2</v>
      </c>
      <c r="D773" s="1" t="s">
        <v>1070</v>
      </c>
      <c r="E773" s="1" t="s">
        <v>132</v>
      </c>
      <c r="F773" s="1" t="s">
        <v>90</v>
      </c>
      <c r="G773" s="1" t="s">
        <v>80</v>
      </c>
      <c r="H773" s="1" t="s">
        <v>135</v>
      </c>
      <c r="I773" s="1" t="s">
        <v>71</v>
      </c>
      <c r="J773">
        <v>1</v>
      </c>
      <c r="K773" t="s">
        <v>381</v>
      </c>
      <c r="L773" s="1" t="s">
        <v>195</v>
      </c>
      <c r="M773" s="1" t="s">
        <v>224</v>
      </c>
      <c r="N773">
        <v>47</v>
      </c>
      <c r="O773">
        <v>0</v>
      </c>
      <c r="P773">
        <v>57</v>
      </c>
      <c r="Q773">
        <v>0</v>
      </c>
      <c r="R773" s="1" t="s">
        <v>588</v>
      </c>
      <c r="S773">
        <v>16.8</v>
      </c>
      <c r="T773">
        <v>58.94</v>
      </c>
      <c r="U773">
        <v>20</v>
      </c>
      <c r="V773">
        <v>69.98</v>
      </c>
      <c r="W773" s="1" t="s">
        <v>943</v>
      </c>
      <c r="X773">
        <v>1</v>
      </c>
      <c r="Z773" s="1" t="s">
        <v>1063</v>
      </c>
      <c r="AA773" s="1" t="s">
        <v>1150</v>
      </c>
      <c r="AB773" t="str">
        <f>Special[[#This Row],[服装]]&amp;Special[[#This Row],[名前]]&amp;Special[[#This Row],[レアリティ]]</f>
        <v>ハロウィン小森元也ICONIC</v>
      </c>
      <c r="AC773">
        <f>IF((A772&amp;L772&amp;M772)&lt;&gt;(Special[[#This Row],[No]]&amp;L773&amp;M773),1,IF(Special[[#This Row],[追加属性]]="",1,0))</f>
        <v>0</v>
      </c>
    </row>
    <row r="774" spans="1:29" x14ac:dyDescent="0.25">
      <c r="A774">
        <f>VLOOKUP(Special[[#This Row],[No用]],SetNo[[No.用]:[vlookup 用]],2,FALSE)</f>
        <v>355</v>
      </c>
      <c r="B774">
        <f>IF(ROW()=2,1,IF(A773&lt;&gt;Special[[#This Row],[No]],1,IF(Special[[#This Row],[枝番用]]=0,B773,B773+1)))</f>
        <v>1</v>
      </c>
      <c r="C774">
        <f>IF(ROW()=2,1,IF(Special[[#This Row],[枝番用]]=1,1,C773+1))</f>
        <v>1</v>
      </c>
      <c r="D774" t="s">
        <v>108</v>
      </c>
      <c r="E774" s="1" t="s">
        <v>541</v>
      </c>
      <c r="F774" s="1" t="s">
        <v>90</v>
      </c>
      <c r="G774" s="1" t="s">
        <v>78</v>
      </c>
      <c r="H774" s="1" t="s">
        <v>543</v>
      </c>
      <c r="I774" t="s">
        <v>71</v>
      </c>
      <c r="J774" s="1">
        <v>0</v>
      </c>
      <c r="K774" t="s">
        <v>381</v>
      </c>
      <c r="L774" s="1" t="s">
        <v>191</v>
      </c>
      <c r="M774" s="1" t="s">
        <v>162</v>
      </c>
      <c r="N774">
        <v>13</v>
      </c>
      <c r="O774">
        <v>0</v>
      </c>
      <c r="P774">
        <v>0</v>
      </c>
      <c r="Q774">
        <v>0</v>
      </c>
      <c r="W774" t="s">
        <v>1046</v>
      </c>
      <c r="X774">
        <v>0</v>
      </c>
      <c r="AB774" t="str">
        <f>Special[[#This Row],[服装]]&amp;Special[[#This Row],[名前]]&amp;Special[[#This Row],[レアリティ]]</f>
        <v>ユニフォーム大将優ICONIC</v>
      </c>
      <c r="AC774">
        <f>IF((A773&amp;L773&amp;M773)&lt;&gt;(Special[[#This Row],[No]]&amp;L774&amp;M774),1,IF(Special[[#This Row],[追加属性]]="",1,0))</f>
        <v>1</v>
      </c>
    </row>
    <row r="775" spans="1:29" x14ac:dyDescent="0.25">
      <c r="A775">
        <f>VLOOKUP(Special[[#This Row],[No用]],SetNo[[No.用]:[vlookup 用]],2,FALSE)</f>
        <v>355</v>
      </c>
      <c r="B775">
        <f>IF(ROW()=2,1,IF(A774&lt;&gt;Special[[#This Row],[No]],1,IF(Special[[#This Row],[枝番用]]=0,B774,B774+1)))</f>
        <v>2</v>
      </c>
      <c r="C775">
        <f>IF(ROW()=2,1,IF(Special[[#This Row],[枝番用]]=1,1,C774+1))</f>
        <v>1</v>
      </c>
      <c r="D775" t="s">
        <v>108</v>
      </c>
      <c r="E775" s="1" t="s">
        <v>541</v>
      </c>
      <c r="F775" s="1" t="s">
        <v>90</v>
      </c>
      <c r="G775" s="1" t="s">
        <v>78</v>
      </c>
      <c r="H775" s="1" t="s">
        <v>543</v>
      </c>
      <c r="I775" t="s">
        <v>71</v>
      </c>
      <c r="J775">
        <v>1</v>
      </c>
      <c r="K775" t="s">
        <v>381</v>
      </c>
      <c r="L775" s="1" t="s">
        <v>593</v>
      </c>
      <c r="M775" s="1" t="s">
        <v>224</v>
      </c>
      <c r="N775">
        <v>44</v>
      </c>
      <c r="O775">
        <v>0</v>
      </c>
      <c r="P775">
        <v>54</v>
      </c>
      <c r="Q775">
        <v>0</v>
      </c>
      <c r="S775">
        <v>3.35</v>
      </c>
      <c r="T775">
        <v>33.729999999999997</v>
      </c>
      <c r="U775">
        <v>5</v>
      </c>
      <c r="V775">
        <v>50.08</v>
      </c>
      <c r="W775" t="s">
        <v>877</v>
      </c>
      <c r="X775">
        <v>1</v>
      </c>
      <c r="AB775" t="str">
        <f>Special[[#This Row],[服装]]&amp;Special[[#This Row],[名前]]&amp;Special[[#This Row],[レアリティ]]</f>
        <v>ユニフォーム大将優ICONIC</v>
      </c>
      <c r="AC775">
        <f>IF((A774&amp;L774&amp;M774)&lt;&gt;(Special[[#This Row],[No]]&amp;L775&amp;M775),1,IF(Special[[#This Row],[追加属性]]="",1,0))</f>
        <v>1</v>
      </c>
    </row>
    <row r="776" spans="1:29" x14ac:dyDescent="0.25">
      <c r="A776">
        <f>VLOOKUP(Special[[#This Row],[No用]],SetNo[[No.用]:[vlookup 用]],2,FALSE)</f>
        <v>356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s="1" t="s">
        <v>591</v>
      </c>
      <c r="E776" s="1" t="s">
        <v>541</v>
      </c>
      <c r="F776" s="1" t="s">
        <v>77</v>
      </c>
      <c r="G776" s="1" t="s">
        <v>78</v>
      </c>
      <c r="H776" s="1" t="s">
        <v>543</v>
      </c>
      <c r="I776" s="1" t="s">
        <v>544</v>
      </c>
      <c r="J776" s="1">
        <v>0</v>
      </c>
      <c r="K776" t="s">
        <v>381</v>
      </c>
      <c r="L776" s="1" t="s">
        <v>191</v>
      </c>
      <c r="M776" s="1" t="s">
        <v>162</v>
      </c>
      <c r="N776">
        <v>14</v>
      </c>
      <c r="O776">
        <v>0</v>
      </c>
      <c r="P776">
        <v>0</v>
      </c>
      <c r="Q776">
        <v>0</v>
      </c>
      <c r="W776" t="s">
        <v>1046</v>
      </c>
      <c r="X776">
        <v>0</v>
      </c>
      <c r="AB776" t="str">
        <f>Special[[#This Row],[服装]]&amp;Special[[#This Row],[名前]]&amp;Special[[#This Row],[レアリティ]]</f>
        <v>新年大将優ICONIC</v>
      </c>
      <c r="AC776">
        <f>IF((A775&amp;L775&amp;M775)&lt;&gt;(Special[[#This Row],[No]]&amp;L776&amp;M776),1,IF(Special[[#This Row],[追加属性]]="",1,0))</f>
        <v>1</v>
      </c>
    </row>
    <row r="777" spans="1:29" x14ac:dyDescent="0.25">
      <c r="A777">
        <f>VLOOKUP(Special[[#This Row],[No用]],SetNo[[No.用]:[vlookup 用]],2,FALSE)</f>
        <v>357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s="1" t="s">
        <v>736</v>
      </c>
      <c r="E777" s="1" t="s">
        <v>541</v>
      </c>
      <c r="F777" s="1" t="s">
        <v>73</v>
      </c>
      <c r="G777" s="1" t="s">
        <v>78</v>
      </c>
      <c r="H777" s="1" t="s">
        <v>543</v>
      </c>
      <c r="I777" s="1" t="s">
        <v>544</v>
      </c>
      <c r="J777" s="1">
        <v>0</v>
      </c>
      <c r="K777" t="s">
        <v>381</v>
      </c>
      <c r="L777" s="1" t="s">
        <v>191</v>
      </c>
      <c r="M777" s="1" t="s">
        <v>162</v>
      </c>
      <c r="N777">
        <v>14</v>
      </c>
      <c r="O777">
        <v>0</v>
      </c>
      <c r="P777">
        <v>0</v>
      </c>
      <c r="Q777">
        <v>0</v>
      </c>
      <c r="W777" t="s">
        <v>1046</v>
      </c>
      <c r="X777">
        <v>0</v>
      </c>
      <c r="AB777" t="str">
        <f>Special[[#This Row],[服装]]&amp;Special[[#This Row],[名前]]&amp;Special[[#This Row],[レアリティ]]</f>
        <v>カンフー大将優ICONIC</v>
      </c>
      <c r="AC777">
        <f>IF((A776&amp;L776&amp;M776)&lt;&gt;(Special[[#This Row],[No]]&amp;L777&amp;M777),1,IF(Special[[#This Row],[追加属性]]="",1,0))</f>
        <v>1</v>
      </c>
    </row>
    <row r="778" spans="1:29" x14ac:dyDescent="0.25">
      <c r="A778">
        <f>VLOOKUP(Special[[#This Row],[No用]],SetNo[[No.用]:[vlookup 用]],2,FALSE)</f>
        <v>357</v>
      </c>
      <c r="B778">
        <f>IF(ROW()=2,1,IF(A777&lt;&gt;Special[[#This Row],[No]],1,IF(Special[[#This Row],[枝番用]]=0,B777,B777+1)))</f>
        <v>2</v>
      </c>
      <c r="C778">
        <f>IF(ROW()=2,1,IF(Special[[#This Row],[枝番用]]=1,1,C777+1))</f>
        <v>1</v>
      </c>
      <c r="D778" s="1" t="s">
        <v>736</v>
      </c>
      <c r="E778" s="1" t="s">
        <v>541</v>
      </c>
      <c r="F778" s="1" t="s">
        <v>73</v>
      </c>
      <c r="G778" s="1" t="s">
        <v>78</v>
      </c>
      <c r="H778" s="1" t="s">
        <v>543</v>
      </c>
      <c r="I778" s="1" t="s">
        <v>544</v>
      </c>
      <c r="J778">
        <v>1</v>
      </c>
      <c r="K778" t="s">
        <v>381</v>
      </c>
      <c r="L778" s="1" t="s">
        <v>180</v>
      </c>
      <c r="M778" s="1" t="s">
        <v>224</v>
      </c>
      <c r="N778">
        <v>46</v>
      </c>
      <c r="O778">
        <v>0</v>
      </c>
      <c r="P778">
        <v>56</v>
      </c>
      <c r="Q778">
        <v>0</v>
      </c>
      <c r="S778">
        <v>2.5</v>
      </c>
      <c r="T778">
        <v>25.04</v>
      </c>
      <c r="U778">
        <v>4.2</v>
      </c>
      <c r="V778">
        <v>42.42</v>
      </c>
      <c r="W778" s="1" t="s">
        <v>852</v>
      </c>
      <c r="X778">
        <v>1</v>
      </c>
      <c r="AB778" t="str">
        <f>Special[[#This Row],[服装]]&amp;Special[[#This Row],[名前]]&amp;Special[[#This Row],[レアリティ]]</f>
        <v>カンフー大将優ICONIC</v>
      </c>
      <c r="AC778">
        <f>IF((A777&amp;L777&amp;M777)&lt;&gt;(Special[[#This Row],[No]]&amp;L778&amp;M778),1,IF(Special[[#This Row],[追加属性]]="",1,0))</f>
        <v>1</v>
      </c>
    </row>
    <row r="779" spans="1:29" x14ac:dyDescent="0.25">
      <c r="A779">
        <f>VLOOKUP(Special[[#This Row],[No用]],SetNo[[No.用]:[vlookup 用]],2,FALSE)</f>
        <v>358</v>
      </c>
      <c r="B779">
        <f>IF(ROW()=2,1,IF(A778&lt;&gt;Special[[#This Row],[No]],1,IF(Special[[#This Row],[枝番用]]=0,B778,B778+1)))</f>
        <v>1</v>
      </c>
      <c r="C779">
        <f>IF(ROW()=2,1,IF(Special[[#This Row],[枝番用]]=1,1,C778+1))</f>
        <v>1</v>
      </c>
      <c r="D779" s="1" t="s">
        <v>923</v>
      </c>
      <c r="E779" s="1" t="s">
        <v>541</v>
      </c>
      <c r="F779" s="1" t="s">
        <v>90</v>
      </c>
      <c r="G779" s="1" t="s">
        <v>78</v>
      </c>
      <c r="H779" s="1" t="s">
        <v>543</v>
      </c>
      <c r="I779" s="1" t="s">
        <v>544</v>
      </c>
      <c r="J779" s="1">
        <v>0</v>
      </c>
      <c r="K779" t="s">
        <v>381</v>
      </c>
      <c r="L779" s="1" t="s">
        <v>191</v>
      </c>
      <c r="M779" s="1" t="s">
        <v>162</v>
      </c>
      <c r="N779">
        <v>13</v>
      </c>
      <c r="O779">
        <v>0</v>
      </c>
      <c r="P779">
        <v>0</v>
      </c>
      <c r="Q779">
        <v>0</v>
      </c>
      <c r="W779" t="s">
        <v>1046</v>
      </c>
      <c r="X779">
        <v>0</v>
      </c>
      <c r="AB779" t="str">
        <f>Special[[#This Row],[服装]]&amp;Special[[#This Row],[名前]]&amp;Special[[#This Row],[レアリティ]]</f>
        <v>妖大将優ICONIC</v>
      </c>
      <c r="AC779">
        <f>IF((A778&amp;L778&amp;M778)&lt;&gt;(Special[[#This Row],[No]]&amp;L779&amp;M779),1,IF(Special[[#This Row],[追加属性]]="",1,0))</f>
        <v>1</v>
      </c>
    </row>
    <row r="780" spans="1:29" x14ac:dyDescent="0.25">
      <c r="A780">
        <f>VLOOKUP(Special[[#This Row],[No用]],SetNo[[No.用]:[vlookup 用]],2,FALSE)</f>
        <v>358</v>
      </c>
      <c r="B780">
        <f>IF(ROW()=2,1,IF(A779&lt;&gt;Special[[#This Row],[No]],1,IF(Special[[#This Row],[枝番用]]=0,B779,B779+1)))</f>
        <v>2</v>
      </c>
      <c r="C780">
        <f>IF(ROW()=2,1,IF(Special[[#This Row],[枝番用]]=1,1,C779+1))</f>
        <v>1</v>
      </c>
      <c r="D780" s="1" t="s">
        <v>923</v>
      </c>
      <c r="E780" s="1" t="s">
        <v>541</v>
      </c>
      <c r="F780" s="1" t="s">
        <v>90</v>
      </c>
      <c r="G780" s="1" t="s">
        <v>78</v>
      </c>
      <c r="H780" s="1" t="s">
        <v>543</v>
      </c>
      <c r="I780" s="1" t="s">
        <v>544</v>
      </c>
      <c r="J780">
        <v>1</v>
      </c>
      <c r="K780" t="s">
        <v>381</v>
      </c>
      <c r="L780" s="1" t="s">
        <v>853</v>
      </c>
      <c r="M780" s="1" t="s">
        <v>224</v>
      </c>
      <c r="N780">
        <v>46</v>
      </c>
      <c r="O780">
        <v>0</v>
      </c>
      <c r="P780">
        <v>56</v>
      </c>
      <c r="Q780">
        <v>0</v>
      </c>
      <c r="S780">
        <v>4.2</v>
      </c>
      <c r="T780">
        <v>25.76</v>
      </c>
      <c r="U780">
        <v>5.8</v>
      </c>
      <c r="V780">
        <v>35.200000000000003</v>
      </c>
      <c r="W780" s="1" t="s">
        <v>946</v>
      </c>
      <c r="X780">
        <v>2</v>
      </c>
      <c r="Z780" s="1" t="s">
        <v>986</v>
      </c>
      <c r="AA780" s="1"/>
      <c r="AB780" t="str">
        <f>Special[[#This Row],[服装]]&amp;Special[[#This Row],[名前]]&amp;Special[[#This Row],[レアリティ]]</f>
        <v>妖大将優ICONIC</v>
      </c>
      <c r="AC780">
        <f>IF((A779&amp;L779&amp;M779)&lt;&gt;(Special[[#This Row],[No]]&amp;L780&amp;M780),1,IF(Special[[#This Row],[追加属性]]="",1,0))</f>
        <v>1</v>
      </c>
    </row>
    <row r="781" spans="1:29" x14ac:dyDescent="0.25">
      <c r="A781">
        <f>VLOOKUP(Special[[#This Row],[No用]],SetNo[[No.用]:[vlookup 用]],2,FALSE)</f>
        <v>359</v>
      </c>
      <c r="B781">
        <f>IF(ROW()=2,1,IF(A780&lt;&gt;Special[[#This Row],[No]],1,IF(Special[[#This Row],[枝番用]]=0,B780,B780+1)))</f>
        <v>1</v>
      </c>
      <c r="C781">
        <f>IF(ROW()=2,1,IF(Special[[#This Row],[枝番用]]=1,1,C780+1))</f>
        <v>1</v>
      </c>
      <c r="D781" t="s">
        <v>108</v>
      </c>
      <c r="E781" s="1" t="s">
        <v>546</v>
      </c>
      <c r="F781" s="1" t="s">
        <v>90</v>
      </c>
      <c r="G781" s="1" t="s">
        <v>78</v>
      </c>
      <c r="H781" s="1" t="s">
        <v>543</v>
      </c>
      <c r="I781" t="s">
        <v>71</v>
      </c>
      <c r="J781" s="1">
        <v>0</v>
      </c>
      <c r="K781" t="s">
        <v>249</v>
      </c>
      <c r="L781" s="1" t="s">
        <v>191</v>
      </c>
      <c r="M781" s="1" t="s">
        <v>162</v>
      </c>
      <c r="N781">
        <v>13</v>
      </c>
      <c r="O781">
        <v>0</v>
      </c>
      <c r="P781">
        <v>0</v>
      </c>
      <c r="Q781">
        <v>0</v>
      </c>
      <c r="W781" t="s">
        <v>1046</v>
      </c>
      <c r="X781">
        <v>0</v>
      </c>
      <c r="AB781" t="str">
        <f>Special[[#This Row],[服装]]&amp;Special[[#This Row],[名前]]&amp;Special[[#This Row],[レアリティ]]</f>
        <v>ユニフォーム沼井和馬ICONIC</v>
      </c>
      <c r="AC781">
        <f>IF((A780&amp;L780&amp;M780)&lt;&gt;(Special[[#This Row],[No]]&amp;L781&amp;M781),1,IF(Special[[#This Row],[追加属性]]="",1,0))</f>
        <v>1</v>
      </c>
    </row>
    <row r="782" spans="1:29" x14ac:dyDescent="0.25">
      <c r="A782">
        <f>VLOOKUP(Special[[#This Row],[No用]],SetNo[[No.用]:[vlookup 用]],2,FALSE)</f>
        <v>359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1</v>
      </c>
      <c r="D782" t="s">
        <v>108</v>
      </c>
      <c r="E782" s="1" t="s">
        <v>546</v>
      </c>
      <c r="F782" s="1" t="s">
        <v>90</v>
      </c>
      <c r="G782" s="1" t="s">
        <v>78</v>
      </c>
      <c r="H782" s="1" t="s">
        <v>543</v>
      </c>
      <c r="I782" t="s">
        <v>71</v>
      </c>
      <c r="J782">
        <v>1</v>
      </c>
      <c r="K782" t="s">
        <v>381</v>
      </c>
      <c r="L782" s="1" t="s">
        <v>1050</v>
      </c>
      <c r="M782" s="1" t="s">
        <v>224</v>
      </c>
      <c r="N782">
        <v>47</v>
      </c>
      <c r="O782">
        <v>0</v>
      </c>
      <c r="P782">
        <v>57</v>
      </c>
      <c r="Q782">
        <v>0</v>
      </c>
      <c r="S782">
        <v>20</v>
      </c>
      <c r="T782">
        <v>79.78</v>
      </c>
      <c r="U782">
        <v>22.5</v>
      </c>
      <c r="V782">
        <v>89.14</v>
      </c>
      <c r="W782" s="1" t="s">
        <v>1051</v>
      </c>
      <c r="X782">
        <v>0</v>
      </c>
      <c r="AB782" t="str">
        <f>Special[[#This Row],[服装]]&amp;Special[[#This Row],[名前]]&amp;Special[[#This Row],[レアリティ]]</f>
        <v>ユニフォーム沼井和馬ICONIC</v>
      </c>
      <c r="AC782">
        <f>IF((A781&amp;L781&amp;M781)&lt;&gt;(Special[[#This Row],[No]]&amp;L782&amp;M782),1,IF(Special[[#This Row],[追加属性]]="",1,0))</f>
        <v>1</v>
      </c>
    </row>
    <row r="783" spans="1:29" x14ac:dyDescent="0.25">
      <c r="A783">
        <f>VLOOKUP(Special[[#This Row],[No用]],SetNo[[No.用]:[vlookup 用]],2,FALSE)</f>
        <v>360</v>
      </c>
      <c r="B783">
        <f>IF(ROW()=2,1,IF(A782&lt;&gt;Special[[#This Row],[No]],1,IF(Special[[#This Row],[枝番用]]=0,B782,B782+1)))</f>
        <v>1</v>
      </c>
      <c r="C783">
        <f>IF(ROW()=2,1,IF(Special[[#This Row],[枝番用]]=1,1,C782+1))</f>
        <v>1</v>
      </c>
      <c r="D783" t="s">
        <v>108</v>
      </c>
      <c r="E783" s="1" t="s">
        <v>557</v>
      </c>
      <c r="F783" s="1" t="s">
        <v>90</v>
      </c>
      <c r="G783" s="1" t="s">
        <v>78</v>
      </c>
      <c r="H783" s="1" t="s">
        <v>543</v>
      </c>
      <c r="I783" t="s">
        <v>71</v>
      </c>
      <c r="J783" s="1">
        <v>0</v>
      </c>
      <c r="K783" t="s">
        <v>249</v>
      </c>
      <c r="L783" s="1" t="s">
        <v>191</v>
      </c>
      <c r="M783" s="1" t="s">
        <v>162</v>
      </c>
      <c r="N783">
        <v>13</v>
      </c>
      <c r="O783">
        <v>0</v>
      </c>
      <c r="P783">
        <v>0</v>
      </c>
      <c r="Q783">
        <v>0</v>
      </c>
      <c r="W783" t="s">
        <v>1046</v>
      </c>
      <c r="X783">
        <v>0</v>
      </c>
      <c r="AB783" t="str">
        <f>Special[[#This Row],[服装]]&amp;Special[[#This Row],[名前]]&amp;Special[[#This Row],[レアリティ]]</f>
        <v>ユニフォーム潜尚保ICONIC</v>
      </c>
      <c r="AC783">
        <f>IF((A782&amp;L782&amp;M782)&lt;&gt;(Special[[#This Row],[No]]&amp;L783&amp;M783),1,IF(Special[[#This Row],[追加属性]]="",1,0))</f>
        <v>1</v>
      </c>
    </row>
    <row r="784" spans="1:29" x14ac:dyDescent="0.25">
      <c r="A784">
        <f>VLOOKUP(Special[[#This Row],[No用]],SetNo[[No.用]:[vlookup 用]],2,FALSE)</f>
        <v>360</v>
      </c>
      <c r="B784">
        <f>IF(ROW()=2,1,IF(A783&lt;&gt;Special[[#This Row],[No]],1,IF(Special[[#This Row],[枝番用]]=0,B783,B783+1)))</f>
        <v>2</v>
      </c>
      <c r="C784">
        <f>IF(ROW()=2,1,IF(Special[[#This Row],[枝番用]]=1,1,C783+1))</f>
        <v>1</v>
      </c>
      <c r="D784" t="s">
        <v>108</v>
      </c>
      <c r="E784" s="1" t="s">
        <v>557</v>
      </c>
      <c r="F784" s="1" t="s">
        <v>90</v>
      </c>
      <c r="G784" s="1" t="s">
        <v>78</v>
      </c>
      <c r="H784" s="1" t="s">
        <v>543</v>
      </c>
      <c r="I784" t="s">
        <v>71</v>
      </c>
      <c r="J784">
        <v>1</v>
      </c>
      <c r="K784" t="s">
        <v>381</v>
      </c>
      <c r="L784" s="1" t="s">
        <v>259</v>
      </c>
      <c r="M784" s="1" t="s">
        <v>162</v>
      </c>
      <c r="N784">
        <v>29</v>
      </c>
      <c r="O784">
        <v>0</v>
      </c>
      <c r="P784">
        <v>0</v>
      </c>
      <c r="Q784">
        <v>0</v>
      </c>
      <c r="S784">
        <v>10</v>
      </c>
      <c r="T784">
        <v>39.4</v>
      </c>
      <c r="U784">
        <v>0</v>
      </c>
      <c r="V784">
        <v>0</v>
      </c>
      <c r="W784" s="1" t="s">
        <v>915</v>
      </c>
      <c r="X784">
        <v>0</v>
      </c>
      <c r="AB784" t="str">
        <f>Special[[#This Row],[服装]]&amp;Special[[#This Row],[名前]]&amp;Special[[#This Row],[レアリティ]]</f>
        <v>ユニフォーム潜尚保ICONIC</v>
      </c>
      <c r="AC784">
        <f>IF((A783&amp;L783&amp;M783)&lt;&gt;(Special[[#This Row],[No]]&amp;L784&amp;M784),1,IF(Special[[#This Row],[追加属性]]="",1,0))</f>
        <v>1</v>
      </c>
    </row>
    <row r="785" spans="1:29" x14ac:dyDescent="0.25">
      <c r="A785">
        <f>VLOOKUP(Special[[#This Row],[No用]],SetNo[[No.用]:[vlookup 用]],2,FALSE)</f>
        <v>361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672</v>
      </c>
      <c r="E785" s="1" t="s">
        <v>557</v>
      </c>
      <c r="F785" s="1" t="s">
        <v>77</v>
      </c>
      <c r="G785" s="1" t="s">
        <v>78</v>
      </c>
      <c r="H785" s="1" t="s">
        <v>543</v>
      </c>
      <c r="I785" s="1" t="s">
        <v>544</v>
      </c>
      <c r="J785" s="1">
        <v>0</v>
      </c>
      <c r="K785" t="s">
        <v>249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t="s">
        <v>1046</v>
      </c>
      <c r="X785">
        <v>0</v>
      </c>
      <c r="AB785" t="str">
        <f>Special[[#This Row],[服装]]&amp;Special[[#This Row],[名前]]&amp;Special[[#This Row],[レアリティ]]</f>
        <v>バーガー潜尚保ICONIC</v>
      </c>
      <c r="AC785">
        <f>IF((A784&amp;L784&amp;M784)&lt;&gt;(Special[[#This Row],[No]]&amp;L785&amp;M785),1,IF(Special[[#This Row],[追加属性]]="",1,0))</f>
        <v>1</v>
      </c>
    </row>
    <row r="786" spans="1:29" x14ac:dyDescent="0.25">
      <c r="A786">
        <f>VLOOKUP(Special[[#This Row],[No用]],SetNo[[No.用]:[vlookup 用]],2,FALSE)</f>
        <v>361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672</v>
      </c>
      <c r="E786" s="1" t="s">
        <v>557</v>
      </c>
      <c r="F786" s="1" t="s">
        <v>77</v>
      </c>
      <c r="G786" s="1" t="s">
        <v>78</v>
      </c>
      <c r="H786" s="1" t="s">
        <v>543</v>
      </c>
      <c r="I786" s="1" t="s">
        <v>544</v>
      </c>
      <c r="J786">
        <v>1</v>
      </c>
      <c r="K786" t="s">
        <v>381</v>
      </c>
      <c r="L786" s="1" t="s">
        <v>259</v>
      </c>
      <c r="M786" s="1" t="s">
        <v>162</v>
      </c>
      <c r="N786">
        <v>29</v>
      </c>
      <c r="O786">
        <v>0</v>
      </c>
      <c r="P786">
        <v>0</v>
      </c>
      <c r="Q786">
        <v>0</v>
      </c>
      <c r="S786">
        <v>10</v>
      </c>
      <c r="T786">
        <v>39.4</v>
      </c>
      <c r="U786">
        <v>0</v>
      </c>
      <c r="V786">
        <v>0</v>
      </c>
      <c r="W786" s="1" t="s">
        <v>915</v>
      </c>
      <c r="X786">
        <v>0</v>
      </c>
      <c r="AB786" t="str">
        <f>Special[[#This Row],[服装]]&amp;Special[[#This Row],[名前]]&amp;Special[[#This Row],[レアリティ]]</f>
        <v>バーガー潜尚保ICONIC</v>
      </c>
      <c r="AC786">
        <f>IF((A785&amp;L785&amp;M785)&lt;&gt;(Special[[#This Row],[No]]&amp;L786&amp;M786),1,IF(Special[[#This Row],[追加属性]]="",1,0))</f>
        <v>1</v>
      </c>
    </row>
    <row r="787" spans="1:29" x14ac:dyDescent="0.25">
      <c r="A787">
        <f>VLOOKUP(Special[[#This Row],[No用]],SetNo[[No.用]:[vlookup 用]],2,FALSE)</f>
        <v>362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t="s">
        <v>108</v>
      </c>
      <c r="E787" s="1" t="s">
        <v>559</v>
      </c>
      <c r="F787" s="1" t="s">
        <v>90</v>
      </c>
      <c r="G787" s="1" t="s">
        <v>78</v>
      </c>
      <c r="H787" s="1" t="s">
        <v>543</v>
      </c>
      <c r="I787" t="s">
        <v>71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t="s">
        <v>1046</v>
      </c>
      <c r="X787">
        <v>0</v>
      </c>
      <c r="AB787" t="str">
        <f>Special[[#This Row],[服装]]&amp;Special[[#This Row],[名前]]&amp;Special[[#This Row],[レアリティ]]</f>
        <v>ユニフォーム高千穂恵也ICONIC</v>
      </c>
      <c r="AC787">
        <f>IF((A786&amp;L786&amp;M786)&lt;&gt;(Special[[#This Row],[No]]&amp;L787&amp;M787),1,IF(Special[[#This Row],[追加属性]]="",1,0))</f>
        <v>1</v>
      </c>
    </row>
    <row r="788" spans="1:29" x14ac:dyDescent="0.25">
      <c r="A788">
        <f>VLOOKUP(Special[[#This Row],[No用]],SetNo[[No.用]:[vlookup 用]],2,FALSE)</f>
        <v>362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t="s">
        <v>108</v>
      </c>
      <c r="E788" s="1" t="s">
        <v>559</v>
      </c>
      <c r="F788" s="1" t="s">
        <v>90</v>
      </c>
      <c r="G788" s="1" t="s">
        <v>78</v>
      </c>
      <c r="H788" s="1" t="s">
        <v>543</v>
      </c>
      <c r="I788" t="s">
        <v>71</v>
      </c>
      <c r="J788">
        <v>1</v>
      </c>
      <c r="K788" t="s">
        <v>381</v>
      </c>
      <c r="L788" s="1" t="s">
        <v>180</v>
      </c>
      <c r="M788" s="1" t="s">
        <v>173</v>
      </c>
      <c r="N788">
        <v>29</v>
      </c>
      <c r="O788">
        <v>0</v>
      </c>
      <c r="P788">
        <v>0</v>
      </c>
      <c r="Q788">
        <v>0</v>
      </c>
      <c r="S788">
        <v>4.2</v>
      </c>
      <c r="T788">
        <v>25.76</v>
      </c>
      <c r="W788" t="s">
        <v>941</v>
      </c>
      <c r="X788">
        <v>1</v>
      </c>
      <c r="AB788" t="str">
        <f>Special[[#This Row],[服装]]&amp;Special[[#This Row],[名前]]&amp;Special[[#This Row],[レアリティ]]</f>
        <v>ユニフォーム高千穂恵也ICONIC</v>
      </c>
      <c r="AC788">
        <f>IF((A787&amp;L787&amp;M787)&lt;&gt;(Special[[#This Row],[No]]&amp;L788&amp;M788),1,IF(Special[[#This Row],[追加属性]]="",1,0))</f>
        <v>1</v>
      </c>
    </row>
    <row r="789" spans="1:29" x14ac:dyDescent="0.25">
      <c r="A789">
        <f>VLOOKUP(Special[[#This Row],[No用]],SetNo[[No.用]:[vlookup 用]],2,FALSE)</f>
        <v>363</v>
      </c>
      <c r="B789">
        <f>IF(ROW()=2,1,IF(A788&lt;&gt;Special[[#This Row],[No]],1,IF(Special[[#This Row],[枝番用]]=0,B788,B788+1)))</f>
        <v>1</v>
      </c>
      <c r="C789">
        <f>IF(ROW()=2,1,IF(Special[[#This Row],[枝番用]]=1,1,C788+1))</f>
        <v>1</v>
      </c>
      <c r="D789" t="s">
        <v>108</v>
      </c>
      <c r="E789" s="1" t="s">
        <v>561</v>
      </c>
      <c r="F789" s="1" t="s">
        <v>90</v>
      </c>
      <c r="G789" s="1" t="s">
        <v>82</v>
      </c>
      <c r="H789" s="1" t="s">
        <v>543</v>
      </c>
      <c r="I789" t="s">
        <v>71</v>
      </c>
      <c r="J789" s="1">
        <v>0</v>
      </c>
      <c r="K789" t="s">
        <v>249</v>
      </c>
      <c r="L789" s="1" t="s">
        <v>191</v>
      </c>
      <c r="M789" s="1" t="s">
        <v>162</v>
      </c>
      <c r="N789">
        <v>13</v>
      </c>
      <c r="O789">
        <v>0</v>
      </c>
      <c r="P789">
        <v>0</v>
      </c>
      <c r="Q789">
        <v>0</v>
      </c>
      <c r="W789" t="s">
        <v>1046</v>
      </c>
      <c r="X789">
        <v>0</v>
      </c>
      <c r="AB789" t="str">
        <f>Special[[#This Row],[服装]]&amp;Special[[#This Row],[名前]]&amp;Special[[#This Row],[レアリティ]]</f>
        <v>ユニフォーム広尾倖児ICONIC</v>
      </c>
      <c r="AC789">
        <f>IF((A788&amp;L788&amp;M788)&lt;&gt;(Special[[#This Row],[No]]&amp;L789&amp;M789),1,IF(Special[[#This Row],[追加属性]]="",1,0))</f>
        <v>1</v>
      </c>
    </row>
    <row r="790" spans="1:29" x14ac:dyDescent="0.25">
      <c r="A790">
        <f>VLOOKUP(Special[[#This Row],[No用]],SetNo[[No.用]:[vlookup 用]],2,FALSE)</f>
        <v>363</v>
      </c>
      <c r="B790">
        <f>IF(ROW()=2,1,IF(A789&lt;&gt;Special[[#This Row],[No]],1,IF(Special[[#This Row],[枝番用]]=0,B789,B789+1)))</f>
        <v>2</v>
      </c>
      <c r="C790">
        <f>IF(ROW()=2,1,IF(Special[[#This Row],[枝番用]]=1,1,C789+1))</f>
        <v>1</v>
      </c>
      <c r="D790" t="s">
        <v>108</v>
      </c>
      <c r="E790" s="1" t="s">
        <v>561</v>
      </c>
      <c r="F790" s="1" t="s">
        <v>90</v>
      </c>
      <c r="G790" s="1" t="s">
        <v>82</v>
      </c>
      <c r="H790" s="1" t="s">
        <v>543</v>
      </c>
      <c r="I790" t="s">
        <v>71</v>
      </c>
      <c r="J790">
        <v>1</v>
      </c>
      <c r="K790" t="s">
        <v>249</v>
      </c>
      <c r="L790" s="1" t="s">
        <v>875</v>
      </c>
      <c r="M790" s="1" t="s">
        <v>173</v>
      </c>
      <c r="N790">
        <v>24</v>
      </c>
      <c r="O790">
        <v>0</v>
      </c>
      <c r="P790">
        <v>0</v>
      </c>
      <c r="Q790">
        <v>0</v>
      </c>
      <c r="S790">
        <v>4.2</v>
      </c>
      <c r="T790">
        <v>42.42</v>
      </c>
      <c r="U790" s="13">
        <v>0</v>
      </c>
      <c r="V790" s="13">
        <v>0</v>
      </c>
      <c r="W790" s="14" t="s">
        <v>882</v>
      </c>
      <c r="X790">
        <v>1</v>
      </c>
      <c r="AB790" t="str">
        <f>Special[[#This Row],[服装]]&amp;Special[[#This Row],[名前]]&amp;Special[[#This Row],[レアリティ]]</f>
        <v>ユニフォーム広尾倖児ICONIC</v>
      </c>
      <c r="AC790">
        <f>IF((A789&amp;L789&amp;M789)&lt;&gt;(Special[[#This Row],[No]]&amp;L790&amp;M790),1,IF(Special[[#This Row],[追加属性]]="",1,0))</f>
        <v>1</v>
      </c>
    </row>
    <row r="791" spans="1:29" x14ac:dyDescent="0.25">
      <c r="A791">
        <f>VLOOKUP(Special[[#This Row],[No用]],SetNo[[No.用]:[vlookup 用]],2,FALSE)</f>
        <v>364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736</v>
      </c>
      <c r="E791" s="1" t="s">
        <v>561</v>
      </c>
      <c r="F791" s="1" t="s">
        <v>77</v>
      </c>
      <c r="G791" s="1" t="s">
        <v>82</v>
      </c>
      <c r="H791" s="1" t="s">
        <v>543</v>
      </c>
      <c r="I791" s="1" t="s">
        <v>544</v>
      </c>
      <c r="J791" s="1">
        <v>0</v>
      </c>
      <c r="K791" t="s">
        <v>249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t="s">
        <v>1046</v>
      </c>
      <c r="X791">
        <v>0</v>
      </c>
      <c r="AB791" t="str">
        <f>Special[[#This Row],[服装]]&amp;Special[[#This Row],[名前]]&amp;Special[[#This Row],[レアリティ]]</f>
        <v>カンフー広尾倖児ICONIC</v>
      </c>
      <c r="AC791">
        <f>IF((A790&amp;L790&amp;M790)&lt;&gt;(Special[[#This Row],[No]]&amp;L791&amp;M791),1,IF(Special[[#This Row],[追加属性]]="",1,0))</f>
        <v>1</v>
      </c>
    </row>
    <row r="792" spans="1:29" x14ac:dyDescent="0.25">
      <c r="A792">
        <f>VLOOKUP(Special[[#This Row],[No用]],SetNo[[No.用]:[vlookup 用]],2,FALSE)</f>
        <v>364</v>
      </c>
      <c r="B792">
        <f>IF(ROW()=2,1,IF(A791&lt;&gt;Special[[#This Row],[No]],1,IF(Special[[#This Row],[枝番用]]=0,B791,B791+1)))</f>
        <v>2</v>
      </c>
      <c r="C792">
        <f>IF(ROW()=2,1,IF(Special[[#This Row],[枝番用]]=1,1,C791+1))</f>
        <v>1</v>
      </c>
      <c r="D792" s="1" t="s">
        <v>736</v>
      </c>
      <c r="E792" s="1" t="s">
        <v>561</v>
      </c>
      <c r="F792" s="1" t="s">
        <v>77</v>
      </c>
      <c r="G792" s="1" t="s">
        <v>82</v>
      </c>
      <c r="H792" s="1" t="s">
        <v>543</v>
      </c>
      <c r="I792" s="1" t="s">
        <v>544</v>
      </c>
      <c r="J792">
        <v>1</v>
      </c>
      <c r="K792" t="s">
        <v>249</v>
      </c>
      <c r="L792" s="1" t="s">
        <v>875</v>
      </c>
      <c r="M792" s="1" t="s">
        <v>173</v>
      </c>
      <c r="N792">
        <v>24</v>
      </c>
      <c r="O792">
        <v>0</v>
      </c>
      <c r="P792">
        <v>0</v>
      </c>
      <c r="Q792">
        <v>0</v>
      </c>
      <c r="S792">
        <v>4.2</v>
      </c>
      <c r="T792">
        <v>42.42</v>
      </c>
      <c r="U792" s="13">
        <v>0</v>
      </c>
      <c r="V792" s="13">
        <v>0</v>
      </c>
      <c r="W792" s="14" t="s">
        <v>882</v>
      </c>
      <c r="X792">
        <v>1</v>
      </c>
      <c r="AB792" t="str">
        <f>Special[[#This Row],[服装]]&amp;Special[[#This Row],[名前]]&amp;Special[[#This Row],[レアリティ]]</f>
        <v>カンフー広尾倖児ICONIC</v>
      </c>
      <c r="AC792">
        <f>IF((A791&amp;L791&amp;M791)&lt;&gt;(Special[[#This Row],[No]]&amp;L792&amp;M792),1,IF(Special[[#This Row],[追加属性]]="",1,0))</f>
        <v>1</v>
      </c>
    </row>
    <row r="793" spans="1:29" x14ac:dyDescent="0.25">
      <c r="A793">
        <f>VLOOKUP(Special[[#This Row],[No用]],SetNo[[No.用]:[vlookup 用]],2,FALSE)</f>
        <v>364</v>
      </c>
      <c r="B793">
        <f>IF(ROW()=2,1,IF(A792&lt;&gt;Special[[#This Row],[No]],1,IF(Special[[#This Row],[枝番用]]=0,B792,B792+1)))</f>
        <v>3</v>
      </c>
      <c r="C793">
        <f>IF(ROW()=2,1,IF(Special[[#This Row],[枝番用]]=1,1,C792+1))</f>
        <v>1</v>
      </c>
      <c r="D793" s="1" t="s">
        <v>736</v>
      </c>
      <c r="E793" s="1" t="s">
        <v>561</v>
      </c>
      <c r="F793" s="1" t="s">
        <v>77</v>
      </c>
      <c r="G793" s="1" t="s">
        <v>82</v>
      </c>
      <c r="H793" s="1" t="s">
        <v>543</v>
      </c>
      <c r="I793" s="1" t="s">
        <v>544</v>
      </c>
      <c r="J793">
        <v>1</v>
      </c>
      <c r="K793" t="s">
        <v>249</v>
      </c>
      <c r="L793" s="1" t="s">
        <v>593</v>
      </c>
      <c r="M793" s="1" t="s">
        <v>224</v>
      </c>
      <c r="N793">
        <v>42</v>
      </c>
      <c r="O793">
        <v>0</v>
      </c>
      <c r="P793">
        <v>52</v>
      </c>
      <c r="Q793">
        <v>0</v>
      </c>
      <c r="S793">
        <v>3.35</v>
      </c>
      <c r="T793">
        <v>33.729999999999997</v>
      </c>
      <c r="U793">
        <v>5</v>
      </c>
      <c r="V793">
        <v>50.08</v>
      </c>
      <c r="W793" s="1" t="s">
        <v>880</v>
      </c>
      <c r="X793">
        <v>3</v>
      </c>
      <c r="Z793" s="1" t="s">
        <v>881</v>
      </c>
      <c r="AA793" s="1"/>
      <c r="AB793" t="str">
        <f>Special[[#This Row],[服装]]&amp;Special[[#This Row],[名前]]&amp;Special[[#This Row],[レアリティ]]</f>
        <v>カンフー広尾倖児ICONIC</v>
      </c>
      <c r="AC793">
        <f>IF((A792&amp;L792&amp;M792)&lt;&gt;(Special[[#This Row],[No]]&amp;L793&amp;M793),1,IF(Special[[#This Row],[追加属性]]="",1,0))</f>
        <v>1</v>
      </c>
    </row>
    <row r="794" spans="1:29" x14ac:dyDescent="0.25">
      <c r="A794">
        <f>VLOOKUP(Special[[#This Row],[No用]],SetNo[[No.用]:[vlookup 用]],2,FALSE)</f>
        <v>365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t="s">
        <v>108</v>
      </c>
      <c r="E794" s="1" t="s">
        <v>563</v>
      </c>
      <c r="F794" s="1" t="s">
        <v>90</v>
      </c>
      <c r="G794" s="1" t="s">
        <v>74</v>
      </c>
      <c r="H794" s="1" t="s">
        <v>543</v>
      </c>
      <c r="I794" t="s">
        <v>71</v>
      </c>
      <c r="J794" s="1">
        <v>0</v>
      </c>
      <c r="K794" t="s">
        <v>381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t="s">
        <v>1046</v>
      </c>
      <c r="X794">
        <v>0</v>
      </c>
      <c r="AB794" t="str">
        <f>Special[[#This Row],[服装]]&amp;Special[[#This Row],[名前]]&amp;Special[[#This Row],[レアリティ]]</f>
        <v>ユニフォーム先島伊澄ICONIC</v>
      </c>
      <c r="AC794">
        <f>IF((A793&amp;L793&amp;M793)&lt;&gt;(Special[[#This Row],[No]]&amp;L794&amp;M794),1,IF(Special[[#This Row],[追加属性]]="",1,0))</f>
        <v>1</v>
      </c>
    </row>
    <row r="795" spans="1:29" x14ac:dyDescent="0.25">
      <c r="A795">
        <f>VLOOKUP(Special[[#This Row],[No用]],SetNo[[No.用]:[vlookup 用]],2,FALSE)</f>
        <v>366</v>
      </c>
      <c r="B795">
        <f>IF(ROW()=2,1,IF(A794&lt;&gt;Special[[#This Row],[No]],1,IF(Special[[#This Row],[枝番用]]=0,B794,B794+1)))</f>
        <v>1</v>
      </c>
      <c r="C795">
        <f>IF(ROW()=2,1,IF(Special[[#This Row],[枝番用]]=1,1,C794+1))</f>
        <v>1</v>
      </c>
      <c r="D795" t="s">
        <v>108</v>
      </c>
      <c r="E795" s="1" t="s">
        <v>565</v>
      </c>
      <c r="F795" s="1" t="s">
        <v>90</v>
      </c>
      <c r="G795" s="1" t="s">
        <v>82</v>
      </c>
      <c r="H795" s="1" t="s">
        <v>543</v>
      </c>
      <c r="I795" t="s">
        <v>71</v>
      </c>
      <c r="J795" s="1">
        <v>0</v>
      </c>
      <c r="K795" t="s">
        <v>249</v>
      </c>
      <c r="L795" s="1" t="s">
        <v>191</v>
      </c>
      <c r="M795" s="1" t="s">
        <v>162</v>
      </c>
      <c r="N795">
        <v>13</v>
      </c>
      <c r="O795">
        <v>0</v>
      </c>
      <c r="P795">
        <v>0</v>
      </c>
      <c r="Q795">
        <v>0</v>
      </c>
      <c r="W795" t="s">
        <v>1046</v>
      </c>
      <c r="X795">
        <v>0</v>
      </c>
      <c r="AB795" t="str">
        <f>Special[[#This Row],[服装]]&amp;Special[[#This Row],[名前]]&amp;Special[[#This Row],[レアリティ]]</f>
        <v>ユニフォーム背黒晃彦ICONIC</v>
      </c>
      <c r="AC795">
        <f>IF((A794&amp;L794&amp;M794)&lt;&gt;(Special[[#This Row],[No]]&amp;L795&amp;M795),1,IF(Special[[#This Row],[追加属性]]="",1,0))</f>
        <v>1</v>
      </c>
    </row>
    <row r="796" spans="1:29" x14ac:dyDescent="0.25">
      <c r="A796">
        <f>VLOOKUP(Special[[#This Row],[No用]],SetNo[[No.用]:[vlookup 用]],2,FALSE)</f>
        <v>367</v>
      </c>
      <c r="B796">
        <f>IF(ROW()=2,1,IF(A795&lt;&gt;Special[[#This Row],[No]],1,IF(Special[[#This Row],[枝番用]]=0,B795,B795+1)))</f>
        <v>1</v>
      </c>
      <c r="C796">
        <f>IF(ROW()=2,1,IF(Special[[#This Row],[枝番用]]=1,1,C795+1))</f>
        <v>1</v>
      </c>
      <c r="D796" t="s">
        <v>108</v>
      </c>
      <c r="E796" s="1" t="s">
        <v>567</v>
      </c>
      <c r="F796" s="1" t="s">
        <v>90</v>
      </c>
      <c r="G796" s="1" t="s">
        <v>80</v>
      </c>
      <c r="H796" s="1" t="s">
        <v>543</v>
      </c>
      <c r="I796" t="s">
        <v>71</v>
      </c>
      <c r="J796">
        <v>1</v>
      </c>
      <c r="K796" t="s">
        <v>381</v>
      </c>
      <c r="L796" s="1" t="s">
        <v>195</v>
      </c>
      <c r="M796" s="1" t="s">
        <v>173</v>
      </c>
      <c r="N796">
        <v>13</v>
      </c>
      <c r="O796">
        <v>0</v>
      </c>
      <c r="P796">
        <v>0</v>
      </c>
      <c r="Q796">
        <v>0</v>
      </c>
      <c r="S796">
        <v>18.75</v>
      </c>
      <c r="T796">
        <v>74.61</v>
      </c>
      <c r="W796" t="s">
        <v>1144</v>
      </c>
      <c r="X796">
        <v>1</v>
      </c>
      <c r="Z796" s="1" t="s">
        <v>1063</v>
      </c>
      <c r="AB796" t="str">
        <f>Special[[#This Row],[服装]]&amp;Special[[#This Row],[名前]]&amp;Special[[#This Row],[レアリティ]]</f>
        <v>ユニフォーム赤間颯ICONIC</v>
      </c>
      <c r="AC796">
        <f>IF((A795&amp;L795&amp;M795)&lt;&gt;(Special[[#This Row],[No]]&amp;L796&amp;M796),1,IF(Special[[#This Row],[追加属性]]="",1,0))</f>
        <v>1</v>
      </c>
    </row>
    <row r="797" spans="1:29" x14ac:dyDescent="0.25">
      <c r="A797">
        <f>VLOOKUP(Special[[#This Row],[No用]],SetNo[[No.用]:[vlookup 用]],2,FALSE)</f>
        <v>367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2</v>
      </c>
      <c r="D797" t="s">
        <v>108</v>
      </c>
      <c r="E797" s="1" t="s">
        <v>567</v>
      </c>
      <c r="F797" s="1" t="s">
        <v>90</v>
      </c>
      <c r="G797" s="1" t="s">
        <v>80</v>
      </c>
      <c r="H797" s="1" t="s">
        <v>543</v>
      </c>
      <c r="I797" t="s">
        <v>71</v>
      </c>
      <c r="J797">
        <v>1</v>
      </c>
      <c r="K797" t="s">
        <v>381</v>
      </c>
      <c r="L797" s="1" t="s">
        <v>195</v>
      </c>
      <c r="M797" s="1" t="s">
        <v>173</v>
      </c>
      <c r="N797">
        <v>13</v>
      </c>
      <c r="O797">
        <v>0</v>
      </c>
      <c r="P797">
        <v>0</v>
      </c>
      <c r="Q797">
        <v>0</v>
      </c>
      <c r="R797" t="s">
        <v>1139</v>
      </c>
      <c r="S797">
        <v>16.8</v>
      </c>
      <c r="T797">
        <v>58.94</v>
      </c>
      <c r="W797" t="s">
        <v>941</v>
      </c>
      <c r="X797">
        <v>1</v>
      </c>
      <c r="Z797" s="1" t="s">
        <v>1063</v>
      </c>
      <c r="AB797" t="str">
        <f>Special[[#This Row],[服装]]&amp;Special[[#This Row],[名前]]&amp;Special[[#This Row],[レアリティ]]</f>
        <v>ユニフォーム赤間颯ICONIC</v>
      </c>
      <c r="AC797">
        <f>IF((A796&amp;L796&amp;M796)&lt;&gt;(Special[[#This Row],[No]]&amp;L797&amp;M797),1,IF(Special[[#This Row],[追加属性]]="",1,0))</f>
        <v>0</v>
      </c>
    </row>
    <row r="798" spans="1:29" x14ac:dyDescent="0.25">
      <c r="A798">
        <f>VLOOKUP(Special[[#This Row],[No用]],SetNo[[No.用]:[vlookup 用]],2,FALSE)</f>
        <v>368</v>
      </c>
      <c r="B798">
        <f>IF(ROW()=2,1,IF(A797&lt;&gt;Special[[#This Row],[No]],1,IF(Special[[#This Row],[枝番用]]=0,B797,B797+1)))</f>
        <v>1</v>
      </c>
      <c r="C798">
        <f>IF(ROW()=2,1,IF(Special[[#This Row],[枝番用]]=1,1,C797+1))</f>
        <v>1</v>
      </c>
      <c r="D798" s="1" t="s">
        <v>108</v>
      </c>
      <c r="E798" s="1" t="s">
        <v>1071</v>
      </c>
      <c r="F798" s="1" t="s">
        <v>77</v>
      </c>
      <c r="G798" s="1" t="s">
        <v>74</v>
      </c>
      <c r="H798" s="1" t="s">
        <v>1072</v>
      </c>
      <c r="I798" s="1" t="s">
        <v>544</v>
      </c>
      <c r="J798" s="1">
        <v>0</v>
      </c>
      <c r="K798" t="s">
        <v>381</v>
      </c>
      <c r="L798" s="1" t="s">
        <v>191</v>
      </c>
      <c r="M798" s="1" t="s">
        <v>162</v>
      </c>
      <c r="N798">
        <v>13</v>
      </c>
      <c r="O798">
        <v>0</v>
      </c>
      <c r="P798">
        <v>0</v>
      </c>
      <c r="Q798">
        <v>0</v>
      </c>
      <c r="W798" s="1" t="s">
        <v>1074</v>
      </c>
      <c r="X798">
        <v>0</v>
      </c>
      <c r="AB798" t="str">
        <f>Special[[#This Row],[服装]]&amp;Special[[#This Row],[名前]]&amp;Special[[#This Row],[レアリティ]]</f>
        <v>ユニフォーム白峰周ICONIC</v>
      </c>
      <c r="AC798">
        <f>IF((A797&amp;L797&amp;M797)&lt;&gt;(Special[[#This Row],[No]]&amp;L798&amp;M798),1,IF(Special[[#This Row],[追加属性]]="",1,0))</f>
        <v>1</v>
      </c>
    </row>
    <row r="799" spans="1:29" x14ac:dyDescent="0.25">
      <c r="A799">
        <f>VLOOKUP(Special[[#This Row],[No用]],SetNo[[No.用]:[vlookup 用]],2,FALSE)</f>
        <v>368</v>
      </c>
      <c r="B799">
        <f>IF(ROW()=2,1,IF(A798&lt;&gt;Special[[#This Row],[No]],1,IF(Special[[#This Row],[枝番用]]=0,B798,B798+1)))</f>
        <v>2</v>
      </c>
      <c r="C799">
        <f>IF(ROW()=2,1,IF(Special[[#This Row],[枝番用]]=1,1,C798+1))</f>
        <v>1</v>
      </c>
      <c r="D799" s="1" t="s">
        <v>108</v>
      </c>
      <c r="E799" s="1" t="s">
        <v>1071</v>
      </c>
      <c r="F799" s="1" t="s">
        <v>77</v>
      </c>
      <c r="G799" s="1" t="s">
        <v>74</v>
      </c>
      <c r="H799" s="1" t="s">
        <v>1072</v>
      </c>
      <c r="I799" s="1" t="s">
        <v>544</v>
      </c>
      <c r="J799">
        <v>1</v>
      </c>
      <c r="K799" t="s">
        <v>249</v>
      </c>
      <c r="L799" s="1" t="s">
        <v>180</v>
      </c>
      <c r="M799" s="1" t="s">
        <v>224</v>
      </c>
      <c r="N799">
        <v>46</v>
      </c>
      <c r="O799">
        <v>0</v>
      </c>
      <c r="P799">
        <v>56</v>
      </c>
      <c r="Q799">
        <v>0</v>
      </c>
      <c r="S799">
        <v>3.35</v>
      </c>
      <c r="T799">
        <v>20.010000000000002</v>
      </c>
      <c r="U799">
        <v>5</v>
      </c>
      <c r="V799">
        <v>30.48</v>
      </c>
      <c r="W799" s="1" t="s">
        <v>1075</v>
      </c>
      <c r="X799">
        <v>1</v>
      </c>
      <c r="AB799" t="str">
        <f>Special[[#This Row],[服装]]&amp;Special[[#This Row],[名前]]&amp;Special[[#This Row],[レアリティ]]</f>
        <v>ユニフォーム白峰周ICONIC</v>
      </c>
      <c r="AC799">
        <f>IF((A798&amp;L798&amp;M798)&lt;&gt;(Special[[#This Row],[No]]&amp;L799&amp;M799),1,IF(Special[[#This Row],[追加属性]]="",1,0))</f>
        <v>1</v>
      </c>
    </row>
    <row r="800" spans="1:29" x14ac:dyDescent="0.25">
      <c r="A800">
        <f>VLOOKUP(Special[[#This Row],[No用]],SetNo[[No.用]:[vlookup 用]],2,FALSE)</f>
        <v>368</v>
      </c>
      <c r="B800">
        <f>IF(ROW()=2,1,IF(A799&lt;&gt;Special[[#This Row],[No]],1,IF(Special[[#This Row],[枝番用]]=0,B799,B799+1)))</f>
        <v>2</v>
      </c>
      <c r="C800">
        <f>IF(ROW()=2,1,IF(Special[[#This Row],[枝番用]]=1,1,C799+1))</f>
        <v>2</v>
      </c>
      <c r="D800" s="1" t="s">
        <v>108</v>
      </c>
      <c r="E800" s="1" t="s">
        <v>1071</v>
      </c>
      <c r="F800" s="1" t="s">
        <v>77</v>
      </c>
      <c r="G800" s="1" t="s">
        <v>74</v>
      </c>
      <c r="H800" s="1" t="s">
        <v>1072</v>
      </c>
      <c r="I800" s="1" t="s">
        <v>544</v>
      </c>
      <c r="J800">
        <v>1</v>
      </c>
      <c r="K800" t="s">
        <v>381</v>
      </c>
      <c r="L800" s="1" t="s">
        <v>180</v>
      </c>
      <c r="M800" s="1" t="s">
        <v>224</v>
      </c>
      <c r="N800">
        <v>46</v>
      </c>
      <c r="O800">
        <v>0</v>
      </c>
      <c r="P800">
        <v>56</v>
      </c>
      <c r="Q800">
        <v>0</v>
      </c>
      <c r="R800" s="1" t="s">
        <v>554</v>
      </c>
      <c r="S800">
        <v>7</v>
      </c>
      <c r="T800">
        <v>13.86</v>
      </c>
      <c r="U800">
        <v>10.5</v>
      </c>
      <c r="V800">
        <v>20.79</v>
      </c>
      <c r="W800" s="1" t="s">
        <v>1075</v>
      </c>
      <c r="X800">
        <v>1</v>
      </c>
      <c r="AB800" t="str">
        <f>Special[[#This Row],[服装]]&amp;Special[[#This Row],[名前]]&amp;Special[[#This Row],[レアリティ]]</f>
        <v>ユニフォーム白峰周ICONIC</v>
      </c>
      <c r="AC800">
        <f>IF((A799&amp;L799&amp;M799)&lt;&gt;(Special[[#This Row],[No]]&amp;L800&amp;M800),1,IF(Special[[#This Row],[追加属性]]="",1,0))</f>
        <v>0</v>
      </c>
    </row>
    <row r="801" spans="1:29" x14ac:dyDescent="0.25">
      <c r="A801">
        <f>VLOOKUP(Special[[#This Row],[No用]],SetNo[[No.用]:[vlookup 用]],2,FALSE)</f>
        <v>368</v>
      </c>
      <c r="B801">
        <f>IF(ROW()=2,1,IF(A800&lt;&gt;Special[[#This Row],[No]],1,IF(Special[[#This Row],[枝番用]]=0,B800,B800+1)))</f>
        <v>3</v>
      </c>
      <c r="C801">
        <f>IF(ROW()=2,1,IF(Special[[#This Row],[枝番用]]=1,1,C800+1))</f>
        <v>1</v>
      </c>
      <c r="D801" s="1" t="s">
        <v>108</v>
      </c>
      <c r="E801" s="1" t="s">
        <v>1071</v>
      </c>
      <c r="F801" s="1" t="s">
        <v>77</v>
      </c>
      <c r="G801" s="1" t="s">
        <v>74</v>
      </c>
      <c r="H801" s="1" t="s">
        <v>1072</v>
      </c>
      <c r="I801" s="1" t="s">
        <v>544</v>
      </c>
      <c r="J801">
        <v>1</v>
      </c>
      <c r="K801" t="s">
        <v>381</v>
      </c>
      <c r="L801" s="1" t="s">
        <v>853</v>
      </c>
      <c r="M801" s="1" t="s">
        <v>224</v>
      </c>
      <c r="N801">
        <v>16</v>
      </c>
      <c r="O801">
        <v>0</v>
      </c>
      <c r="P801">
        <v>56</v>
      </c>
      <c r="Q801">
        <v>0</v>
      </c>
      <c r="S801">
        <v>2.5</v>
      </c>
      <c r="T801">
        <v>15.24</v>
      </c>
      <c r="U801">
        <v>4.2</v>
      </c>
      <c r="V801">
        <v>25.76</v>
      </c>
      <c r="W801" s="1" t="s">
        <v>1076</v>
      </c>
      <c r="X801">
        <v>1</v>
      </c>
      <c r="AB801" t="str">
        <f>Special[[#This Row],[服装]]&amp;Special[[#This Row],[名前]]&amp;Special[[#This Row],[レアリティ]]</f>
        <v>ユニフォーム白峰周ICONIC</v>
      </c>
      <c r="AC801">
        <f>IF((A800&amp;L800&amp;M800)&lt;&gt;(Special[[#This Row],[No]]&amp;L801&amp;M801),1,IF(Special[[#This Row],[追加属性]]="",1,0))</f>
        <v>1</v>
      </c>
    </row>
    <row r="802" spans="1:29" x14ac:dyDescent="0.25">
      <c r="A802">
        <f>VLOOKUP(Special[[#This Row],[No用]],SetNo[[No.用]:[vlookup 用]],2,FALSE)</f>
        <v>368</v>
      </c>
      <c r="B802">
        <f>IF(ROW()=2,1,IF(A801&lt;&gt;Special[[#This Row],[No]],1,IF(Special[[#This Row],[枝番用]]=0,B801,B801+1)))</f>
        <v>3</v>
      </c>
      <c r="C802">
        <f>IF(ROW()=2,1,IF(Special[[#This Row],[枝番用]]=1,1,C801+1))</f>
        <v>2</v>
      </c>
      <c r="D802" s="1" t="s">
        <v>108</v>
      </c>
      <c r="E802" s="1" t="s">
        <v>1071</v>
      </c>
      <c r="F802" s="1" t="s">
        <v>77</v>
      </c>
      <c r="G802" s="1" t="s">
        <v>74</v>
      </c>
      <c r="H802" s="1" t="s">
        <v>1072</v>
      </c>
      <c r="I802" s="1" t="s">
        <v>544</v>
      </c>
      <c r="J802">
        <v>1</v>
      </c>
      <c r="K802" t="s">
        <v>249</v>
      </c>
      <c r="L802" s="1" t="s">
        <v>853</v>
      </c>
      <c r="M802" s="1" t="s">
        <v>224</v>
      </c>
      <c r="N802">
        <v>16</v>
      </c>
      <c r="O802">
        <v>0</v>
      </c>
      <c r="P802">
        <v>56</v>
      </c>
      <c r="Q802">
        <v>0</v>
      </c>
      <c r="R802" s="1" t="s">
        <v>1011</v>
      </c>
      <c r="S802">
        <v>10</v>
      </c>
      <c r="T802">
        <v>19.8</v>
      </c>
      <c r="U802">
        <v>15</v>
      </c>
      <c r="V802">
        <v>29.7</v>
      </c>
      <c r="W802" s="1" t="s">
        <v>1076</v>
      </c>
      <c r="X802">
        <v>1</v>
      </c>
      <c r="AB802" t="str">
        <f>Special[[#This Row],[服装]]&amp;Special[[#This Row],[名前]]&amp;Special[[#This Row],[レアリティ]]</f>
        <v>ユニフォーム白峰周ICONIC</v>
      </c>
      <c r="AC802">
        <f>IF((A801&amp;L801&amp;M801)&lt;&gt;(Special[[#This Row],[No]]&amp;L802&amp;M802),1,IF(Special[[#This Row],[追加属性]]="",1,0))</f>
        <v>0</v>
      </c>
    </row>
    <row r="803" spans="1:29" x14ac:dyDescent="0.25">
      <c r="A803">
        <f>VLOOKUP(Special[[#This Row],[No用]],SetNo[[No.用]:[vlookup 用]],2,FALSE)</f>
        <v>369</v>
      </c>
      <c r="B803">
        <f>IF(ROW()=2,1,IF(A802&lt;&gt;Special[[#This Row],[No]],1,IF(Special[[#This Row],[枝番用]]=0,B802,B802+1)))</f>
        <v>1</v>
      </c>
      <c r="C803">
        <f>IF(ROW()=2,1,IF(Special[[#This Row],[枝番用]]=1,1,C802+1))</f>
        <v>1</v>
      </c>
      <c r="D803" s="1" t="s">
        <v>108</v>
      </c>
      <c r="E803" s="1" t="s">
        <v>1081</v>
      </c>
      <c r="F803" s="1" t="s">
        <v>77</v>
      </c>
      <c r="G803" s="1" t="s">
        <v>82</v>
      </c>
      <c r="H803" s="1" t="s">
        <v>1072</v>
      </c>
      <c r="I803" s="1" t="s">
        <v>544</v>
      </c>
      <c r="J803" s="1">
        <v>0</v>
      </c>
      <c r="K803" t="s">
        <v>381</v>
      </c>
      <c r="L803" s="1" t="s">
        <v>191</v>
      </c>
      <c r="M803" s="1" t="s">
        <v>162</v>
      </c>
      <c r="N803">
        <v>13</v>
      </c>
      <c r="O803">
        <v>0</v>
      </c>
      <c r="P803">
        <v>0</v>
      </c>
      <c r="Q803">
        <v>0</v>
      </c>
      <c r="W803" s="1" t="s">
        <v>1074</v>
      </c>
      <c r="X803">
        <v>0</v>
      </c>
      <c r="AB803" t="str">
        <f>Special[[#This Row],[服装]]&amp;Special[[#This Row],[名前]]&amp;Special[[#This Row],[レアリティ]]</f>
        <v>ユニフォーム和倉久彦ICONIC</v>
      </c>
      <c r="AC803">
        <f>IF((A802&amp;L802&amp;M802)&lt;&gt;(Special[[#This Row],[No]]&amp;L803&amp;M803),1,IF(Special[[#This Row],[追加属性]]="",1,0))</f>
        <v>1</v>
      </c>
    </row>
    <row r="804" spans="1:29" x14ac:dyDescent="0.25">
      <c r="A804">
        <f>VLOOKUP(Special[[#This Row],[No用]],SetNo[[No.用]:[vlookup 用]],2,FALSE)</f>
        <v>369</v>
      </c>
      <c r="B804">
        <f>IF(ROW()=2,1,IF(A803&lt;&gt;Special[[#This Row],[No]],1,IF(Special[[#This Row],[枝番用]]=0,B803,B803+1)))</f>
        <v>2</v>
      </c>
      <c r="C804">
        <f>IF(ROW()=2,1,IF(Special[[#This Row],[枝番用]]=1,1,C803+1))</f>
        <v>1</v>
      </c>
      <c r="D804" s="1" t="s">
        <v>108</v>
      </c>
      <c r="E804" s="1" t="s">
        <v>1081</v>
      </c>
      <c r="F804" s="1" t="s">
        <v>77</v>
      </c>
      <c r="G804" s="1" t="s">
        <v>82</v>
      </c>
      <c r="H804" s="1" t="s">
        <v>1072</v>
      </c>
      <c r="I804" s="1" t="s">
        <v>544</v>
      </c>
      <c r="J804">
        <v>1</v>
      </c>
      <c r="K804" t="s">
        <v>381</v>
      </c>
      <c r="L804" s="1" t="s">
        <v>588</v>
      </c>
      <c r="M804" s="1" t="s">
        <v>173</v>
      </c>
      <c r="N804">
        <v>35</v>
      </c>
      <c r="O804">
        <v>0</v>
      </c>
      <c r="P804">
        <v>0</v>
      </c>
      <c r="Q804">
        <v>0</v>
      </c>
      <c r="S804">
        <v>4.2</v>
      </c>
      <c r="T804">
        <v>42.42</v>
      </c>
      <c r="W804" s="1" t="s">
        <v>918</v>
      </c>
      <c r="X804">
        <v>1</v>
      </c>
      <c r="AB804" t="str">
        <f>Special[[#This Row],[服装]]&amp;Special[[#This Row],[名前]]&amp;Special[[#This Row],[レアリティ]]</f>
        <v>ユニフォーム和倉久彦ICONIC</v>
      </c>
      <c r="AC804">
        <f>IF((A803&amp;L803&amp;M803)&lt;&gt;(Special[[#This Row],[No]]&amp;L804&amp;M804),1,IF(Special[[#This Row],[追加属性]]="",1,0))</f>
        <v>1</v>
      </c>
    </row>
    <row r="805" spans="1:29" x14ac:dyDescent="0.25">
      <c r="A805">
        <f>VLOOKUP(Special[[#This Row],[No用]],SetNo[[No.用]:[vlookup 用]],2,FALSE)</f>
        <v>370</v>
      </c>
      <c r="B805">
        <f>IF(ROW()=2,1,IF(A804&lt;&gt;Special[[#This Row],[No]],1,IF(Special[[#This Row],[枝番用]]=0,B804,B804+1)))</f>
        <v>1</v>
      </c>
      <c r="C805">
        <f>IF(ROW()=2,1,IF(Special[[#This Row],[枝番用]]=1,1,C804+1))</f>
        <v>1</v>
      </c>
      <c r="D805" s="1" t="s">
        <v>108</v>
      </c>
      <c r="E805" s="1" t="s">
        <v>1085</v>
      </c>
      <c r="F805" s="1" t="s">
        <v>77</v>
      </c>
      <c r="G805" s="1" t="s">
        <v>78</v>
      </c>
      <c r="H805" s="1" t="s">
        <v>1072</v>
      </c>
      <c r="I805" s="1" t="s">
        <v>544</v>
      </c>
      <c r="J805" s="1">
        <v>0</v>
      </c>
      <c r="K805" t="s">
        <v>249</v>
      </c>
      <c r="L805" s="1" t="s">
        <v>191</v>
      </c>
      <c r="M805" s="1" t="s">
        <v>162</v>
      </c>
      <c r="N805">
        <v>13</v>
      </c>
      <c r="O805">
        <v>0</v>
      </c>
      <c r="P805">
        <v>0</v>
      </c>
      <c r="Q805">
        <v>0</v>
      </c>
      <c r="W805" s="1" t="s">
        <v>1074</v>
      </c>
      <c r="X805">
        <v>0</v>
      </c>
      <c r="AB805" t="str">
        <f>Special[[#This Row],[服装]]&amp;Special[[#This Row],[名前]]&amp;Special[[#This Row],[レアリティ]]</f>
        <v>ユニフォーム金沢伊織ICONIC</v>
      </c>
      <c r="AC805">
        <f>IF((A804&amp;L804&amp;M804)&lt;&gt;(Special[[#This Row],[No]]&amp;L805&amp;M805),1,IF(Special[[#This Row],[追加属性]]="",1,0))</f>
        <v>1</v>
      </c>
    </row>
    <row r="806" spans="1:29" x14ac:dyDescent="0.25">
      <c r="A806">
        <f>VLOOKUP(Special[[#This Row],[No用]],SetNo[[No.用]:[vlookup 用]],2,FALSE)</f>
        <v>370</v>
      </c>
      <c r="B806">
        <f>IF(ROW()=2,1,IF(A805&lt;&gt;Special[[#This Row],[No]],1,IF(Special[[#This Row],[枝番用]]=0,B805,B805+1)))</f>
        <v>2</v>
      </c>
      <c r="C806">
        <f>IF(ROW()=2,1,IF(Special[[#This Row],[枝番用]]=1,1,C805+1))</f>
        <v>1</v>
      </c>
      <c r="D806" s="1" t="s">
        <v>108</v>
      </c>
      <c r="E806" s="1" t="s">
        <v>1085</v>
      </c>
      <c r="F806" s="1" t="s">
        <v>77</v>
      </c>
      <c r="G806" s="1" t="s">
        <v>78</v>
      </c>
      <c r="H806" s="1" t="s">
        <v>1072</v>
      </c>
      <c r="I806" s="1" t="s">
        <v>544</v>
      </c>
      <c r="J806">
        <v>1</v>
      </c>
      <c r="K806" t="s">
        <v>381</v>
      </c>
      <c r="L806" s="1" t="s">
        <v>180</v>
      </c>
      <c r="M806" s="1" t="s">
        <v>162</v>
      </c>
      <c r="N806">
        <v>13</v>
      </c>
      <c r="O806">
        <v>0</v>
      </c>
      <c r="P806">
        <v>0</v>
      </c>
      <c r="Q806">
        <v>0</v>
      </c>
      <c r="S806">
        <v>2.5</v>
      </c>
      <c r="T806">
        <v>15.24</v>
      </c>
      <c r="AB806" t="str">
        <f>Special[[#This Row],[服装]]&amp;Special[[#This Row],[名前]]&amp;Special[[#This Row],[レアリティ]]</f>
        <v>ユニフォーム金沢伊織ICONIC</v>
      </c>
      <c r="AC806">
        <f>IF((A805&amp;L805&amp;M805)&lt;&gt;(Special[[#This Row],[No]]&amp;L806&amp;M806),1,IF(Special[[#This Row],[追加属性]]="",1,0))</f>
        <v>1</v>
      </c>
    </row>
    <row r="807" spans="1:29" x14ac:dyDescent="0.25">
      <c r="A807">
        <f>VLOOKUP(Special[[#This Row],[No用]],SetNo[[No.用]:[vlookup 用]],2,FALSE)</f>
        <v>370</v>
      </c>
      <c r="B807">
        <f>IF(ROW()=2,1,IF(A806&lt;&gt;Special[[#This Row],[No]],1,IF(Special[[#This Row],[枝番用]]=0,B806,B806+1)))</f>
        <v>3</v>
      </c>
      <c r="C807">
        <f>IF(ROW()=2,1,IF(Special[[#This Row],[枝番用]]=1,1,C806+1))</f>
        <v>1</v>
      </c>
      <c r="D807" s="1" t="s">
        <v>108</v>
      </c>
      <c r="E807" s="1" t="s">
        <v>1085</v>
      </c>
      <c r="F807" s="1" t="s">
        <v>77</v>
      </c>
      <c r="G807" s="1" t="s">
        <v>78</v>
      </c>
      <c r="H807" s="1" t="s">
        <v>1072</v>
      </c>
      <c r="I807" s="1" t="s">
        <v>544</v>
      </c>
      <c r="J807">
        <v>1</v>
      </c>
      <c r="K807" t="s">
        <v>381</v>
      </c>
      <c r="L807" s="1" t="s">
        <v>259</v>
      </c>
      <c r="M807" s="1" t="s">
        <v>224</v>
      </c>
      <c r="N807">
        <v>41</v>
      </c>
      <c r="O807">
        <v>0</v>
      </c>
      <c r="P807">
        <v>51</v>
      </c>
      <c r="Q807">
        <v>0</v>
      </c>
      <c r="R807" s="1"/>
      <c r="S807">
        <v>20</v>
      </c>
      <c r="T807">
        <v>79.78</v>
      </c>
      <c r="U807">
        <v>22.5</v>
      </c>
      <c r="V807">
        <v>89.14</v>
      </c>
      <c r="W807" s="1" t="s">
        <v>865</v>
      </c>
      <c r="X807">
        <v>0</v>
      </c>
      <c r="AB807" t="str">
        <f>Special[[#This Row],[服装]]&amp;Special[[#This Row],[名前]]&amp;Special[[#This Row],[レアリティ]]</f>
        <v>ユニフォーム金沢伊織ICONIC</v>
      </c>
      <c r="AC807">
        <f>IF((A806&amp;L806&amp;M806)&lt;&gt;(Special[[#This Row],[No]]&amp;L807&amp;M807),1,IF(Special[[#This Row],[追加属性]]="",1,0))</f>
        <v>1</v>
      </c>
    </row>
    <row r="808" spans="1:29" x14ac:dyDescent="0.25">
      <c r="A808">
        <f>VLOOKUP(Special[[#This Row],[No用]],SetNo[[No.用]:[vlookup 用]],2,FALSE)</f>
        <v>370</v>
      </c>
      <c r="B808">
        <f>IF(ROW()=2,1,IF(A807&lt;&gt;Special[[#This Row],[No]],1,IF(Special[[#This Row],[枝番用]]=0,B807,B807+1)))</f>
        <v>3</v>
      </c>
      <c r="C808">
        <f>IF(ROW()=2,1,IF(Special[[#This Row],[枝番用]]=1,1,C807+1))</f>
        <v>2</v>
      </c>
      <c r="D808" s="1" t="s">
        <v>108</v>
      </c>
      <c r="E808" s="1" t="s">
        <v>1085</v>
      </c>
      <c r="F808" s="1" t="s">
        <v>77</v>
      </c>
      <c r="G808" s="1" t="s">
        <v>78</v>
      </c>
      <c r="H808" s="1" t="s">
        <v>1072</v>
      </c>
      <c r="I808" s="1" t="s">
        <v>544</v>
      </c>
      <c r="J808">
        <v>1</v>
      </c>
      <c r="K808" t="s">
        <v>381</v>
      </c>
      <c r="L808" s="1" t="s">
        <v>259</v>
      </c>
      <c r="M808" s="1" t="s">
        <v>224</v>
      </c>
      <c r="N808">
        <v>41</v>
      </c>
      <c r="O808">
        <v>0</v>
      </c>
      <c r="P808">
        <v>51</v>
      </c>
      <c r="Q808">
        <v>0</v>
      </c>
      <c r="R808" s="1" t="s">
        <v>588</v>
      </c>
      <c r="S808">
        <v>2.5</v>
      </c>
      <c r="T808">
        <v>15.24</v>
      </c>
      <c r="U808">
        <v>4.2</v>
      </c>
      <c r="V808">
        <v>25.76</v>
      </c>
      <c r="W808" s="1" t="s">
        <v>865</v>
      </c>
      <c r="X808">
        <v>1</v>
      </c>
      <c r="AB808" t="str">
        <f>Special[[#This Row],[服装]]&amp;Special[[#This Row],[名前]]&amp;Special[[#This Row],[レアリティ]]</f>
        <v>ユニフォーム金沢伊織ICONIC</v>
      </c>
      <c r="AC808">
        <f>IF((A807&amp;L807&amp;M807)&lt;&gt;(Special[[#This Row],[No]]&amp;L808&amp;M808),1,IF(Special[[#This Row],[追加属性]]="",1,0))</f>
        <v>0</v>
      </c>
    </row>
    <row r="809" spans="1:29" x14ac:dyDescent="0.25">
      <c r="A809">
        <f>VLOOKUP(Special[[#This Row],[No用]],SetNo[[No.用]:[vlookup 用]],2,FALSE)</f>
        <v>371</v>
      </c>
      <c r="B809">
        <f>IF(ROW()=2,1,IF(A808&lt;&gt;Special[[#This Row],[No]],1,IF(Special[[#This Row],[枝番用]]=0,B808,B808+1)))</f>
        <v>1</v>
      </c>
      <c r="C809">
        <f>IF(ROW()=2,1,IF(Special[[#This Row],[枝番用]]=1,1,C808+1))</f>
        <v>1</v>
      </c>
      <c r="D809" s="1" t="s">
        <v>108</v>
      </c>
      <c r="E809" s="1" t="s">
        <v>1089</v>
      </c>
      <c r="F809" s="1" t="s">
        <v>77</v>
      </c>
      <c r="G809" s="1" t="s">
        <v>82</v>
      </c>
      <c r="H809" s="1" t="s">
        <v>1072</v>
      </c>
      <c r="I809" s="1" t="s">
        <v>544</v>
      </c>
      <c r="J809" s="1">
        <v>0</v>
      </c>
      <c r="K809" t="s">
        <v>381</v>
      </c>
      <c r="L809" s="1" t="s">
        <v>191</v>
      </c>
      <c r="M809" s="1" t="s">
        <v>162</v>
      </c>
      <c r="N809">
        <v>13</v>
      </c>
      <c r="O809">
        <v>0</v>
      </c>
      <c r="P809">
        <v>0</v>
      </c>
      <c r="Q809">
        <v>0</v>
      </c>
      <c r="W809" s="1" t="s">
        <v>1074</v>
      </c>
      <c r="X809">
        <v>0</v>
      </c>
      <c r="AB809" t="str">
        <f>Special[[#This Row],[服装]]&amp;Special[[#This Row],[名前]]&amp;Special[[#This Row],[レアリティ]]</f>
        <v>ユニフォーム志賀智也ICONIC</v>
      </c>
      <c r="AC809">
        <f>IF((A808&amp;L808&amp;M808)&lt;&gt;(Special[[#This Row],[No]]&amp;L809&amp;M809),1,IF(Special[[#This Row],[追加属性]]="",1,0))</f>
        <v>1</v>
      </c>
    </row>
    <row r="810" spans="1:29" x14ac:dyDescent="0.25">
      <c r="A810">
        <f>VLOOKUP(Special[[#This Row],[No用]],SetNo[[No.用]:[vlookup 用]],2,FALSE)</f>
        <v>372</v>
      </c>
      <c r="B810">
        <f>IF(ROW()=2,1,IF(A809&lt;&gt;Special[[#This Row],[No]],1,IF(Special[[#This Row],[枝番用]]=0,B809,B809+1)))</f>
        <v>1</v>
      </c>
      <c r="C810">
        <f>IF(ROW()=2,1,IF(Special[[#This Row],[枝番用]]=1,1,C809+1))</f>
        <v>1</v>
      </c>
      <c r="D810" s="1" t="s">
        <v>108</v>
      </c>
      <c r="E810" s="1" t="s">
        <v>1102</v>
      </c>
      <c r="F810" s="1" t="s">
        <v>77</v>
      </c>
      <c r="G810" s="1" t="s">
        <v>80</v>
      </c>
      <c r="H810" s="1" t="s">
        <v>1072</v>
      </c>
      <c r="I810" s="1" t="s">
        <v>544</v>
      </c>
      <c r="J810">
        <v>1</v>
      </c>
      <c r="K810" t="s">
        <v>381</v>
      </c>
      <c r="L810" s="1" t="s">
        <v>195</v>
      </c>
      <c r="M810" s="1" t="s">
        <v>173</v>
      </c>
      <c r="N810">
        <v>13</v>
      </c>
      <c r="O810">
        <v>0</v>
      </c>
      <c r="P810">
        <v>0</v>
      </c>
      <c r="Q810">
        <v>0</v>
      </c>
      <c r="S810">
        <v>18.75</v>
      </c>
      <c r="T810">
        <v>74.61</v>
      </c>
      <c r="W810" s="1" t="s">
        <v>848</v>
      </c>
      <c r="X810">
        <v>1</v>
      </c>
      <c r="Z810" s="1" t="s">
        <v>1063</v>
      </c>
      <c r="AB810" t="str">
        <f>Special[[#This Row],[服装]]&amp;Special[[#This Row],[名前]]&amp;Special[[#This Row],[レアリティ]]</f>
        <v>ユニフォーム輪島友和ICONIC</v>
      </c>
      <c r="AC810">
        <f>IF((A809&amp;L809&amp;M809)&lt;&gt;(Special[[#This Row],[No]]&amp;L810&amp;M810),1,IF(Special[[#This Row],[追加属性]]="",1,0))</f>
        <v>1</v>
      </c>
    </row>
    <row r="811" spans="1:29" x14ac:dyDescent="0.25">
      <c r="A811">
        <f>VLOOKUP(Special[[#This Row],[No用]],SetNo[[No.用]:[vlookup 用]],2,FALSE)</f>
        <v>372</v>
      </c>
      <c r="B811">
        <f>IF(ROW()=2,1,IF(A810&lt;&gt;Special[[#This Row],[No]],1,IF(Special[[#This Row],[枝番用]]=0,B810,B810+1)))</f>
        <v>1</v>
      </c>
      <c r="C811">
        <f>IF(ROW()=2,1,IF(Special[[#This Row],[枝番用]]=1,1,C810+1))</f>
        <v>2</v>
      </c>
      <c r="D811" s="1" t="s">
        <v>108</v>
      </c>
      <c r="E811" s="1" t="s">
        <v>1102</v>
      </c>
      <c r="F811" s="1" t="s">
        <v>77</v>
      </c>
      <c r="G811" s="1" t="s">
        <v>80</v>
      </c>
      <c r="H811" s="1" t="s">
        <v>1072</v>
      </c>
      <c r="I811" s="1" t="s">
        <v>544</v>
      </c>
      <c r="J811">
        <v>1</v>
      </c>
      <c r="K811" t="s">
        <v>381</v>
      </c>
      <c r="L811" s="1" t="s">
        <v>195</v>
      </c>
      <c r="M811" s="1" t="s">
        <v>173</v>
      </c>
      <c r="N811">
        <v>13</v>
      </c>
      <c r="O811">
        <v>0</v>
      </c>
      <c r="P811">
        <v>0</v>
      </c>
      <c r="Q811">
        <v>0</v>
      </c>
      <c r="R811" s="1" t="s">
        <v>588</v>
      </c>
      <c r="S811">
        <v>16.8</v>
      </c>
      <c r="T811">
        <v>58.94</v>
      </c>
      <c r="W811" s="1" t="s">
        <v>943</v>
      </c>
      <c r="X811">
        <v>1</v>
      </c>
      <c r="Z811" s="1" t="s">
        <v>1063</v>
      </c>
      <c r="AB811" t="str">
        <f>Special[[#This Row],[服装]]&amp;Special[[#This Row],[名前]]&amp;Special[[#This Row],[レアリティ]]</f>
        <v>ユニフォーム輪島友和ICONIC</v>
      </c>
      <c r="AC811">
        <f>IF((A810&amp;L810&amp;M810)&lt;&gt;(Special[[#This Row],[No]]&amp;L811&amp;M811),1,IF(Special[[#This Row],[追加属性]]="",1,0))</f>
        <v>0</v>
      </c>
    </row>
    <row r="812" spans="1:29" x14ac:dyDescent="0.25">
      <c r="A812">
        <f>VLOOKUP(Special[[#This Row],[No用]],SetNo[[No.用]:[vlookup 用]],2,FALSE)</f>
        <v>373</v>
      </c>
      <c r="B812">
        <f>IF(ROW()=2,1,IF(A811&lt;&gt;Special[[#This Row],[No]],1,IF(Special[[#This Row],[枝番用]]=0,B811,B811+1)))</f>
        <v>1</v>
      </c>
      <c r="C812">
        <f>IF(ROW()=2,1,IF(Special[[#This Row],[枝番用]]=1,1,C811+1))</f>
        <v>1</v>
      </c>
      <c r="D812" s="1" t="s">
        <v>108</v>
      </c>
      <c r="E812" s="1" t="s">
        <v>1119</v>
      </c>
      <c r="F812" s="1" t="s">
        <v>77</v>
      </c>
      <c r="G812" s="1" t="s">
        <v>78</v>
      </c>
      <c r="H812" s="1" t="s">
        <v>1072</v>
      </c>
      <c r="I812" s="1" t="s">
        <v>544</v>
      </c>
      <c r="J812" s="1">
        <v>0</v>
      </c>
      <c r="K812" t="s">
        <v>381</v>
      </c>
      <c r="L812" s="1" t="s">
        <v>191</v>
      </c>
      <c r="M812" s="1" t="s">
        <v>162</v>
      </c>
      <c r="N812">
        <v>13</v>
      </c>
      <c r="O812">
        <v>0</v>
      </c>
      <c r="P812">
        <v>0</v>
      </c>
      <c r="Q812">
        <v>0</v>
      </c>
      <c r="W812" s="1" t="s">
        <v>1074</v>
      </c>
      <c r="X812">
        <v>0</v>
      </c>
      <c r="AB812" t="str">
        <f>Special[[#This Row],[服装]]&amp;Special[[#This Row],[名前]]&amp;Special[[#This Row],[レアリティ]]</f>
        <v>ユニフォーム深谷謙朗ICONIC</v>
      </c>
      <c r="AC812">
        <f>IF((A811&amp;L811&amp;M811)&lt;&gt;(Special[[#This Row],[No]]&amp;L812&amp;M812),1,IF(Special[[#This Row],[追加属性]]="",1,0))</f>
        <v>1</v>
      </c>
    </row>
    <row r="813" spans="1:29" x14ac:dyDescent="0.25">
      <c r="A813">
        <f>VLOOKUP(Special[[#This Row],[No用]],SetNo[[No.用]:[vlookup 用]],2,FALSE)</f>
        <v>373</v>
      </c>
      <c r="B813">
        <f>IF(ROW()=2,1,IF(A812&lt;&gt;Special[[#This Row],[No]],1,IF(Special[[#This Row],[枝番用]]=0,B812,B812+1)))</f>
        <v>2</v>
      </c>
      <c r="C813">
        <f>IF(ROW()=2,1,IF(Special[[#This Row],[枝番用]]=1,1,C812+1))</f>
        <v>1</v>
      </c>
      <c r="D813" s="1" t="s">
        <v>108</v>
      </c>
      <c r="E813" s="1" t="s">
        <v>1119</v>
      </c>
      <c r="F813" s="1" t="s">
        <v>77</v>
      </c>
      <c r="G813" s="1" t="s">
        <v>78</v>
      </c>
      <c r="H813" s="1" t="s">
        <v>1072</v>
      </c>
      <c r="I813" s="1" t="s">
        <v>544</v>
      </c>
      <c r="J813">
        <v>1</v>
      </c>
      <c r="K813" t="s">
        <v>381</v>
      </c>
      <c r="L813" s="1" t="s">
        <v>1122</v>
      </c>
      <c r="M813" s="1" t="s">
        <v>162</v>
      </c>
      <c r="N813">
        <v>33</v>
      </c>
      <c r="O813">
        <v>0</v>
      </c>
      <c r="P813">
        <v>0</v>
      </c>
      <c r="Q813">
        <v>0</v>
      </c>
      <c r="S813">
        <v>10</v>
      </c>
      <c r="T813">
        <v>39.4</v>
      </c>
      <c r="W813" s="1" t="s">
        <v>915</v>
      </c>
      <c r="X813">
        <v>0</v>
      </c>
      <c r="AB813" t="str">
        <f>Special[[#This Row],[服装]]&amp;Special[[#This Row],[名前]]&amp;Special[[#This Row],[レアリティ]]</f>
        <v>ユニフォーム深谷謙朗ICONIC</v>
      </c>
      <c r="AC813">
        <f>IF((A812&amp;L812&amp;M812)&lt;&gt;(Special[[#This Row],[No]]&amp;L813&amp;M813),1,IF(Special[[#This Row],[追加属性]]="",1,0))</f>
        <v>1</v>
      </c>
    </row>
    <row r="814" spans="1:29" x14ac:dyDescent="0.25">
      <c r="A814">
        <f>VLOOKUP(Special[[#This Row],[No用]],SetNo[[No.用]:[vlookup 用]],2,FALSE)</f>
        <v>373</v>
      </c>
      <c r="B814">
        <f>IF(ROW()=2,1,IF(A813&lt;&gt;Special[[#This Row],[No]],1,IF(Special[[#This Row],[枝番用]]=0,B813,B813+1)))</f>
        <v>3</v>
      </c>
      <c r="C814">
        <f>IF(ROW()=2,1,IF(Special[[#This Row],[枝番用]]=1,1,C813+1))</f>
        <v>1</v>
      </c>
      <c r="D814" s="1" t="s">
        <v>108</v>
      </c>
      <c r="E814" s="1" t="s">
        <v>1119</v>
      </c>
      <c r="F814" s="1" t="s">
        <v>77</v>
      </c>
      <c r="G814" s="1" t="s">
        <v>78</v>
      </c>
      <c r="H814" s="1" t="s">
        <v>1072</v>
      </c>
      <c r="I814" s="1" t="s">
        <v>544</v>
      </c>
      <c r="J814">
        <v>1</v>
      </c>
      <c r="K814" t="s">
        <v>381</v>
      </c>
      <c r="L814" s="1" t="s">
        <v>180</v>
      </c>
      <c r="M814" s="1" t="s">
        <v>178</v>
      </c>
      <c r="N814">
        <v>16</v>
      </c>
      <c r="O814">
        <v>0</v>
      </c>
      <c r="P814">
        <v>0</v>
      </c>
      <c r="Q814">
        <v>0</v>
      </c>
      <c r="S814">
        <v>3.35</v>
      </c>
      <c r="T814">
        <v>20.010000000000002</v>
      </c>
      <c r="W814" s="1" t="s">
        <v>943</v>
      </c>
      <c r="X814">
        <v>1</v>
      </c>
      <c r="AB814" t="str">
        <f>Special[[#This Row],[服装]]&amp;Special[[#This Row],[名前]]&amp;Special[[#This Row],[レアリティ]]</f>
        <v>ユニフォーム深谷謙朗ICONIC</v>
      </c>
      <c r="AC814">
        <f>IF((A813&amp;L813&amp;M813)&lt;&gt;(Special[[#This Row],[No]]&amp;L814&amp;M814),1,IF(Special[[#This Row],[追加属性]]="",1,0))</f>
        <v>1</v>
      </c>
    </row>
    <row r="815" spans="1:29" x14ac:dyDescent="0.25">
      <c r="A815">
        <f>VLOOKUP(Special[[#This Row],[No用]],SetNo[[No.用]:[vlookup 用]],2,FALSE)</f>
        <v>374</v>
      </c>
      <c r="B815">
        <f>IF(ROW()=2,1,IF(A814&lt;&gt;Special[[#This Row],[No]],1,IF(Special[[#This Row],[枝番用]]=0,B814,B814+1)))</f>
        <v>1</v>
      </c>
      <c r="C815">
        <f>IF(ROW()=2,1,IF(Special[[#This Row],[枝番用]]=1,1,C814+1))</f>
        <v>1</v>
      </c>
      <c r="D815" s="1" t="s">
        <v>108</v>
      </c>
      <c r="E815" s="1" t="s">
        <v>1129</v>
      </c>
      <c r="F815" s="1" t="s">
        <v>77</v>
      </c>
      <c r="G815" s="1" t="s">
        <v>78</v>
      </c>
      <c r="H815" s="1" t="s">
        <v>1072</v>
      </c>
      <c r="I815" s="1" t="s">
        <v>544</v>
      </c>
      <c r="J815">
        <v>0</v>
      </c>
      <c r="K815" t="s">
        <v>381</v>
      </c>
      <c r="N815">
        <v>0</v>
      </c>
      <c r="O815">
        <v>0</v>
      </c>
      <c r="P815">
        <v>0</v>
      </c>
      <c r="Q815">
        <v>0</v>
      </c>
      <c r="AB815" t="str">
        <f>Special[[#This Row],[服装]]&amp;Special[[#This Row],[名前]]&amp;Special[[#This Row],[レアリティ]]</f>
        <v>ユニフォーム山代総司ICONIC</v>
      </c>
      <c r="AC815">
        <f>IF((A814&amp;L814&amp;M814)&lt;&gt;(Special[[#This Row],[No]]&amp;L815&amp;M815),1,IF(Special[[#This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73"/>
  <sheetViews>
    <sheetView topLeftCell="A307" zoomScaleNormal="100" workbookViewId="0">
      <selection activeCell="A331" sqref="A331:XFD331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bestFit="1" customWidth="1"/>
    <col min="9" max="9" width="11.28515625" bestFit="1" customWidth="1"/>
    <col min="10" max="10" width="16.28515625" bestFit="1" customWidth="1"/>
    <col min="11" max="12" width="10.7109375" bestFit="1" customWidth="1"/>
    <col min="13" max="13" width="12.7109375" bestFit="1" customWidth="1"/>
    <col min="14" max="14" width="12.5703125" bestFit="1" customWidth="1"/>
    <col min="15" max="15" width="10.140625" bestFit="1" customWidth="1"/>
    <col min="16" max="16" width="12.42578125" bestFit="1" customWidth="1"/>
    <col min="17" max="17" width="13" bestFit="1" customWidth="1"/>
    <col min="18" max="18" width="15.42578125" bestFit="1" customWidth="1"/>
    <col min="19" max="19" width="16" bestFit="1" customWidth="1"/>
    <col min="20" max="20" width="15.140625" bestFit="1" customWidth="1"/>
    <col min="21" max="21" width="13.85546875" bestFit="1" customWidth="1"/>
    <col min="22" max="22" width="17.5703125" bestFit="1" customWidth="1"/>
    <col min="23" max="23" width="14.85546875" bestFit="1" customWidth="1"/>
    <col min="24" max="24" width="14.7109375" customWidth="1"/>
    <col min="25" max="25" width="15.28515625" bestFit="1" customWidth="1"/>
    <col min="26" max="26" width="15.7109375" bestFit="1" customWidth="1"/>
    <col min="27" max="27" width="14.7109375" bestFit="1" customWidth="1"/>
    <col min="28" max="28" width="13.7109375" bestFit="1" customWidth="1"/>
    <col min="29" max="29" width="17.28515625" bestFit="1" customWidth="1"/>
    <col min="30" max="31" width="14.710937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690</v>
      </c>
      <c r="I1" t="s">
        <v>691</v>
      </c>
      <c r="J1" t="s">
        <v>692</v>
      </c>
      <c r="K1" t="s">
        <v>693</v>
      </c>
      <c r="L1" t="s">
        <v>694</v>
      </c>
      <c r="M1" t="s">
        <v>695</v>
      </c>
      <c r="N1" t="s">
        <v>696</v>
      </c>
      <c r="O1" t="s">
        <v>697</v>
      </c>
      <c r="P1" t="s">
        <v>698</v>
      </c>
      <c r="Q1" t="s">
        <v>699</v>
      </c>
      <c r="R1" t="s">
        <v>700</v>
      </c>
      <c r="S1" t="s">
        <v>701</v>
      </c>
      <c r="T1" t="s">
        <v>702</v>
      </c>
      <c r="U1" t="s">
        <v>703</v>
      </c>
      <c r="V1" t="s">
        <v>704</v>
      </c>
      <c r="W1" t="s">
        <v>705</v>
      </c>
    </row>
    <row r="2" spans="1:23" x14ac:dyDescent="0.2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93.459493330000001</v>
      </c>
      <c r="J2" s="16">
        <v>96.762449200000006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95.676347759999999</v>
      </c>
      <c r="S2" s="16">
        <v>95.094620000000006</v>
      </c>
      <c r="T2" s="16">
        <v>92.355782829999995</v>
      </c>
      <c r="U2" s="16">
        <v>96.762449200000006</v>
      </c>
      <c r="V2" s="16">
        <v>103.74716530000001</v>
      </c>
      <c r="W2" s="16">
        <v>109.1975875</v>
      </c>
    </row>
    <row r="3" spans="1:23" x14ac:dyDescent="0.2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94.277056669999993</v>
      </c>
      <c r="J3" s="16">
        <v>97.841632799999999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98.097593009999997</v>
      </c>
      <c r="S3" s="16">
        <v>96.934137500000006</v>
      </c>
      <c r="T3" s="16">
        <v>93.255102500000007</v>
      </c>
      <c r="U3" s="16">
        <v>97.841632799999999</v>
      </c>
      <c r="V3" s="16">
        <v>105.24603140000001</v>
      </c>
      <c r="W3" s="16">
        <v>112.8766225</v>
      </c>
    </row>
    <row r="4" spans="1:23" x14ac:dyDescent="0.2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92.641930000000002</v>
      </c>
      <c r="J4" s="16">
        <v>95.683265599999999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98.097593009999997</v>
      </c>
      <c r="S4" s="16">
        <v>96.934137500000006</v>
      </c>
      <c r="T4" s="16">
        <v>91.456463170000006</v>
      </c>
      <c r="U4" s="16">
        <v>95.683265599999999</v>
      </c>
      <c r="V4" s="16">
        <v>106.74489749999999</v>
      </c>
      <c r="W4" s="16">
        <v>115.3293125</v>
      </c>
    </row>
    <row r="5" spans="1:23" x14ac:dyDescent="0.25">
      <c r="A5">
        <v>4</v>
      </c>
      <c r="B5" s="30" t="s">
        <v>606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94.277056669999993</v>
      </c>
      <c r="J5" s="16">
        <v>101.07918359999999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98.270539099999993</v>
      </c>
      <c r="S5" s="16">
        <v>96.934137500000006</v>
      </c>
      <c r="T5" s="16">
        <v>92.355782829999995</v>
      </c>
      <c r="U5" s="16">
        <v>101.07918359999999</v>
      </c>
      <c r="V5" s="16">
        <v>109.74262969999999</v>
      </c>
      <c r="W5" s="16">
        <v>109.1975875</v>
      </c>
    </row>
    <row r="6" spans="1:23" x14ac:dyDescent="0.25">
      <c r="A6">
        <v>5</v>
      </c>
      <c r="B6" s="30" t="s">
        <v>708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94.277056669999993</v>
      </c>
      <c r="J6" s="16">
        <v>98.920816400000007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99.827053899999996</v>
      </c>
      <c r="S6" s="16">
        <v>98.773655000000005</v>
      </c>
      <c r="T6" s="16">
        <v>93.255102500000007</v>
      </c>
      <c r="U6" s="16">
        <v>98.920816400000007</v>
      </c>
      <c r="V6" s="16">
        <v>106.74489749999999</v>
      </c>
      <c r="W6" s="16">
        <v>115.3293125</v>
      </c>
    </row>
    <row r="7" spans="1:23" x14ac:dyDescent="0.25">
      <c r="A7">
        <v>6</v>
      </c>
      <c r="B7" s="30" t="s">
        <v>780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94.277056669999993</v>
      </c>
      <c r="J7" s="16">
        <v>98.920816400000007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</v>
      </c>
      <c r="S7" s="16">
        <v>98.160482500000001</v>
      </c>
      <c r="T7" s="16">
        <v>93.255102500000007</v>
      </c>
      <c r="U7" s="16">
        <v>98.920816400000007</v>
      </c>
      <c r="V7" s="16">
        <v>108.9931967</v>
      </c>
      <c r="W7" s="16">
        <v>114.71614</v>
      </c>
    </row>
    <row r="8" spans="1:23" x14ac:dyDescent="0.25">
      <c r="A8">
        <v>7</v>
      </c>
      <c r="B8" s="30" t="s">
        <v>911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94.277056669999993</v>
      </c>
      <c r="J8" s="16">
        <v>98.920816400000007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100.34589219999999</v>
      </c>
      <c r="S8" s="16">
        <v>98.160482500000001</v>
      </c>
      <c r="T8" s="16">
        <v>93.704762329999994</v>
      </c>
      <c r="U8" s="16">
        <v>98.920816400000007</v>
      </c>
      <c r="V8" s="16">
        <v>107.4943306</v>
      </c>
      <c r="W8" s="16">
        <v>116.5556575</v>
      </c>
    </row>
    <row r="9" spans="1:23" x14ac:dyDescent="0.25">
      <c r="A9">
        <v>8</v>
      </c>
      <c r="B9" s="30" t="s">
        <v>1069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95.094620000000006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101.72946090000001</v>
      </c>
      <c r="S9" s="16">
        <v>99.386827499999995</v>
      </c>
      <c r="T9" s="16">
        <v>94.154422170000004</v>
      </c>
      <c r="U9" s="16">
        <v>100</v>
      </c>
      <c r="V9" s="16">
        <v>108.9931967</v>
      </c>
      <c r="W9" s="16">
        <v>117.7820025</v>
      </c>
    </row>
    <row r="10" spans="1:23" x14ac:dyDescent="0.2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102.45269</v>
      </c>
      <c r="J10" s="16">
        <v>115.1085704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100.1729461</v>
      </c>
      <c r="S10" s="16">
        <v>102.45269</v>
      </c>
      <c r="T10" s="16">
        <v>103.1476188</v>
      </c>
      <c r="U10" s="16">
        <v>115.1085704</v>
      </c>
      <c r="V10" s="16">
        <v>99.250566939999999</v>
      </c>
      <c r="W10" s="16">
        <v>95.707792499999996</v>
      </c>
    </row>
    <row r="11" spans="1:23" x14ac:dyDescent="0.2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104.90537999999999</v>
      </c>
      <c r="J11" s="16">
        <v>118.3461212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102.59419130000001</v>
      </c>
      <c r="S11" s="16">
        <v>103.06586249999999</v>
      </c>
      <c r="T11" s="16">
        <v>105.8455778</v>
      </c>
      <c r="U11" s="16">
        <v>118.3461212</v>
      </c>
      <c r="V11" s="16">
        <v>100.7494331</v>
      </c>
      <c r="W11" s="16">
        <v>96.934137500000006</v>
      </c>
    </row>
    <row r="12" spans="1:23" x14ac:dyDescent="0.2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106.54050669999999</v>
      </c>
      <c r="J12" s="16">
        <v>118.3461212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102.59419130000001</v>
      </c>
      <c r="S12" s="16">
        <v>101.8395175</v>
      </c>
      <c r="T12" s="16">
        <v>107.6442172</v>
      </c>
      <c r="U12" s="16">
        <v>118.3461212</v>
      </c>
      <c r="V12" s="16">
        <v>102.24829920000001</v>
      </c>
      <c r="W12" s="16">
        <v>94.481447500000002</v>
      </c>
    </row>
    <row r="13" spans="1:23" x14ac:dyDescent="0.2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106.54050669999999</v>
      </c>
      <c r="J13" s="16">
        <v>121.58367200000001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104.3236522</v>
      </c>
      <c r="S13" s="16">
        <v>103.679035</v>
      </c>
      <c r="T13" s="16">
        <v>107.6442172</v>
      </c>
      <c r="U13" s="16">
        <v>121.58367200000001</v>
      </c>
      <c r="V13" s="16">
        <v>100.7494331</v>
      </c>
      <c r="W13" s="16">
        <v>98.160482500000001</v>
      </c>
    </row>
    <row r="14" spans="1:23" x14ac:dyDescent="0.25">
      <c r="A14">
        <v>13</v>
      </c>
      <c r="B14" s="30" t="s">
        <v>606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105.7229433</v>
      </c>
      <c r="J14" s="16">
        <v>120.5044884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104.3236522</v>
      </c>
      <c r="S14" s="16">
        <v>104.90537999999999</v>
      </c>
      <c r="T14" s="16">
        <v>106.74489749999999</v>
      </c>
      <c r="U14" s="16">
        <v>120.5044884</v>
      </c>
      <c r="V14" s="16">
        <v>100.7494331</v>
      </c>
      <c r="W14" s="16">
        <v>98.773655000000005</v>
      </c>
    </row>
    <row r="15" spans="1:23" x14ac:dyDescent="0.25">
      <c r="A15">
        <v>14</v>
      </c>
      <c r="B15" s="30" t="s">
        <v>708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107.35807</v>
      </c>
      <c r="J15" s="16">
        <v>119.42530480000001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104.4965983</v>
      </c>
      <c r="S15" s="16">
        <v>103.679035</v>
      </c>
      <c r="T15" s="16">
        <v>107.1945573</v>
      </c>
      <c r="U15" s="16">
        <v>119.42530480000001</v>
      </c>
      <c r="V15" s="16">
        <v>104.4965983</v>
      </c>
      <c r="W15" s="16">
        <v>97.547309999999996</v>
      </c>
    </row>
    <row r="16" spans="1:23" x14ac:dyDescent="0.25">
      <c r="A16">
        <v>15</v>
      </c>
      <c r="B16" s="30" t="s">
        <v>780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108.1756333</v>
      </c>
      <c r="J16" s="16">
        <v>123.74203919999999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106.0531131</v>
      </c>
      <c r="S16" s="16">
        <v>104.2922075</v>
      </c>
      <c r="T16" s="16">
        <v>108.9931967</v>
      </c>
      <c r="U16" s="16">
        <v>123.74203919999999</v>
      </c>
      <c r="V16" s="16">
        <v>102.24829920000001</v>
      </c>
      <c r="W16" s="16">
        <v>99.386827499999995</v>
      </c>
    </row>
    <row r="17" spans="1:23" x14ac:dyDescent="0.25">
      <c r="A17">
        <v>16</v>
      </c>
      <c r="B17" s="30" t="s">
        <v>884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108.1756333</v>
      </c>
      <c r="J17" s="16">
        <v>122.6628556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106.3990053</v>
      </c>
      <c r="S17" s="16">
        <v>104.2922075</v>
      </c>
      <c r="T17" s="16">
        <v>109.4428565</v>
      </c>
      <c r="U17" s="16">
        <v>122.6628556</v>
      </c>
      <c r="V17" s="16">
        <v>103.74716530000001</v>
      </c>
      <c r="W17" s="16">
        <v>99.386827499999995</v>
      </c>
    </row>
    <row r="18" spans="1:23" x14ac:dyDescent="0.25">
      <c r="A18">
        <v>17</v>
      </c>
      <c r="B18" s="30" t="s">
        <v>934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107.35807</v>
      </c>
      <c r="J18" s="16">
        <v>122.6628556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106.3990053</v>
      </c>
      <c r="S18" s="16">
        <v>105.5185525</v>
      </c>
      <c r="T18" s="16">
        <v>108.5435368</v>
      </c>
      <c r="U18" s="16">
        <v>122.6628556</v>
      </c>
      <c r="V18" s="16">
        <v>102.24829920000001</v>
      </c>
      <c r="W18" s="16">
        <v>100.6131725</v>
      </c>
    </row>
    <row r="19" spans="1:23" x14ac:dyDescent="0.25">
      <c r="A19">
        <v>18</v>
      </c>
      <c r="B19" s="30" t="s">
        <v>1128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108.9931967</v>
      </c>
      <c r="J19" s="16">
        <v>125.90040639999999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107.782574</v>
      </c>
      <c r="S19" s="16">
        <v>104.90537999999999</v>
      </c>
      <c r="T19" s="16">
        <v>110.3421762</v>
      </c>
      <c r="U19" s="16">
        <v>125.90040639999999</v>
      </c>
      <c r="V19" s="16">
        <v>103.74716530000001</v>
      </c>
      <c r="W19" s="16">
        <v>100.6131725</v>
      </c>
    </row>
    <row r="20" spans="1:23" x14ac:dyDescent="0.2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93.459493330000001</v>
      </c>
      <c r="J20" s="16">
        <v>96.762449200000006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96.022239940000006</v>
      </c>
      <c r="S20" s="16">
        <v>95.707792499999996</v>
      </c>
      <c r="T20" s="16">
        <v>97.751700830000004</v>
      </c>
      <c r="U20" s="16">
        <v>96.762449200000006</v>
      </c>
      <c r="V20" s="16">
        <v>94.753968610000001</v>
      </c>
      <c r="W20" s="16">
        <v>103.679035</v>
      </c>
    </row>
    <row r="21" spans="1:23" x14ac:dyDescent="0.2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94.277056669999993</v>
      </c>
      <c r="J21" s="16">
        <v>97.841632799999999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98.443485190000004</v>
      </c>
      <c r="S21" s="16">
        <v>97.547309999999996</v>
      </c>
      <c r="T21" s="16">
        <v>98.651020500000001</v>
      </c>
      <c r="U21" s="16">
        <v>97.841632799999999</v>
      </c>
      <c r="V21" s="16">
        <v>96.252834719999996</v>
      </c>
      <c r="W21" s="16">
        <v>107.35807</v>
      </c>
    </row>
    <row r="22" spans="1:23" x14ac:dyDescent="0.2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95.912183330000005</v>
      </c>
      <c r="J22" s="16">
        <v>97.841632799999999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98.443485190000004</v>
      </c>
      <c r="S22" s="16">
        <v>99.386827499999995</v>
      </c>
      <c r="T22" s="16">
        <v>100</v>
      </c>
      <c r="U22" s="16">
        <v>97.841632799999999</v>
      </c>
      <c r="V22" s="16">
        <v>94.004535559999994</v>
      </c>
      <c r="W22" s="16">
        <v>105.5185525</v>
      </c>
    </row>
    <row r="23" spans="1:23" x14ac:dyDescent="0.25">
      <c r="A23">
        <v>22</v>
      </c>
      <c r="B23" s="30" t="s">
        <v>606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92.641930000000002</v>
      </c>
      <c r="J23" s="16">
        <v>97.841632799999999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98.61643128</v>
      </c>
      <c r="S23" s="16">
        <v>98.773655000000005</v>
      </c>
      <c r="T23" s="16">
        <v>96.852381170000001</v>
      </c>
      <c r="U23" s="16">
        <v>97.841632799999999</v>
      </c>
      <c r="V23" s="16">
        <v>94.004535559999994</v>
      </c>
      <c r="W23" s="16">
        <v>111.037105</v>
      </c>
    </row>
    <row r="24" spans="1:23" x14ac:dyDescent="0.25">
      <c r="A24">
        <v>23</v>
      </c>
      <c r="B24" s="30" t="s">
        <v>706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94.277056669999993</v>
      </c>
      <c r="J24" s="16">
        <v>98.920816400000007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100.1729461</v>
      </c>
      <c r="S24" s="16">
        <v>98.773655000000005</v>
      </c>
      <c r="T24" s="16">
        <v>98.651020500000001</v>
      </c>
      <c r="U24" s="16">
        <v>98.920816400000007</v>
      </c>
      <c r="V24" s="16">
        <v>97.751700830000004</v>
      </c>
      <c r="W24" s="16">
        <v>110.42393250000001</v>
      </c>
    </row>
    <row r="25" spans="1:23" x14ac:dyDescent="0.25">
      <c r="A25">
        <v>24</v>
      </c>
      <c r="B25" s="30" t="s">
        <v>780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94.277056669999993</v>
      </c>
      <c r="J25" s="16">
        <v>101.07918359999999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100.34589219999999</v>
      </c>
      <c r="S25" s="16">
        <v>99.386827499999995</v>
      </c>
      <c r="T25" s="16">
        <v>98.651020500000001</v>
      </c>
      <c r="U25" s="16">
        <v>101.07918359999999</v>
      </c>
      <c r="V25" s="16">
        <v>97.751700830000004</v>
      </c>
      <c r="W25" s="16">
        <v>109.1975875</v>
      </c>
    </row>
    <row r="26" spans="1:23" x14ac:dyDescent="0.25">
      <c r="A26">
        <v>25</v>
      </c>
      <c r="B26" s="30" t="s">
        <v>884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95.094620000000006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101.902407</v>
      </c>
      <c r="S26" s="16">
        <v>99.386827499999995</v>
      </c>
      <c r="T26" s="16">
        <v>99.550340199999994</v>
      </c>
      <c r="U26" s="16">
        <v>100</v>
      </c>
      <c r="V26" s="16">
        <v>99.250566939999999</v>
      </c>
      <c r="W26" s="16">
        <v>112.8766225</v>
      </c>
    </row>
    <row r="27" spans="1:23" x14ac:dyDescent="0.25">
      <c r="A27">
        <v>26</v>
      </c>
      <c r="B27" s="30" t="s">
        <v>972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95.094620000000006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102.24829920000001</v>
      </c>
      <c r="S27" s="16">
        <v>100.6131725</v>
      </c>
      <c r="T27" s="16">
        <v>99.550340199999994</v>
      </c>
      <c r="U27" s="16">
        <v>100</v>
      </c>
      <c r="V27" s="16">
        <v>100.7494331</v>
      </c>
      <c r="W27" s="16">
        <v>111.6502775</v>
      </c>
    </row>
    <row r="28" spans="1:23" x14ac:dyDescent="0.25">
      <c r="A28">
        <v>27</v>
      </c>
      <c r="B28" s="30" t="s">
        <v>1053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95.912183330000005</v>
      </c>
      <c r="J28" s="16">
        <v>101.07918359999999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103.6318679</v>
      </c>
      <c r="S28" s="16">
        <v>100</v>
      </c>
      <c r="T28" s="16">
        <v>100.44965980000001</v>
      </c>
      <c r="U28" s="16">
        <v>101.07918359999999</v>
      </c>
      <c r="V28" s="16">
        <v>100.7494331</v>
      </c>
      <c r="W28" s="16">
        <v>115.3293125</v>
      </c>
    </row>
    <row r="29" spans="1:23" x14ac:dyDescent="0.2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102.45269</v>
      </c>
      <c r="J29" s="16">
        <v>103.23755079999999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96.195186030000002</v>
      </c>
      <c r="S29" s="16">
        <v>94.481447500000002</v>
      </c>
      <c r="T29" s="16">
        <v>100</v>
      </c>
      <c r="U29" s="16">
        <v>103.23755079999999</v>
      </c>
      <c r="V29" s="16">
        <v>100.7494331</v>
      </c>
      <c r="W29" s="16">
        <v>96.934137500000006</v>
      </c>
    </row>
    <row r="30" spans="1:23" x14ac:dyDescent="0.2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104.90537999999999</v>
      </c>
      <c r="J30" s="16">
        <v>104.3167344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98.61643128</v>
      </c>
      <c r="S30" s="16">
        <v>95.094620000000006</v>
      </c>
      <c r="T30" s="16">
        <v>102.697959</v>
      </c>
      <c r="U30" s="16">
        <v>104.3167344</v>
      </c>
      <c r="V30" s="16">
        <v>102.24829920000001</v>
      </c>
      <c r="W30" s="16">
        <v>99.386827499999995</v>
      </c>
    </row>
    <row r="31" spans="1:23" x14ac:dyDescent="0.2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106.54050669999999</v>
      </c>
      <c r="J31" s="16">
        <v>101.07918359999999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98.61643128</v>
      </c>
      <c r="S31" s="16">
        <v>93.868274999999997</v>
      </c>
      <c r="T31" s="16">
        <v>104.4965983</v>
      </c>
      <c r="U31" s="16">
        <v>101.07918359999999</v>
      </c>
      <c r="V31" s="16">
        <v>104.4965983</v>
      </c>
      <c r="W31" s="16">
        <v>98.160482500000001</v>
      </c>
    </row>
    <row r="32" spans="1:23" x14ac:dyDescent="0.25">
      <c r="A32">
        <v>31</v>
      </c>
      <c r="B32" s="30" t="s">
        <v>733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107.35807</v>
      </c>
      <c r="J32" s="16">
        <v>104.3167344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100.34589219999999</v>
      </c>
      <c r="S32" s="16">
        <v>95.707792499999996</v>
      </c>
      <c r="T32" s="16">
        <v>104.9462582</v>
      </c>
      <c r="U32" s="16">
        <v>104.3167344</v>
      </c>
      <c r="V32" s="16">
        <v>104.4965983</v>
      </c>
      <c r="W32" s="16">
        <v>100</v>
      </c>
    </row>
    <row r="33" spans="1:23" x14ac:dyDescent="0.25">
      <c r="A33">
        <v>32</v>
      </c>
      <c r="B33" s="30" t="s">
        <v>780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104.90537999999999</v>
      </c>
      <c r="J33" s="16">
        <v>105.39591799999999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100.5188383</v>
      </c>
      <c r="S33" s="16">
        <v>96.934137500000006</v>
      </c>
      <c r="T33" s="16">
        <v>102.697959</v>
      </c>
      <c r="U33" s="16">
        <v>105.39591799999999</v>
      </c>
      <c r="V33" s="16">
        <v>105.24603140000001</v>
      </c>
      <c r="W33" s="16">
        <v>101.22634499999999</v>
      </c>
    </row>
    <row r="34" spans="1:23" x14ac:dyDescent="0.25">
      <c r="A34">
        <v>33</v>
      </c>
      <c r="B34" s="30" t="s">
        <v>1053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108.9931967</v>
      </c>
      <c r="J34" s="16">
        <v>105.39591799999999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102.0753531</v>
      </c>
      <c r="S34" s="16">
        <v>96.320965000000001</v>
      </c>
      <c r="T34" s="16">
        <v>106.74489749999999</v>
      </c>
      <c r="U34" s="16">
        <v>105.39591799999999</v>
      </c>
      <c r="V34" s="16">
        <v>105.9954644</v>
      </c>
      <c r="W34" s="16">
        <v>101.22634499999999</v>
      </c>
    </row>
    <row r="35" spans="1:23" x14ac:dyDescent="0.2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91.824366670000003</v>
      </c>
      <c r="J35" s="16">
        <v>105.39591799999999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97.405808649999997</v>
      </c>
      <c r="S35" s="16">
        <v>98.773655000000005</v>
      </c>
      <c r="T35" s="16">
        <v>97.302041000000003</v>
      </c>
      <c r="U35" s="16">
        <v>105.39591799999999</v>
      </c>
      <c r="V35" s="16">
        <v>112.7403619</v>
      </c>
      <c r="W35" s="16">
        <v>93.255102500000007</v>
      </c>
    </row>
    <row r="36" spans="1:23" x14ac:dyDescent="0.2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92.641930000000002</v>
      </c>
      <c r="J36" s="16">
        <v>108.6334688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99.827053899999996</v>
      </c>
      <c r="S36" s="16">
        <v>99.386827499999995</v>
      </c>
      <c r="T36" s="16">
        <v>98.20136067</v>
      </c>
      <c r="U36" s="16">
        <v>108.6334688</v>
      </c>
      <c r="V36" s="16">
        <v>117.23696030000001</v>
      </c>
      <c r="W36" s="16">
        <v>94.481447500000002</v>
      </c>
    </row>
    <row r="37" spans="1:23" x14ac:dyDescent="0.2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92.641930000000002</v>
      </c>
      <c r="J37" s="16">
        <v>110.791836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101.5565148</v>
      </c>
      <c r="S37" s="16">
        <v>100</v>
      </c>
      <c r="T37" s="16">
        <v>98.651020500000001</v>
      </c>
      <c r="U37" s="16">
        <v>110.791836</v>
      </c>
      <c r="V37" s="16">
        <v>120.9841256</v>
      </c>
      <c r="W37" s="16">
        <v>95.094620000000006</v>
      </c>
    </row>
    <row r="38" spans="1:23" x14ac:dyDescent="0.25">
      <c r="A38">
        <v>37</v>
      </c>
      <c r="B38" s="30" t="s">
        <v>671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92.641930000000002</v>
      </c>
      <c r="J38" s="16">
        <v>112.9502032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101.3835687</v>
      </c>
      <c r="S38" s="16">
        <v>98.773655000000005</v>
      </c>
      <c r="T38" s="16">
        <v>97.751700830000004</v>
      </c>
      <c r="U38" s="16">
        <v>112.9502032</v>
      </c>
      <c r="V38" s="16">
        <v>123.2324247</v>
      </c>
      <c r="W38" s="16">
        <v>93.868274999999997</v>
      </c>
    </row>
    <row r="39" spans="1:23" x14ac:dyDescent="0.25">
      <c r="A39">
        <v>38</v>
      </c>
      <c r="B39" s="30" t="s">
        <v>771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93.459493330000001</v>
      </c>
      <c r="J39" s="16">
        <v>111.8710196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103.28597569999999</v>
      </c>
      <c r="S39" s="16">
        <v>100.6131725</v>
      </c>
      <c r="T39" s="16">
        <v>99.550340199999994</v>
      </c>
      <c r="U39" s="16">
        <v>111.8710196</v>
      </c>
      <c r="V39" s="16">
        <v>123.9818578</v>
      </c>
      <c r="W39" s="16">
        <v>96.320965000000001</v>
      </c>
    </row>
    <row r="40" spans="1:23" x14ac:dyDescent="0.25">
      <c r="A40">
        <v>39</v>
      </c>
      <c r="B40" s="30" t="s">
        <v>884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93.459493330000001</v>
      </c>
      <c r="J40" s="16">
        <v>112.9502032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103.4589218</v>
      </c>
      <c r="S40" s="16">
        <v>100</v>
      </c>
      <c r="T40" s="16">
        <v>99.550340199999994</v>
      </c>
      <c r="U40" s="16">
        <v>112.9502032</v>
      </c>
      <c r="V40" s="16">
        <v>124.7312908</v>
      </c>
      <c r="W40" s="16">
        <v>96.320965000000001</v>
      </c>
    </row>
    <row r="41" spans="1:23" x14ac:dyDescent="0.25">
      <c r="A41">
        <v>40</v>
      </c>
      <c r="B41" s="30" t="s">
        <v>1069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94.277056669999993</v>
      </c>
      <c r="J41" s="16">
        <v>112.9502032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105.0154366</v>
      </c>
      <c r="S41" s="16">
        <v>101.22634499999999</v>
      </c>
      <c r="T41" s="16">
        <v>100.44965980000001</v>
      </c>
      <c r="U41" s="16">
        <v>112.9502032</v>
      </c>
      <c r="V41" s="16">
        <v>126.97959</v>
      </c>
      <c r="W41" s="16">
        <v>97.547309999999996</v>
      </c>
    </row>
    <row r="42" spans="1:23" x14ac:dyDescent="0.2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97.547309999999996</v>
      </c>
      <c r="J42" s="16">
        <v>97.841632799999999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93.428048590000003</v>
      </c>
      <c r="S42" s="16">
        <v>101.22634499999999</v>
      </c>
      <c r="T42" s="16">
        <v>94.604082000000005</v>
      </c>
      <c r="U42" s="16">
        <v>97.841632799999999</v>
      </c>
      <c r="V42" s="16">
        <v>97.002267779999997</v>
      </c>
      <c r="W42" s="16">
        <v>96.320965000000001</v>
      </c>
    </row>
    <row r="43" spans="1:23" x14ac:dyDescent="0.2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</v>
      </c>
      <c r="J43" s="16">
        <v>98.920816400000007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95.849293849999995</v>
      </c>
      <c r="S43" s="16">
        <v>103.06586249999999</v>
      </c>
      <c r="T43" s="16">
        <v>96.402721330000006</v>
      </c>
      <c r="U43" s="16">
        <v>98.920816400000007</v>
      </c>
      <c r="V43" s="16">
        <v>98.501133890000006</v>
      </c>
      <c r="W43" s="16">
        <v>98.773655000000005</v>
      </c>
    </row>
    <row r="44" spans="1:23" x14ac:dyDescent="0.2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97.547309999999996</v>
      </c>
      <c r="J44" s="16">
        <v>98.920816400000007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95.849293849999995</v>
      </c>
      <c r="S44" s="16">
        <v>104.90537999999999</v>
      </c>
      <c r="T44" s="16">
        <v>93.704762329999994</v>
      </c>
      <c r="U44" s="16">
        <v>98.920816400000007</v>
      </c>
      <c r="V44" s="16">
        <v>98.501133890000006</v>
      </c>
      <c r="W44" s="16">
        <v>100.6131725</v>
      </c>
    </row>
    <row r="45" spans="1:23" x14ac:dyDescent="0.25">
      <c r="A45">
        <v>44</v>
      </c>
      <c r="B45" s="30" t="s">
        <v>632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98.364873329999995</v>
      </c>
      <c r="J45" s="16">
        <v>97.841632799999999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96.022239940000006</v>
      </c>
      <c r="S45" s="16">
        <v>102.45269</v>
      </c>
      <c r="T45" s="16">
        <v>94.604082000000005</v>
      </c>
      <c r="U45" s="16">
        <v>97.841632799999999</v>
      </c>
      <c r="V45" s="16">
        <v>100.7494331</v>
      </c>
      <c r="W45" s="16">
        <v>101.22634499999999</v>
      </c>
    </row>
    <row r="46" spans="1:23" x14ac:dyDescent="0.25">
      <c r="A46">
        <v>45</v>
      </c>
      <c r="B46" s="30" t="s">
        <v>741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97.578754739999994</v>
      </c>
      <c r="S46" s="16">
        <v>104.90537999999999</v>
      </c>
      <c r="T46" s="16">
        <v>96.402721330000006</v>
      </c>
      <c r="U46" s="16">
        <v>100</v>
      </c>
      <c r="V46" s="16">
        <v>100</v>
      </c>
      <c r="W46" s="16">
        <v>101.22634499999999</v>
      </c>
    </row>
    <row r="47" spans="1:23" x14ac:dyDescent="0.2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96.729746669999997</v>
      </c>
      <c r="J47" s="16">
        <v>101.07918359999999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101.3835687</v>
      </c>
      <c r="S47" s="16">
        <v>99.386827499999995</v>
      </c>
      <c r="T47" s="16">
        <v>100</v>
      </c>
      <c r="U47" s="16">
        <v>101.07918359999999</v>
      </c>
      <c r="V47" s="16">
        <v>107.4943306</v>
      </c>
      <c r="W47" s="16">
        <v>96.320965000000001</v>
      </c>
    </row>
    <row r="48" spans="1:23" x14ac:dyDescent="0.2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99.182436670000001</v>
      </c>
      <c r="J48" s="16">
        <v>102.1583672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103.80481399999999</v>
      </c>
      <c r="S48" s="16">
        <v>101.22634499999999</v>
      </c>
      <c r="T48" s="16">
        <v>101.7986393</v>
      </c>
      <c r="U48" s="16">
        <v>102.1583672</v>
      </c>
      <c r="V48" s="16">
        <v>108.9931967</v>
      </c>
      <c r="W48" s="16">
        <v>98.773655000000005</v>
      </c>
    </row>
    <row r="49" spans="1:23" x14ac:dyDescent="0.2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97.547309999999996</v>
      </c>
      <c r="J49" s="16">
        <v>102.1583672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103.80481399999999</v>
      </c>
      <c r="S49" s="16">
        <v>102.45269</v>
      </c>
      <c r="T49" s="16">
        <v>100</v>
      </c>
      <c r="U49" s="16">
        <v>102.1583672</v>
      </c>
      <c r="V49" s="16">
        <v>108.9931967</v>
      </c>
      <c r="W49" s="16">
        <v>100</v>
      </c>
    </row>
    <row r="50" spans="1:23" x14ac:dyDescent="0.25">
      <c r="A50">
        <v>49</v>
      </c>
      <c r="B50" s="30" t="s">
        <v>632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101.6351267</v>
      </c>
      <c r="J50" s="16">
        <v>101.07918359999999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103.9777601</v>
      </c>
      <c r="S50" s="16">
        <v>100</v>
      </c>
      <c r="T50" s="16">
        <v>104.0469385</v>
      </c>
      <c r="U50" s="16">
        <v>101.07918359999999</v>
      </c>
      <c r="V50" s="16">
        <v>110.4920628</v>
      </c>
      <c r="W50" s="16">
        <v>96.934137500000006</v>
      </c>
    </row>
    <row r="51" spans="1:23" x14ac:dyDescent="0.25">
      <c r="A51">
        <v>50</v>
      </c>
      <c r="B51" s="30" t="s">
        <v>824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99.182436670000001</v>
      </c>
      <c r="J51" s="16">
        <v>103.23755079999999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105.707221</v>
      </c>
      <c r="S51" s="16">
        <v>103.06586249999999</v>
      </c>
      <c r="T51" s="16">
        <v>101.7986393</v>
      </c>
      <c r="U51" s="16">
        <v>103.23755079999999</v>
      </c>
      <c r="V51" s="16">
        <v>111.9909289</v>
      </c>
      <c r="W51" s="16">
        <v>100.6131725</v>
      </c>
    </row>
    <row r="52" spans="1:23" x14ac:dyDescent="0.2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95.912183330000005</v>
      </c>
      <c r="J52" s="16">
        <v>109.7126524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98.61643128</v>
      </c>
      <c r="S52" s="16">
        <v>97.547309999999996</v>
      </c>
      <c r="T52" s="16">
        <v>99.550340199999994</v>
      </c>
      <c r="U52" s="16">
        <v>109.7126524</v>
      </c>
      <c r="V52" s="16">
        <v>96.252834719999996</v>
      </c>
      <c r="W52" s="16">
        <v>96.320965000000001</v>
      </c>
    </row>
    <row r="53" spans="1:23" x14ac:dyDescent="0.2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98.364873329999995</v>
      </c>
      <c r="J53" s="16">
        <v>112.9502032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101.0376765</v>
      </c>
      <c r="S53" s="16">
        <v>98.160482500000001</v>
      </c>
      <c r="T53" s="16">
        <v>102.24829920000001</v>
      </c>
      <c r="U53" s="16">
        <v>112.9502032</v>
      </c>
      <c r="V53" s="16">
        <v>97.751700830000004</v>
      </c>
      <c r="W53" s="16">
        <v>97.547309999999996</v>
      </c>
    </row>
    <row r="54" spans="1:23" x14ac:dyDescent="0.2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</v>
      </c>
      <c r="J54" s="16">
        <v>111.8710196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101.0376765</v>
      </c>
      <c r="S54" s="16">
        <v>97.547309999999996</v>
      </c>
      <c r="T54" s="16">
        <v>104.0469385</v>
      </c>
      <c r="U54" s="16">
        <v>111.8710196</v>
      </c>
      <c r="V54" s="16">
        <v>99.250566939999999</v>
      </c>
      <c r="W54" s="16">
        <v>95.094620000000006</v>
      </c>
    </row>
    <row r="55" spans="1:23" x14ac:dyDescent="0.25">
      <c r="A55">
        <v>54</v>
      </c>
      <c r="B55" s="30" t="s">
        <v>677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101.6351267</v>
      </c>
      <c r="J55" s="16">
        <v>115.1085704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102.7671374</v>
      </c>
      <c r="S55" s="16">
        <v>98.160482500000001</v>
      </c>
      <c r="T55" s="16">
        <v>105.39591799999999</v>
      </c>
      <c r="U55" s="16">
        <v>115.1085704</v>
      </c>
      <c r="V55" s="16">
        <v>101.4988661</v>
      </c>
      <c r="W55" s="16">
        <v>95.094620000000006</v>
      </c>
    </row>
    <row r="56" spans="1:23" x14ac:dyDescent="0.25">
      <c r="A56">
        <v>55</v>
      </c>
      <c r="B56" s="30" t="s">
        <v>799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</v>
      </c>
      <c r="J56" s="16">
        <v>112.9502032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102.7671374</v>
      </c>
      <c r="S56" s="16">
        <v>99.386827499999995</v>
      </c>
      <c r="T56" s="16">
        <v>104.0469385</v>
      </c>
      <c r="U56" s="16">
        <v>112.9502032</v>
      </c>
      <c r="V56" s="16">
        <v>100.7494331</v>
      </c>
      <c r="W56" s="16">
        <v>97.547309999999996</v>
      </c>
    </row>
    <row r="57" spans="1:23" x14ac:dyDescent="0.25">
      <c r="A57">
        <v>56</v>
      </c>
      <c r="B57" s="30" t="s">
        <v>991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98.364873329999995</v>
      </c>
      <c r="J57" s="16">
        <v>116.187754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101.3835687</v>
      </c>
      <c r="S57" s="16">
        <v>96.934137500000006</v>
      </c>
      <c r="T57" s="16">
        <v>102.697959</v>
      </c>
      <c r="U57" s="16">
        <v>116.187754</v>
      </c>
      <c r="V57" s="16">
        <v>100.7494331</v>
      </c>
      <c r="W57" s="16">
        <v>95.094620000000006</v>
      </c>
    </row>
    <row r="58" spans="1:23" x14ac:dyDescent="0.2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104.0878167</v>
      </c>
      <c r="J58" s="16">
        <v>97.841632799999999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96.886970379999994</v>
      </c>
      <c r="S58" s="16">
        <v>102.45269</v>
      </c>
      <c r="T58" s="16">
        <v>100.89931970000001</v>
      </c>
      <c r="U58" s="16">
        <v>97.841632799999999</v>
      </c>
      <c r="V58" s="16">
        <v>94.753968610000001</v>
      </c>
      <c r="W58" s="16">
        <v>99.386827499999995</v>
      </c>
    </row>
    <row r="59" spans="1:23" x14ac:dyDescent="0.2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103.27025329999999</v>
      </c>
      <c r="J59" s="16">
        <v>94.604082000000005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93.428048590000003</v>
      </c>
      <c r="S59" s="16">
        <v>100.6131725</v>
      </c>
      <c r="T59" s="16">
        <v>100</v>
      </c>
      <c r="U59" s="16">
        <v>94.604082000000005</v>
      </c>
      <c r="V59" s="16">
        <v>90.257370280000004</v>
      </c>
      <c r="W59" s="16">
        <v>95.707792499999996</v>
      </c>
    </row>
    <row r="60" spans="1:23" x14ac:dyDescent="0.25">
      <c r="A60">
        <v>59</v>
      </c>
      <c r="B60" s="30" t="s">
        <v>629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104.0878167</v>
      </c>
      <c r="J60" s="16">
        <v>98.920816400000007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99.30821564</v>
      </c>
      <c r="S60" s="16">
        <v>106.131725</v>
      </c>
      <c r="T60" s="16">
        <v>100</v>
      </c>
      <c r="U60" s="16">
        <v>98.920816400000007</v>
      </c>
      <c r="V60" s="16">
        <v>96.252834719999996</v>
      </c>
      <c r="W60" s="16">
        <v>103.679035</v>
      </c>
    </row>
    <row r="61" spans="1:23" x14ac:dyDescent="0.25">
      <c r="A61">
        <v>60</v>
      </c>
      <c r="B61" s="30" t="s">
        <v>991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104.0878167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101.0376765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2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95.912183330000005</v>
      </c>
      <c r="J62" s="16">
        <v>95.683265599999999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94.119832950000003</v>
      </c>
      <c r="S62" s="16">
        <v>95.094620000000006</v>
      </c>
      <c r="T62" s="16">
        <v>97.302041000000003</v>
      </c>
      <c r="U62" s="16">
        <v>95.683265599999999</v>
      </c>
      <c r="V62" s="16">
        <v>98.501133890000006</v>
      </c>
      <c r="W62" s="16">
        <v>93.868274999999997</v>
      </c>
    </row>
    <row r="63" spans="1:23" x14ac:dyDescent="0.2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98.364873329999995</v>
      </c>
      <c r="J63" s="16">
        <v>97.841632799999999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96.714024289999998</v>
      </c>
      <c r="S63" s="16">
        <v>96.934137500000006</v>
      </c>
      <c r="T63" s="16">
        <v>99.100680330000003</v>
      </c>
      <c r="U63" s="16">
        <v>97.841632799999999</v>
      </c>
      <c r="V63" s="16">
        <v>100</v>
      </c>
      <c r="W63" s="16">
        <v>96.320965000000001</v>
      </c>
    </row>
    <row r="64" spans="1:23" x14ac:dyDescent="0.25">
      <c r="A64">
        <v>64</v>
      </c>
      <c r="B64" s="30" t="s">
        <v>632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99.182436670000001</v>
      </c>
      <c r="J64" s="16">
        <v>95.683265599999999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96.714024289999998</v>
      </c>
      <c r="S64" s="16">
        <v>95.707792499999996</v>
      </c>
      <c r="T64" s="16">
        <v>100</v>
      </c>
      <c r="U64" s="16">
        <v>95.683265599999999</v>
      </c>
      <c r="V64" s="16">
        <v>102.9977322</v>
      </c>
      <c r="W64" s="16">
        <v>95.094620000000006</v>
      </c>
    </row>
    <row r="65" spans="1:23" x14ac:dyDescent="0.25">
      <c r="A65">
        <v>65</v>
      </c>
      <c r="B65" s="30" t="s">
        <v>706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98.364873329999995</v>
      </c>
      <c r="J65" s="16">
        <v>98.920816400000007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98.443485190000004</v>
      </c>
      <c r="S65" s="16">
        <v>98.773655000000005</v>
      </c>
      <c r="T65" s="16">
        <v>99.100680330000003</v>
      </c>
      <c r="U65" s="16">
        <v>98.920816400000007</v>
      </c>
      <c r="V65" s="16">
        <v>102.9977322</v>
      </c>
      <c r="W65" s="16">
        <v>97.547309999999996</v>
      </c>
    </row>
    <row r="66" spans="1:23" x14ac:dyDescent="0.2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101.6351267</v>
      </c>
      <c r="J66" s="16">
        <v>97.841632799999999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94.292779039999999</v>
      </c>
      <c r="S66" s="16">
        <v>98.773655000000005</v>
      </c>
      <c r="T66" s="16">
        <v>100</v>
      </c>
      <c r="U66" s="16">
        <v>97.841632799999999</v>
      </c>
      <c r="V66" s="16">
        <v>95.503401670000002</v>
      </c>
      <c r="W66" s="16">
        <v>95.707792499999996</v>
      </c>
    </row>
    <row r="67" spans="1:23" x14ac:dyDescent="0.25">
      <c r="A67">
        <v>67</v>
      </c>
      <c r="B67" s="30" t="s">
        <v>922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104.0878167</v>
      </c>
      <c r="J67" s="16">
        <v>98.920816400000007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96.714024289999998</v>
      </c>
      <c r="S67" s="16">
        <v>100.6131725</v>
      </c>
      <c r="T67" s="16">
        <v>101.7986393</v>
      </c>
      <c r="U67" s="16">
        <v>98.920816400000007</v>
      </c>
      <c r="V67" s="16">
        <v>97.002267779999997</v>
      </c>
      <c r="W67" s="16">
        <v>98.160482500000001</v>
      </c>
    </row>
    <row r="68" spans="1:23" x14ac:dyDescent="0.2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96.729746669999997</v>
      </c>
      <c r="J68" s="16">
        <v>96.762449200000006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93.428048590000003</v>
      </c>
      <c r="S68" s="16">
        <v>96.320965000000001</v>
      </c>
      <c r="T68" s="16">
        <v>100</v>
      </c>
      <c r="U68" s="16">
        <v>96.762449200000006</v>
      </c>
      <c r="V68" s="16">
        <v>93.255102500000007</v>
      </c>
      <c r="W68" s="16">
        <v>97.547309999999996</v>
      </c>
    </row>
    <row r="69" spans="1:23" x14ac:dyDescent="0.2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95.912183330000005</v>
      </c>
      <c r="J69" s="16">
        <v>112.9502032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98.270539099999993</v>
      </c>
      <c r="S69" s="16">
        <v>96.320965000000001</v>
      </c>
      <c r="T69" s="16">
        <v>102.24829920000001</v>
      </c>
      <c r="U69" s="16">
        <v>112.9502032</v>
      </c>
      <c r="V69" s="16">
        <v>97.002267779999997</v>
      </c>
      <c r="W69" s="16">
        <v>93.255102500000007</v>
      </c>
    </row>
    <row r="70" spans="1:23" x14ac:dyDescent="0.2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98.364873329999995</v>
      </c>
      <c r="J70" s="16">
        <v>116.187754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100.6917844</v>
      </c>
      <c r="S70" s="16">
        <v>96.934137500000006</v>
      </c>
      <c r="T70" s="16">
        <v>104.9462582</v>
      </c>
      <c r="U70" s="16">
        <v>116.187754</v>
      </c>
      <c r="V70" s="16">
        <v>98.501133890000006</v>
      </c>
      <c r="W70" s="16">
        <v>94.481447500000002</v>
      </c>
    </row>
    <row r="71" spans="1:23" x14ac:dyDescent="0.2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98.364873329999995</v>
      </c>
      <c r="J71" s="16">
        <v>118.3461212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100.6917844</v>
      </c>
      <c r="S71" s="16">
        <v>95.707792499999996</v>
      </c>
      <c r="T71" s="16">
        <v>104.9462582</v>
      </c>
      <c r="U71" s="16">
        <v>118.3461212</v>
      </c>
      <c r="V71" s="16">
        <v>101.4988661</v>
      </c>
      <c r="W71" s="16">
        <v>92.028757499999998</v>
      </c>
    </row>
    <row r="72" spans="1:23" x14ac:dyDescent="0.25">
      <c r="A72">
        <v>72</v>
      </c>
      <c r="B72" s="30" t="s">
        <v>606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</v>
      </c>
      <c r="J72" s="16">
        <v>119.42530480000001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102.4212453</v>
      </c>
      <c r="S72" s="16">
        <v>97.547309999999996</v>
      </c>
      <c r="T72" s="16">
        <v>106.74489749999999</v>
      </c>
      <c r="U72" s="16">
        <v>119.42530480000001</v>
      </c>
      <c r="V72" s="16">
        <v>98.501133890000006</v>
      </c>
      <c r="W72" s="16">
        <v>95.707792499999996</v>
      </c>
    </row>
    <row r="73" spans="1:23" x14ac:dyDescent="0.25">
      <c r="A73">
        <v>73</v>
      </c>
      <c r="B73" s="30" t="s">
        <v>733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100.8175633</v>
      </c>
      <c r="J73" s="16">
        <v>117.26693760000001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102.59419130000001</v>
      </c>
      <c r="S73" s="16">
        <v>97.547309999999996</v>
      </c>
      <c r="T73" s="16">
        <v>107.1945573</v>
      </c>
      <c r="U73" s="16">
        <v>117.26693760000001</v>
      </c>
      <c r="V73" s="16">
        <v>101.4988661</v>
      </c>
      <c r="W73" s="16">
        <v>94.481447500000002</v>
      </c>
    </row>
    <row r="74" spans="1:23" x14ac:dyDescent="0.25">
      <c r="A74">
        <v>74</v>
      </c>
      <c r="B74" s="30" t="s">
        <v>799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101.6351267</v>
      </c>
      <c r="J74" s="16">
        <v>121.58367200000001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104.1507062</v>
      </c>
      <c r="S74" s="16">
        <v>98.160482500000001</v>
      </c>
      <c r="T74" s="16">
        <v>108.09387700000001</v>
      </c>
      <c r="U74" s="16">
        <v>121.58367200000001</v>
      </c>
      <c r="V74" s="16">
        <v>100</v>
      </c>
      <c r="W74" s="16">
        <v>96.934137500000006</v>
      </c>
    </row>
    <row r="75" spans="1:23" x14ac:dyDescent="0.25">
      <c r="A75">
        <v>75</v>
      </c>
      <c r="B75" s="30" t="s">
        <v>934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100.8175633</v>
      </c>
      <c r="J75" s="16">
        <v>120.5044884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104.3236522</v>
      </c>
      <c r="S75" s="16">
        <v>98.160482500000001</v>
      </c>
      <c r="T75" s="16">
        <v>107.6442172</v>
      </c>
      <c r="U75" s="16">
        <v>120.5044884</v>
      </c>
      <c r="V75" s="16">
        <v>100.7494331</v>
      </c>
      <c r="W75" s="16">
        <v>98.160482500000001</v>
      </c>
    </row>
    <row r="76" spans="1:23" x14ac:dyDescent="0.25">
      <c r="A76">
        <v>76</v>
      </c>
      <c r="B76" s="30" t="s">
        <v>1069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102.45269</v>
      </c>
      <c r="J76" s="16">
        <v>118.3461212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104.4965983</v>
      </c>
      <c r="S76" s="16">
        <v>98.160482500000001</v>
      </c>
      <c r="T76" s="16">
        <v>108.9931967</v>
      </c>
      <c r="U76" s="16">
        <v>118.3461212</v>
      </c>
      <c r="V76" s="16">
        <v>103.74716530000001</v>
      </c>
      <c r="W76" s="16">
        <v>95.707792499999996</v>
      </c>
    </row>
    <row r="77" spans="1:23" x14ac:dyDescent="0.2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100.8175633</v>
      </c>
      <c r="J77" s="16">
        <v>98.920816400000007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</v>
      </c>
      <c r="S77" s="16">
        <v>104.2922075</v>
      </c>
      <c r="T77" s="16">
        <v>100.44965980000001</v>
      </c>
      <c r="U77" s="16">
        <v>98.920816400000007</v>
      </c>
      <c r="V77" s="16">
        <v>97.002267779999997</v>
      </c>
      <c r="W77" s="16">
        <v>104.90537999999999</v>
      </c>
    </row>
    <row r="78" spans="1:23" x14ac:dyDescent="0.2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101.6351267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102.4212453</v>
      </c>
      <c r="S78" s="16">
        <v>106.131725</v>
      </c>
      <c r="T78" s="16">
        <v>101.3489795</v>
      </c>
      <c r="U78" s="16">
        <v>100</v>
      </c>
      <c r="V78" s="16">
        <v>98.501133890000006</v>
      </c>
      <c r="W78" s="16">
        <v>108.58441500000001</v>
      </c>
    </row>
    <row r="79" spans="1:23" x14ac:dyDescent="0.2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104.0878167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102.4212453</v>
      </c>
      <c r="S79" s="16">
        <v>107.35807</v>
      </c>
      <c r="T79" s="16">
        <v>104.0469385</v>
      </c>
      <c r="U79" s="16">
        <v>100</v>
      </c>
      <c r="V79" s="16">
        <v>97.002267779999997</v>
      </c>
      <c r="W79" s="16">
        <v>104.90537999999999</v>
      </c>
    </row>
    <row r="80" spans="1:23" x14ac:dyDescent="0.25">
      <c r="A80">
        <v>80</v>
      </c>
      <c r="B80" s="30" t="s">
        <v>606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99.182436670000001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102.4212453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25">
      <c r="A81">
        <v>81</v>
      </c>
      <c r="B81" s="30" t="s">
        <v>682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101.6351267</v>
      </c>
      <c r="J81" s="16">
        <v>101.07918359999999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104.1507062</v>
      </c>
      <c r="S81" s="16">
        <v>107.35807</v>
      </c>
      <c r="T81" s="16">
        <v>101.3489795</v>
      </c>
      <c r="U81" s="16">
        <v>101.07918359999999</v>
      </c>
      <c r="V81" s="16">
        <v>100</v>
      </c>
      <c r="W81" s="16">
        <v>111.6502775</v>
      </c>
    </row>
    <row r="82" spans="1:23" x14ac:dyDescent="0.25">
      <c r="A82">
        <v>82</v>
      </c>
      <c r="B82" s="30" t="s">
        <v>771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101.6351267</v>
      </c>
      <c r="J82" s="16">
        <v>101.07918359999999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104.3236522</v>
      </c>
      <c r="S82" s="16">
        <v>107.9712425</v>
      </c>
      <c r="T82" s="16">
        <v>101.3489795</v>
      </c>
      <c r="U82" s="16">
        <v>101.07918359999999</v>
      </c>
      <c r="V82" s="16">
        <v>101.4988661</v>
      </c>
      <c r="W82" s="16">
        <v>110.42393250000001</v>
      </c>
    </row>
    <row r="83" spans="1:23" x14ac:dyDescent="0.25">
      <c r="A83">
        <v>83</v>
      </c>
      <c r="B83" s="30" t="s">
        <v>934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102.45269</v>
      </c>
      <c r="J83" s="16">
        <v>102.1583672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105.5342749</v>
      </c>
      <c r="S83" s="16">
        <v>107.9712425</v>
      </c>
      <c r="T83" s="16">
        <v>102.24829920000001</v>
      </c>
      <c r="U83" s="16">
        <v>102.1583672</v>
      </c>
      <c r="V83" s="16">
        <v>101.4988661</v>
      </c>
      <c r="W83" s="16">
        <v>112.8766225</v>
      </c>
    </row>
    <row r="84" spans="1:23" x14ac:dyDescent="0.25">
      <c r="A84">
        <v>84</v>
      </c>
      <c r="B84" s="30" t="s">
        <v>1069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102.45269</v>
      </c>
      <c r="J84" s="16">
        <v>102.1583672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106.0531131</v>
      </c>
      <c r="S84" s="16">
        <v>109.1975875</v>
      </c>
      <c r="T84" s="16">
        <v>102.24829920000001</v>
      </c>
      <c r="U84" s="16">
        <v>102.1583672</v>
      </c>
      <c r="V84" s="16">
        <v>102.9977322</v>
      </c>
      <c r="W84" s="16">
        <v>112.26345000000001</v>
      </c>
    </row>
    <row r="85" spans="1:23" x14ac:dyDescent="0.2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95.094620000000006</v>
      </c>
      <c r="J85" s="16">
        <v>97.841632799999999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93.082156409999996</v>
      </c>
      <c r="S85" s="16">
        <v>96.320965000000001</v>
      </c>
      <c r="T85" s="16">
        <v>95.053741830000007</v>
      </c>
      <c r="U85" s="16">
        <v>97.841632799999999</v>
      </c>
      <c r="V85" s="16">
        <v>95.503401670000002</v>
      </c>
      <c r="W85" s="16">
        <v>100.6131725</v>
      </c>
    </row>
    <row r="86" spans="1:23" x14ac:dyDescent="0.2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95.912183330000005</v>
      </c>
      <c r="J86" s="16">
        <v>98.920816400000007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95.503401670000002</v>
      </c>
      <c r="S86" s="16">
        <v>98.160482500000001</v>
      </c>
      <c r="T86" s="16">
        <v>95.953061500000004</v>
      </c>
      <c r="U86" s="16">
        <v>98.920816400000007</v>
      </c>
      <c r="V86" s="16">
        <v>97.002267779999997</v>
      </c>
      <c r="W86" s="16">
        <v>104.2922075</v>
      </c>
    </row>
    <row r="87" spans="1:23" x14ac:dyDescent="0.25">
      <c r="A87">
        <v>87</v>
      </c>
      <c r="B87" s="30" t="s">
        <v>648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94.277056669999993</v>
      </c>
      <c r="J87" s="16">
        <v>98.920816400000007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95.676347759999999</v>
      </c>
      <c r="S87" s="16">
        <v>100</v>
      </c>
      <c r="T87" s="16">
        <v>94.154422170000004</v>
      </c>
      <c r="U87" s="16">
        <v>98.920816400000007</v>
      </c>
      <c r="V87" s="16">
        <v>95.503401670000002</v>
      </c>
      <c r="W87" s="16">
        <v>106.74489749999999</v>
      </c>
    </row>
    <row r="88" spans="1:23" x14ac:dyDescent="0.25">
      <c r="A88">
        <v>88</v>
      </c>
      <c r="B88" s="30" t="s">
        <v>771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93.459493330000001</v>
      </c>
      <c r="J88" s="16">
        <v>96.762449200000006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96.022239940000006</v>
      </c>
      <c r="S88" s="16">
        <v>98.773655000000005</v>
      </c>
      <c r="T88" s="16">
        <v>93.704762329999994</v>
      </c>
      <c r="U88" s="16">
        <v>96.762449200000006</v>
      </c>
      <c r="V88" s="16">
        <v>99.250566939999999</v>
      </c>
      <c r="W88" s="16">
        <v>107.9712425</v>
      </c>
    </row>
    <row r="89" spans="1:23" x14ac:dyDescent="0.25">
      <c r="A89">
        <v>89</v>
      </c>
      <c r="B89" s="30" t="s">
        <v>981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95.912183330000005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97.405808649999997</v>
      </c>
      <c r="S89" s="16">
        <v>100</v>
      </c>
      <c r="T89" s="16">
        <v>95.953061500000004</v>
      </c>
      <c r="U89" s="16">
        <v>100</v>
      </c>
      <c r="V89" s="16">
        <v>99.250566939999999</v>
      </c>
      <c r="W89" s="16">
        <v>106.74489749999999</v>
      </c>
    </row>
    <row r="90" spans="1:23" x14ac:dyDescent="0.2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92.641930000000002</v>
      </c>
      <c r="J90" s="16">
        <v>101.07918359999999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98.270539099999993</v>
      </c>
      <c r="S90" s="16">
        <v>99.386827499999995</v>
      </c>
      <c r="T90" s="16">
        <v>98.20136067</v>
      </c>
      <c r="U90" s="16">
        <v>101.07918359999999</v>
      </c>
      <c r="V90" s="16">
        <v>111.9909289</v>
      </c>
      <c r="W90" s="16">
        <v>93.255102500000007</v>
      </c>
    </row>
    <row r="91" spans="1:23" x14ac:dyDescent="0.25">
      <c r="A91">
        <v>91</v>
      </c>
      <c r="B91" s="30" t="s">
        <v>606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93.459493330000001</v>
      </c>
      <c r="J91" s="16">
        <v>104.3167344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100.6917844</v>
      </c>
      <c r="S91" s="16">
        <v>100</v>
      </c>
      <c r="T91" s="16">
        <v>99.100680330000003</v>
      </c>
      <c r="U91" s="16">
        <v>104.3167344</v>
      </c>
      <c r="V91" s="16">
        <v>116.4875272</v>
      </c>
      <c r="W91" s="16">
        <v>94.481447500000002</v>
      </c>
    </row>
    <row r="92" spans="1:23" x14ac:dyDescent="0.25">
      <c r="A92">
        <v>92</v>
      </c>
      <c r="B92" s="30" t="s">
        <v>706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91.824366670000003</v>
      </c>
      <c r="J92" s="16">
        <v>105.39591799999999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100.8647304</v>
      </c>
      <c r="S92" s="16">
        <v>98.773655000000005</v>
      </c>
      <c r="T92" s="16">
        <v>97.751700830000004</v>
      </c>
      <c r="U92" s="16">
        <v>105.39591799999999</v>
      </c>
      <c r="V92" s="16">
        <v>120.23469249999999</v>
      </c>
      <c r="W92" s="16">
        <v>94.481447500000002</v>
      </c>
    </row>
    <row r="93" spans="1:23" x14ac:dyDescent="0.25">
      <c r="A93">
        <v>93</v>
      </c>
      <c r="B93" s="30" t="s">
        <v>884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94.277056669999993</v>
      </c>
      <c r="J93" s="16">
        <v>105.39591799999999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102.4212453</v>
      </c>
      <c r="S93" s="16">
        <v>100.6131725</v>
      </c>
      <c r="T93" s="16">
        <v>100</v>
      </c>
      <c r="U93" s="16">
        <v>105.39591799999999</v>
      </c>
      <c r="V93" s="16">
        <v>119.4852594</v>
      </c>
      <c r="W93" s="16">
        <v>95.707792499999996</v>
      </c>
    </row>
    <row r="94" spans="1:23" x14ac:dyDescent="0.25">
      <c r="A94">
        <v>94</v>
      </c>
      <c r="B94" s="30" t="s">
        <v>984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94.277056669999993</v>
      </c>
      <c r="J94" s="16">
        <v>106.4751016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102.59419130000001</v>
      </c>
      <c r="S94" s="16">
        <v>100</v>
      </c>
      <c r="T94" s="16">
        <v>100</v>
      </c>
      <c r="U94" s="16">
        <v>106.4751016</v>
      </c>
      <c r="V94" s="16">
        <v>120.23469249999999</v>
      </c>
      <c r="W94" s="16">
        <v>95.707792499999996</v>
      </c>
    </row>
    <row r="95" spans="1:23" x14ac:dyDescent="0.2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94.277056669999993</v>
      </c>
      <c r="J95" s="16">
        <v>98.920816400000007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91.698587689999997</v>
      </c>
      <c r="S95" s="16">
        <v>96.320965000000001</v>
      </c>
      <c r="T95" s="16">
        <v>93.255102500000007</v>
      </c>
      <c r="U95" s="16">
        <v>98.920816400000007</v>
      </c>
      <c r="V95" s="16">
        <v>96.252834719999996</v>
      </c>
      <c r="W95" s="16">
        <v>95.707792499999996</v>
      </c>
    </row>
    <row r="96" spans="1:23" x14ac:dyDescent="0.25">
      <c r="A96">
        <v>96</v>
      </c>
      <c r="B96" s="30" t="s">
        <v>671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96.729746669999997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94.119832950000003</v>
      </c>
      <c r="S96" s="16">
        <v>98.160482500000001</v>
      </c>
      <c r="T96" s="16">
        <v>95.053741830000007</v>
      </c>
      <c r="U96" s="16">
        <v>100</v>
      </c>
      <c r="V96" s="16">
        <v>97.751700830000004</v>
      </c>
      <c r="W96" s="16">
        <v>98.160482500000001</v>
      </c>
    </row>
    <row r="97" spans="1:23" x14ac:dyDescent="0.25">
      <c r="A97">
        <v>97</v>
      </c>
      <c r="B97" s="30" t="s">
        <v>972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95.094620000000006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94.292779039999999</v>
      </c>
      <c r="S97" s="16">
        <v>100</v>
      </c>
      <c r="T97" s="16">
        <v>93.255102500000007</v>
      </c>
      <c r="U97" s="16">
        <v>100</v>
      </c>
      <c r="V97" s="16">
        <v>96.252834719999996</v>
      </c>
      <c r="W97" s="16">
        <v>100.6131725</v>
      </c>
    </row>
    <row r="98" spans="1:23" x14ac:dyDescent="0.2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95.094620000000006</v>
      </c>
      <c r="J98" s="16">
        <v>97.841632799999999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94.119832950000003</v>
      </c>
      <c r="S98" s="16">
        <v>95.094620000000006</v>
      </c>
      <c r="T98" s="16">
        <v>95.053741830000007</v>
      </c>
      <c r="U98" s="16">
        <v>97.841632799999999</v>
      </c>
      <c r="V98" s="16">
        <v>95.503401670000002</v>
      </c>
      <c r="W98" s="16">
        <v>100</v>
      </c>
    </row>
    <row r="99" spans="1:23" x14ac:dyDescent="0.2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95.912183330000005</v>
      </c>
      <c r="J99" s="16">
        <v>98.920816400000007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96.541078209999995</v>
      </c>
      <c r="S99" s="16">
        <v>96.934137500000006</v>
      </c>
      <c r="T99" s="16">
        <v>95.953061500000004</v>
      </c>
      <c r="U99" s="16">
        <v>98.920816400000007</v>
      </c>
      <c r="V99" s="16">
        <v>97.002267779999997</v>
      </c>
      <c r="W99" s="16">
        <v>103.679035</v>
      </c>
    </row>
    <row r="100" spans="1:23" x14ac:dyDescent="0.2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</v>
      </c>
      <c r="J100" s="16">
        <v>98.920816400000007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95.849293849999995</v>
      </c>
      <c r="S100" s="16">
        <v>102.45269</v>
      </c>
      <c r="T100" s="16">
        <v>101.3489795</v>
      </c>
      <c r="U100" s="16">
        <v>98.920816400000007</v>
      </c>
      <c r="V100" s="16">
        <v>96.252834719999996</v>
      </c>
      <c r="W100" s="16">
        <v>95.707792499999996</v>
      </c>
    </row>
    <row r="101" spans="1:23" x14ac:dyDescent="0.2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101.6351267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98.097593009999997</v>
      </c>
      <c r="S101" s="16">
        <v>104.2922075</v>
      </c>
      <c r="T101" s="16">
        <v>102.697959</v>
      </c>
      <c r="U101" s="16">
        <v>100</v>
      </c>
      <c r="V101" s="16">
        <v>97.751700830000004</v>
      </c>
      <c r="W101" s="16">
        <v>98.160482500000001</v>
      </c>
    </row>
    <row r="102" spans="1:23" x14ac:dyDescent="0.2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91.824366670000003</v>
      </c>
      <c r="J102" s="16">
        <v>97.841632799999999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94.119832950000003</v>
      </c>
      <c r="S102" s="16">
        <v>95.094620000000006</v>
      </c>
      <c r="T102" s="16">
        <v>94.154422170000004</v>
      </c>
      <c r="U102" s="16">
        <v>97.841632799999999</v>
      </c>
      <c r="V102" s="16">
        <v>105.24603140000001</v>
      </c>
      <c r="W102" s="16">
        <v>95.094620000000006</v>
      </c>
    </row>
    <row r="103" spans="1:23" x14ac:dyDescent="0.25">
      <c r="A103">
        <v>103</v>
      </c>
      <c r="B103" s="30" t="s">
        <v>1053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92.641930000000002</v>
      </c>
      <c r="J103" s="16">
        <v>101.07918359999999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96.541078209999995</v>
      </c>
      <c r="S103" s="16">
        <v>95.707792499999996</v>
      </c>
      <c r="T103" s="16">
        <v>95.053741830000007</v>
      </c>
      <c r="U103" s="16">
        <v>101.07918359999999</v>
      </c>
      <c r="V103" s="16">
        <v>109.74262969999999</v>
      </c>
      <c r="W103" s="16">
        <v>96.320965000000001</v>
      </c>
    </row>
    <row r="104" spans="1:23" x14ac:dyDescent="0.2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100.8175633</v>
      </c>
      <c r="J104" s="16">
        <v>98.920816400000007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100.8647304</v>
      </c>
      <c r="S104" s="16">
        <v>103.06586249999999</v>
      </c>
      <c r="T104" s="16">
        <v>101.7986393</v>
      </c>
      <c r="U104" s="16">
        <v>98.920816400000007</v>
      </c>
      <c r="V104" s="16">
        <v>98.501133890000006</v>
      </c>
      <c r="W104" s="16">
        <v>96.934137500000006</v>
      </c>
    </row>
    <row r="105" spans="1:23" x14ac:dyDescent="0.25">
      <c r="A105">
        <v>105</v>
      </c>
      <c r="B105" s="30" t="s">
        <v>911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103.27025329999999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103.28597569999999</v>
      </c>
      <c r="S105" s="16">
        <v>104.90537999999999</v>
      </c>
      <c r="T105" s="16">
        <v>103.5972787</v>
      </c>
      <c r="U105" s="16">
        <v>100</v>
      </c>
      <c r="V105" s="16">
        <v>100</v>
      </c>
      <c r="W105" s="16">
        <v>99.386827499999995</v>
      </c>
    </row>
    <row r="106" spans="1:23" x14ac:dyDescent="0.25">
      <c r="A106">
        <v>107</v>
      </c>
      <c r="B106" s="30" t="s">
        <v>205</v>
      </c>
      <c r="C106" s="30" t="s">
        <v>686</v>
      </c>
      <c r="D106" s="30" t="s">
        <v>24</v>
      </c>
      <c r="E106" s="30" t="s">
        <v>31</v>
      </c>
      <c r="F106" s="30" t="s">
        <v>27</v>
      </c>
      <c r="G106" s="30" t="s">
        <v>688</v>
      </c>
      <c r="H106" s="16">
        <v>94.004535559999994</v>
      </c>
      <c r="I106" s="16">
        <v>100</v>
      </c>
      <c r="J106" s="16">
        <v>105.39591799999999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94.465725129999996</v>
      </c>
      <c r="S106" s="16">
        <v>93.868274999999997</v>
      </c>
      <c r="T106" s="16">
        <v>99.100680330000003</v>
      </c>
      <c r="U106" s="16">
        <v>105.39591799999999</v>
      </c>
      <c r="V106" s="16">
        <v>97.751700830000004</v>
      </c>
      <c r="W106" s="16">
        <v>93.868274999999997</v>
      </c>
    </row>
    <row r="107" spans="1:23" x14ac:dyDescent="0.2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94.277056669999993</v>
      </c>
      <c r="J107" s="16">
        <v>96.762449200000006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96.886970379999994</v>
      </c>
      <c r="S107" s="16">
        <v>101.22634499999999</v>
      </c>
      <c r="T107" s="16">
        <v>96.402721330000006</v>
      </c>
      <c r="U107" s="16">
        <v>96.762449200000006</v>
      </c>
      <c r="V107" s="16">
        <v>95.503401670000002</v>
      </c>
      <c r="W107" s="16">
        <v>105.5185525</v>
      </c>
    </row>
    <row r="108" spans="1:23" x14ac:dyDescent="0.2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95.094620000000006</v>
      </c>
      <c r="J108" s="16">
        <v>97.841632799999999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99.30821564</v>
      </c>
      <c r="S108" s="16">
        <v>103.06586249999999</v>
      </c>
      <c r="T108" s="16">
        <v>97.302041000000003</v>
      </c>
      <c r="U108" s="16">
        <v>97.841632799999999</v>
      </c>
      <c r="V108" s="16">
        <v>97.002267779999997</v>
      </c>
      <c r="W108" s="16">
        <v>109.1975875</v>
      </c>
    </row>
    <row r="109" spans="1:23" x14ac:dyDescent="0.2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95.094620000000006</v>
      </c>
      <c r="J109" s="16">
        <v>97.841632799999999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99.30821564</v>
      </c>
      <c r="S109" s="16">
        <v>104.2922075</v>
      </c>
      <c r="T109" s="16">
        <v>97.302041000000003</v>
      </c>
      <c r="U109" s="16">
        <v>97.841632799999999</v>
      </c>
      <c r="V109" s="16">
        <v>97.002267779999997</v>
      </c>
      <c r="W109" s="16">
        <v>107.9712425</v>
      </c>
    </row>
    <row r="110" spans="1:23" x14ac:dyDescent="0.25">
      <c r="A110">
        <v>111</v>
      </c>
      <c r="B110" s="30" t="s">
        <v>682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95.094620000000006</v>
      </c>
      <c r="J110" s="16">
        <v>98.920816400000007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101.0376765</v>
      </c>
      <c r="S110" s="16">
        <v>104.2922075</v>
      </c>
      <c r="T110" s="16">
        <v>97.302041000000003</v>
      </c>
      <c r="U110" s="16">
        <v>98.920816400000007</v>
      </c>
      <c r="V110" s="16">
        <v>98.501133890000006</v>
      </c>
      <c r="W110" s="16">
        <v>112.26345000000001</v>
      </c>
    </row>
    <row r="111" spans="1:23" x14ac:dyDescent="0.25">
      <c r="A111">
        <v>112</v>
      </c>
      <c r="B111" s="30" t="s">
        <v>761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95.094620000000006</v>
      </c>
      <c r="J111" s="16">
        <v>98.920816400000007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101.21062259999999</v>
      </c>
      <c r="S111" s="16">
        <v>104.90537999999999</v>
      </c>
      <c r="T111" s="16">
        <v>97.302041000000003</v>
      </c>
      <c r="U111" s="16">
        <v>98.920816400000007</v>
      </c>
      <c r="V111" s="16">
        <v>100.7494331</v>
      </c>
      <c r="W111" s="16">
        <v>110.42393250000001</v>
      </c>
    </row>
    <row r="112" spans="1:23" x14ac:dyDescent="0.2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99.182436670000001</v>
      </c>
      <c r="J112" s="16">
        <v>98.920816400000007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100.8647304</v>
      </c>
      <c r="S112" s="16">
        <v>103.06586249999999</v>
      </c>
      <c r="T112" s="16">
        <v>103.1476188</v>
      </c>
      <c r="U112" s="16">
        <v>98.920816400000007</v>
      </c>
      <c r="V112" s="16">
        <v>99.250566939999999</v>
      </c>
      <c r="W112" s="16">
        <v>103.679035</v>
      </c>
    </row>
    <row r="113" spans="1:23" x14ac:dyDescent="0.2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101.6351267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103.28597569999999</v>
      </c>
      <c r="S113" s="16">
        <v>104.90537999999999</v>
      </c>
      <c r="T113" s="16">
        <v>104.9462582</v>
      </c>
      <c r="U113" s="16">
        <v>100</v>
      </c>
      <c r="V113" s="16">
        <v>100.7494331</v>
      </c>
      <c r="W113" s="16">
        <v>106.131725</v>
      </c>
    </row>
    <row r="114" spans="1:23" x14ac:dyDescent="0.2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99.182436670000001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103.28597569999999</v>
      </c>
      <c r="S114" s="16">
        <v>103.06586249999999</v>
      </c>
      <c r="T114" s="16">
        <v>102.697959</v>
      </c>
      <c r="U114" s="16">
        <v>100</v>
      </c>
      <c r="V114" s="16">
        <v>104.4965983</v>
      </c>
      <c r="W114" s="16">
        <v>107.9712425</v>
      </c>
    </row>
    <row r="115" spans="1:23" x14ac:dyDescent="0.25">
      <c r="A115">
        <v>116</v>
      </c>
      <c r="B115" s="30" t="s">
        <v>648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103.9777601</v>
      </c>
      <c r="S115" s="16">
        <v>106.74489749999999</v>
      </c>
      <c r="T115" s="16">
        <v>103.1476188</v>
      </c>
      <c r="U115" s="16">
        <v>100</v>
      </c>
      <c r="V115" s="16">
        <v>99.250566939999999</v>
      </c>
      <c r="W115" s="16">
        <v>108.58441500000001</v>
      </c>
    </row>
    <row r="116" spans="1:23" x14ac:dyDescent="0.25">
      <c r="A116">
        <v>117</v>
      </c>
      <c r="B116" s="30" t="s">
        <v>761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104.0878167</v>
      </c>
      <c r="J116" s="16">
        <v>98.920816400000007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103.6318679</v>
      </c>
      <c r="S116" s="16">
        <v>104.2922075</v>
      </c>
      <c r="T116" s="16">
        <v>107.1945573</v>
      </c>
      <c r="U116" s="16">
        <v>98.920816400000007</v>
      </c>
      <c r="V116" s="16">
        <v>102.9977322</v>
      </c>
      <c r="W116" s="16">
        <v>103.679035</v>
      </c>
    </row>
    <row r="117" spans="1:23" x14ac:dyDescent="0.25">
      <c r="A117">
        <v>118</v>
      </c>
      <c r="B117" s="30" t="s">
        <v>884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101.6351267</v>
      </c>
      <c r="J117" s="16">
        <v>101.07918359999999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105.0154366</v>
      </c>
      <c r="S117" s="16">
        <v>106.131725</v>
      </c>
      <c r="T117" s="16">
        <v>104.9462582</v>
      </c>
      <c r="U117" s="16">
        <v>101.07918359999999</v>
      </c>
      <c r="V117" s="16">
        <v>102.24829920000001</v>
      </c>
      <c r="W117" s="16">
        <v>109.1975875</v>
      </c>
    </row>
    <row r="118" spans="1:23" x14ac:dyDescent="0.25">
      <c r="A118">
        <v>119</v>
      </c>
      <c r="B118" s="30" t="s">
        <v>972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101.6351267</v>
      </c>
      <c r="J118" s="16">
        <v>101.07918359999999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105.18838270000001</v>
      </c>
      <c r="S118" s="16">
        <v>107.35807</v>
      </c>
      <c r="T118" s="16">
        <v>104.9462582</v>
      </c>
      <c r="U118" s="16">
        <v>101.07918359999999</v>
      </c>
      <c r="V118" s="16">
        <v>102.24829920000001</v>
      </c>
      <c r="W118" s="16">
        <v>108.58441500000001</v>
      </c>
    </row>
    <row r="119" spans="1:23" x14ac:dyDescent="0.2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98.364873329999995</v>
      </c>
      <c r="J119" s="16">
        <v>108.6334688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97.924646920000001</v>
      </c>
      <c r="S119" s="16">
        <v>97.547309999999996</v>
      </c>
      <c r="T119" s="16">
        <v>98.20136067</v>
      </c>
      <c r="U119" s="16">
        <v>108.6334688</v>
      </c>
      <c r="V119" s="16">
        <v>97.002267779999997</v>
      </c>
      <c r="W119" s="16">
        <v>103.679035</v>
      </c>
    </row>
    <row r="120" spans="1:23" x14ac:dyDescent="0.2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100.8175633</v>
      </c>
      <c r="J120" s="16">
        <v>111.8710196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100.34589219999999</v>
      </c>
      <c r="S120" s="16">
        <v>98.160482500000001</v>
      </c>
      <c r="T120" s="16">
        <v>100.89931970000001</v>
      </c>
      <c r="U120" s="16">
        <v>111.8710196</v>
      </c>
      <c r="V120" s="16">
        <v>98.501133890000006</v>
      </c>
      <c r="W120" s="16">
        <v>104.90537999999999</v>
      </c>
    </row>
    <row r="121" spans="1:23" x14ac:dyDescent="0.2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102.45269</v>
      </c>
      <c r="J121" s="16">
        <v>111.8710196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100.34589219999999</v>
      </c>
      <c r="S121" s="16">
        <v>99.386827499999995</v>
      </c>
      <c r="T121" s="16">
        <v>102.697959</v>
      </c>
      <c r="U121" s="16">
        <v>111.8710196</v>
      </c>
      <c r="V121" s="16">
        <v>96.252834719999996</v>
      </c>
      <c r="W121" s="16">
        <v>103.06586249999999</v>
      </c>
    </row>
    <row r="122" spans="1:23" x14ac:dyDescent="0.25">
      <c r="A122">
        <v>123</v>
      </c>
      <c r="B122" s="30" t="s">
        <v>733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100.8175633</v>
      </c>
      <c r="J122" s="16">
        <v>114.0293868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101.902407</v>
      </c>
      <c r="S122" s="16">
        <v>98.773655000000005</v>
      </c>
      <c r="T122" s="16">
        <v>100.89931970000001</v>
      </c>
      <c r="U122" s="16">
        <v>114.0293868</v>
      </c>
      <c r="V122" s="16">
        <v>99.250566939999999</v>
      </c>
      <c r="W122" s="16">
        <v>107.9712425</v>
      </c>
    </row>
    <row r="123" spans="1:23" x14ac:dyDescent="0.25">
      <c r="A123">
        <v>124</v>
      </c>
      <c r="B123" s="30" t="s">
        <v>1053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102.45269</v>
      </c>
      <c r="J123" s="16">
        <v>116.187754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102.24829920000001</v>
      </c>
      <c r="S123" s="16">
        <v>98.773655000000005</v>
      </c>
      <c r="T123" s="16">
        <v>102.24829920000001</v>
      </c>
      <c r="U123" s="16">
        <v>116.187754</v>
      </c>
      <c r="V123" s="16">
        <v>100.7494331</v>
      </c>
      <c r="W123" s="16">
        <v>104.90537999999999</v>
      </c>
    </row>
    <row r="124" spans="1:23" x14ac:dyDescent="0.2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97.547309999999996</v>
      </c>
      <c r="J124" s="16">
        <v>96.762449200000006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94.465725129999996</v>
      </c>
      <c r="S124" s="16">
        <v>98.773655000000005</v>
      </c>
      <c r="T124" s="16">
        <v>96.852381170000001</v>
      </c>
      <c r="U124" s="16">
        <v>96.762449200000006</v>
      </c>
      <c r="V124" s="16">
        <v>97.751700830000004</v>
      </c>
      <c r="W124" s="16">
        <v>96.934137500000006</v>
      </c>
    </row>
    <row r="125" spans="1:23" x14ac:dyDescent="0.2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98.364873329999995</v>
      </c>
      <c r="J125" s="16">
        <v>97.841632799999999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96.541078209999995</v>
      </c>
      <c r="S125" s="16">
        <v>99.386827499999995</v>
      </c>
      <c r="T125" s="16">
        <v>97.751700830000004</v>
      </c>
      <c r="U125" s="16">
        <v>97.841632799999999</v>
      </c>
      <c r="V125" s="16">
        <v>99.250566939999999</v>
      </c>
      <c r="W125" s="16">
        <v>100.6131725</v>
      </c>
    </row>
    <row r="126" spans="1:23" x14ac:dyDescent="0.25">
      <c r="A126">
        <v>127</v>
      </c>
      <c r="B126" s="30" t="s">
        <v>984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100.8175633</v>
      </c>
      <c r="J126" s="16">
        <v>98.920816400000007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98.962323459999993</v>
      </c>
      <c r="S126" s="16">
        <v>101.22634499999999</v>
      </c>
      <c r="T126" s="16">
        <v>99.550340199999994</v>
      </c>
      <c r="U126" s="16">
        <v>98.920816400000007</v>
      </c>
      <c r="V126" s="16">
        <v>100.7494331</v>
      </c>
      <c r="W126" s="16">
        <v>103.06586249999999</v>
      </c>
    </row>
    <row r="127" spans="1:23" x14ac:dyDescent="0.2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91.824366670000003</v>
      </c>
      <c r="J127" s="16">
        <v>96.762449200000006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95.157509489999995</v>
      </c>
      <c r="S127" s="16">
        <v>96.320965000000001</v>
      </c>
      <c r="T127" s="16">
        <v>96.402721330000006</v>
      </c>
      <c r="U127" s="16">
        <v>96.762449200000006</v>
      </c>
      <c r="V127" s="16">
        <v>105.9954644</v>
      </c>
      <c r="W127" s="16">
        <v>95.094620000000006</v>
      </c>
    </row>
    <row r="128" spans="1:23" x14ac:dyDescent="0.25">
      <c r="A128">
        <v>129</v>
      </c>
      <c r="B128" s="30" t="s">
        <v>955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92.641930000000002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97.578754739999994</v>
      </c>
      <c r="S128" s="16">
        <v>96.934137500000006</v>
      </c>
      <c r="T128" s="16">
        <v>97.302041000000003</v>
      </c>
      <c r="U128" s="16">
        <v>100</v>
      </c>
      <c r="V128" s="16">
        <v>110.4920628</v>
      </c>
      <c r="W128" s="16">
        <v>96.320965000000001</v>
      </c>
    </row>
    <row r="129" spans="1:23" x14ac:dyDescent="0.2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94.277056669999993</v>
      </c>
      <c r="J129" s="16">
        <v>96.762449200000006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96.022239940000006</v>
      </c>
      <c r="S129" s="16">
        <v>101.22634499999999</v>
      </c>
      <c r="T129" s="16">
        <v>96.402721330000006</v>
      </c>
      <c r="U129" s="16">
        <v>96.762449200000006</v>
      </c>
      <c r="V129" s="16">
        <v>95.503401670000002</v>
      </c>
      <c r="W129" s="16">
        <v>102.45269</v>
      </c>
    </row>
    <row r="130" spans="1:23" x14ac:dyDescent="0.25">
      <c r="A130">
        <v>131</v>
      </c>
      <c r="B130" s="30" t="s">
        <v>205</v>
      </c>
      <c r="C130" s="30" t="s">
        <v>612</v>
      </c>
      <c r="D130" s="30" t="s">
        <v>23</v>
      </c>
      <c r="E130" s="30" t="s">
        <v>31</v>
      </c>
      <c r="F130" s="30" t="s">
        <v>49</v>
      </c>
      <c r="G130" s="30" t="s">
        <v>618</v>
      </c>
      <c r="H130" s="16">
        <v>95.503401670000002</v>
      </c>
      <c r="I130" s="16">
        <v>96.729746669999997</v>
      </c>
      <c r="J130" s="16">
        <v>106.4751016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96.541078209999995</v>
      </c>
      <c r="S130" s="16">
        <v>95.094620000000006</v>
      </c>
      <c r="T130" s="16">
        <v>96.852381170000001</v>
      </c>
      <c r="U130" s="16">
        <v>106.4751016</v>
      </c>
      <c r="V130" s="16">
        <v>99.250566939999999</v>
      </c>
      <c r="W130" s="16">
        <v>98.160482500000001</v>
      </c>
    </row>
    <row r="131" spans="1:23" x14ac:dyDescent="0.25">
      <c r="A131">
        <v>132</v>
      </c>
      <c r="B131" s="30" t="s">
        <v>205</v>
      </c>
      <c r="C131" s="30" t="s">
        <v>614</v>
      </c>
      <c r="D131" s="30" t="s">
        <v>23</v>
      </c>
      <c r="E131" s="30" t="s">
        <v>26</v>
      </c>
      <c r="F131" s="30" t="s">
        <v>49</v>
      </c>
      <c r="G131" s="30" t="s">
        <v>621</v>
      </c>
      <c r="H131" s="16">
        <v>100</v>
      </c>
      <c r="I131" s="16">
        <v>99.182436670000001</v>
      </c>
      <c r="J131" s="16">
        <v>96.762449200000006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95.676347759999999</v>
      </c>
      <c r="S131" s="16">
        <v>98.773655000000005</v>
      </c>
      <c r="T131" s="16">
        <v>98.651020500000001</v>
      </c>
      <c r="U131" s="16">
        <v>96.762449200000006</v>
      </c>
      <c r="V131" s="16">
        <v>95.503401670000002</v>
      </c>
      <c r="W131" s="16">
        <v>100.6131725</v>
      </c>
    </row>
    <row r="132" spans="1:23" x14ac:dyDescent="0.25">
      <c r="A132">
        <v>133</v>
      </c>
      <c r="B132" s="30" t="s">
        <v>761</v>
      </c>
      <c r="C132" s="30" t="s">
        <v>614</v>
      </c>
      <c r="D132" s="30" t="s">
        <v>24</v>
      </c>
      <c r="E132" s="30" t="s">
        <v>26</v>
      </c>
      <c r="F132" s="30" t="s">
        <v>49</v>
      </c>
      <c r="G132" s="30" t="s">
        <v>621</v>
      </c>
      <c r="H132" s="16">
        <v>102.24829920000001</v>
      </c>
      <c r="I132" s="16">
        <v>100</v>
      </c>
      <c r="J132" s="16">
        <v>97.841632799999999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98.097593009999997</v>
      </c>
      <c r="S132" s="16">
        <v>100.6131725</v>
      </c>
      <c r="T132" s="16">
        <v>99.550340199999994</v>
      </c>
      <c r="U132" s="16">
        <v>97.841632799999999</v>
      </c>
      <c r="V132" s="16">
        <v>97.002267779999997</v>
      </c>
      <c r="W132" s="16">
        <v>104.2922075</v>
      </c>
    </row>
    <row r="133" spans="1:23" x14ac:dyDescent="0.25">
      <c r="A133">
        <v>134</v>
      </c>
      <c r="B133" s="30" t="s">
        <v>205</v>
      </c>
      <c r="C133" s="30" t="s">
        <v>616</v>
      </c>
      <c r="D133" s="30" t="s">
        <v>23</v>
      </c>
      <c r="E133" s="30" t="s">
        <v>25</v>
      </c>
      <c r="F133" s="30" t="s">
        <v>49</v>
      </c>
      <c r="G133" s="30" t="s">
        <v>623</v>
      </c>
      <c r="H133" s="16">
        <v>99.250566939999999</v>
      </c>
      <c r="I133" s="16">
        <v>97.547309999999996</v>
      </c>
      <c r="J133" s="16">
        <v>96.762449200000006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94.811617310000003</v>
      </c>
      <c r="S133" s="16">
        <v>98.160482500000001</v>
      </c>
      <c r="T133" s="16">
        <v>96.852381170000001</v>
      </c>
      <c r="U133" s="16">
        <v>96.762449200000006</v>
      </c>
      <c r="V133" s="16">
        <v>97.751700830000004</v>
      </c>
      <c r="W133" s="16">
        <v>98.773655000000005</v>
      </c>
    </row>
    <row r="134" spans="1:23" x14ac:dyDescent="0.2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105.7229433</v>
      </c>
      <c r="J134" s="16">
        <v>115.1085704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102.0753531</v>
      </c>
      <c r="S134" s="16">
        <v>104.90537999999999</v>
      </c>
      <c r="T134" s="16">
        <v>106.74489749999999</v>
      </c>
      <c r="U134" s="16">
        <v>115.1085704</v>
      </c>
      <c r="V134" s="16">
        <v>95.503401670000002</v>
      </c>
      <c r="W134" s="16">
        <v>95.094620000000006</v>
      </c>
    </row>
    <row r="135" spans="1:23" x14ac:dyDescent="0.2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108.1756333</v>
      </c>
      <c r="J135" s="16">
        <v>118.3461212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104.4965983</v>
      </c>
      <c r="S135" s="16">
        <v>105.5185525</v>
      </c>
      <c r="T135" s="16">
        <v>109.4428565</v>
      </c>
      <c r="U135" s="16">
        <v>118.3461212</v>
      </c>
      <c r="V135" s="16">
        <v>97.002267779999997</v>
      </c>
      <c r="W135" s="16">
        <v>96.320965000000001</v>
      </c>
    </row>
    <row r="136" spans="1:23" x14ac:dyDescent="0.2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105.7229433</v>
      </c>
      <c r="J136" s="16">
        <v>121.58367200000001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104.66954440000001</v>
      </c>
      <c r="S136" s="16">
        <v>106.74489749999999</v>
      </c>
      <c r="T136" s="16">
        <v>106.74489749999999</v>
      </c>
      <c r="U136" s="16">
        <v>121.58367200000001</v>
      </c>
      <c r="V136" s="16">
        <v>94.004535559999994</v>
      </c>
      <c r="W136" s="16">
        <v>100</v>
      </c>
    </row>
    <row r="137" spans="1:23" x14ac:dyDescent="0.2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105.7229433</v>
      </c>
      <c r="J137" s="16">
        <v>117.26693760000001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104.4965983</v>
      </c>
      <c r="S137" s="16">
        <v>107.35807</v>
      </c>
      <c r="T137" s="16">
        <v>106.74489749999999</v>
      </c>
      <c r="U137" s="16">
        <v>117.26693760000001</v>
      </c>
      <c r="V137" s="16">
        <v>97.002267779999997</v>
      </c>
      <c r="W137" s="16">
        <v>98.773655000000005</v>
      </c>
    </row>
    <row r="138" spans="1:23" x14ac:dyDescent="0.25">
      <c r="A138">
        <v>139</v>
      </c>
      <c r="B138" s="30" t="s">
        <v>648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110.62832330000001</v>
      </c>
      <c r="J138" s="16">
        <v>120.5044884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106.22605919999999</v>
      </c>
      <c r="S138" s="16">
        <v>106.131725</v>
      </c>
      <c r="T138" s="16">
        <v>111.6911557</v>
      </c>
      <c r="U138" s="16">
        <v>120.5044884</v>
      </c>
      <c r="V138" s="16">
        <v>98.501133890000006</v>
      </c>
      <c r="W138" s="16">
        <v>96.320965000000001</v>
      </c>
    </row>
    <row r="139" spans="1:23" x14ac:dyDescent="0.25">
      <c r="A139">
        <v>140</v>
      </c>
      <c r="B139" s="30" t="s">
        <v>711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108.1756333</v>
      </c>
      <c r="J139" s="16">
        <v>121.58367200000001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106.3990053</v>
      </c>
      <c r="S139" s="16">
        <v>106.131725</v>
      </c>
      <c r="T139" s="16">
        <v>109.4428565</v>
      </c>
      <c r="U139" s="16">
        <v>121.58367200000001</v>
      </c>
      <c r="V139" s="16">
        <v>99.250566939999999</v>
      </c>
      <c r="W139" s="16">
        <v>98.773655000000005</v>
      </c>
    </row>
    <row r="140" spans="1:23" x14ac:dyDescent="0.25">
      <c r="A140">
        <v>141</v>
      </c>
      <c r="B140" s="30" t="s">
        <v>884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108.1756333</v>
      </c>
      <c r="J140" s="16">
        <v>119.42530480000001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106.5719514</v>
      </c>
      <c r="S140" s="16">
        <v>107.35807</v>
      </c>
      <c r="T140" s="16">
        <v>109.8925163</v>
      </c>
      <c r="U140" s="16">
        <v>119.42530480000001</v>
      </c>
      <c r="V140" s="16">
        <v>100.7494331</v>
      </c>
      <c r="W140" s="16">
        <v>97.547309999999996</v>
      </c>
    </row>
    <row r="141" spans="1:23" x14ac:dyDescent="0.25">
      <c r="A141">
        <v>142</v>
      </c>
      <c r="B141" s="30" t="s">
        <v>991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112.26345000000001</v>
      </c>
      <c r="J141" s="16">
        <v>122.6628556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107.9555201</v>
      </c>
      <c r="S141" s="16">
        <v>106.74489749999999</v>
      </c>
      <c r="T141" s="16">
        <v>113.04013519999999</v>
      </c>
      <c r="U141" s="16">
        <v>122.6628556</v>
      </c>
      <c r="V141" s="16">
        <v>100</v>
      </c>
      <c r="W141" s="16">
        <v>97.547309999999996</v>
      </c>
    </row>
    <row r="142" spans="1:23" x14ac:dyDescent="0.2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100.8175633</v>
      </c>
      <c r="J142" s="16">
        <v>98.920816400000007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98.097593009999997</v>
      </c>
      <c r="S142" s="16">
        <v>103.679035</v>
      </c>
      <c r="T142" s="16">
        <v>101.7986393</v>
      </c>
      <c r="U142" s="16">
        <v>98.920816400000007</v>
      </c>
      <c r="V142" s="16">
        <v>96.252834719999996</v>
      </c>
      <c r="W142" s="16">
        <v>97.547309999999996</v>
      </c>
    </row>
    <row r="143" spans="1:23" x14ac:dyDescent="0.2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103.27025329999999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100.5188383</v>
      </c>
      <c r="S143" s="16">
        <v>105.5185525</v>
      </c>
      <c r="T143" s="16">
        <v>103.5972787</v>
      </c>
      <c r="U143" s="16">
        <v>100</v>
      </c>
      <c r="V143" s="16">
        <v>97.751700830000004</v>
      </c>
      <c r="W143" s="16">
        <v>100</v>
      </c>
    </row>
    <row r="144" spans="1:23" x14ac:dyDescent="0.2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104.90537999999999</v>
      </c>
      <c r="J144" s="16">
        <v>98.920816400000007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100.5188383</v>
      </c>
      <c r="S144" s="16">
        <v>104.90537999999999</v>
      </c>
      <c r="T144" s="16">
        <v>105.39591799999999</v>
      </c>
      <c r="U144" s="16">
        <v>98.920816400000007</v>
      </c>
      <c r="V144" s="16">
        <v>99.250566939999999</v>
      </c>
      <c r="W144" s="16">
        <v>97.547309999999996</v>
      </c>
    </row>
    <row r="145" spans="1:23" x14ac:dyDescent="0.25">
      <c r="A145">
        <v>146</v>
      </c>
      <c r="B145" s="30" t="s">
        <v>629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101.6351267</v>
      </c>
      <c r="J145" s="16">
        <v>98.920816400000007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100.6917844</v>
      </c>
      <c r="S145" s="16">
        <v>104.90537999999999</v>
      </c>
      <c r="T145" s="16">
        <v>102.24829920000001</v>
      </c>
      <c r="U145" s="16">
        <v>98.920816400000007</v>
      </c>
      <c r="V145" s="16">
        <v>100</v>
      </c>
      <c r="W145" s="16">
        <v>101.8395175</v>
      </c>
    </row>
    <row r="146" spans="1:23" x14ac:dyDescent="0.25">
      <c r="A146">
        <v>147</v>
      </c>
      <c r="B146" s="30" t="s">
        <v>711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101.6351267</v>
      </c>
      <c r="J146" s="16">
        <v>97.841632799999999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100.5188383</v>
      </c>
      <c r="S146" s="16">
        <v>106.74489749999999</v>
      </c>
      <c r="T146" s="16">
        <v>101.7986393</v>
      </c>
      <c r="U146" s="16">
        <v>97.841632799999999</v>
      </c>
      <c r="V146" s="16">
        <v>98.501133890000006</v>
      </c>
      <c r="W146" s="16">
        <v>101.8395175</v>
      </c>
    </row>
    <row r="147" spans="1:23" x14ac:dyDescent="0.25">
      <c r="A147">
        <v>148</v>
      </c>
      <c r="B147" s="30" t="s">
        <v>832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103.27025329999999</v>
      </c>
      <c r="J147" s="16">
        <v>101.07918359999999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102.24829920000001</v>
      </c>
      <c r="S147" s="16">
        <v>107.35807</v>
      </c>
      <c r="T147" s="16">
        <v>103.5972787</v>
      </c>
      <c r="U147" s="16">
        <v>101.07918359999999</v>
      </c>
      <c r="V147" s="16">
        <v>99.250566939999999</v>
      </c>
      <c r="W147" s="16">
        <v>102.45269</v>
      </c>
    </row>
    <row r="148" spans="1:23" x14ac:dyDescent="0.25">
      <c r="A148">
        <v>149</v>
      </c>
      <c r="B148" s="30" t="s">
        <v>991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103.27025329999999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102.4212453</v>
      </c>
      <c r="S148" s="16">
        <v>106.131725</v>
      </c>
      <c r="T148" s="16">
        <v>103.5972787</v>
      </c>
      <c r="U148" s="16">
        <v>100</v>
      </c>
      <c r="V148" s="16">
        <v>100.7494331</v>
      </c>
      <c r="W148" s="16">
        <v>103.679035</v>
      </c>
    </row>
    <row r="149" spans="1:23" x14ac:dyDescent="0.2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94.277056669999993</v>
      </c>
      <c r="J149" s="16">
        <v>96.762449200000006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92.736264230000003</v>
      </c>
      <c r="S149" s="16">
        <v>96.934137500000006</v>
      </c>
      <c r="T149" s="16">
        <v>93.704762329999994</v>
      </c>
      <c r="U149" s="16">
        <v>96.762449200000006</v>
      </c>
      <c r="V149" s="16">
        <v>95.503401670000002</v>
      </c>
      <c r="W149" s="16">
        <v>98.773655000000005</v>
      </c>
    </row>
    <row r="150" spans="1:23" x14ac:dyDescent="0.2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95.094620000000006</v>
      </c>
      <c r="J150" s="16">
        <v>97.841632799999999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95.157509489999995</v>
      </c>
      <c r="S150" s="16">
        <v>98.773655000000005</v>
      </c>
      <c r="T150" s="16">
        <v>94.604082000000005</v>
      </c>
      <c r="U150" s="16">
        <v>97.841632799999999</v>
      </c>
      <c r="V150" s="16">
        <v>97.002267779999997</v>
      </c>
      <c r="W150" s="16">
        <v>102.45269</v>
      </c>
    </row>
    <row r="151" spans="1:23" x14ac:dyDescent="0.25">
      <c r="A151">
        <v>152</v>
      </c>
      <c r="B151" s="30" t="s">
        <v>738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97.547309999999996</v>
      </c>
      <c r="J151" s="16">
        <v>96.762449200000006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95.503401670000002</v>
      </c>
      <c r="S151" s="16">
        <v>98.160482500000001</v>
      </c>
      <c r="T151" s="16">
        <v>96.852381170000001</v>
      </c>
      <c r="U151" s="16">
        <v>96.762449200000006</v>
      </c>
      <c r="V151" s="16">
        <v>99.250566939999999</v>
      </c>
      <c r="W151" s="16">
        <v>100</v>
      </c>
    </row>
    <row r="152" spans="1:23" x14ac:dyDescent="0.25">
      <c r="A152">
        <v>153</v>
      </c>
      <c r="B152" s="30" t="s">
        <v>934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93.459493330000001</v>
      </c>
      <c r="J152" s="16">
        <v>97.841632799999999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95.676347759999999</v>
      </c>
      <c r="S152" s="16">
        <v>100</v>
      </c>
      <c r="T152" s="16">
        <v>92.805442670000005</v>
      </c>
      <c r="U152" s="16">
        <v>97.841632799999999</v>
      </c>
      <c r="V152" s="16">
        <v>96.252834719999996</v>
      </c>
      <c r="W152" s="16">
        <v>106.131725</v>
      </c>
    </row>
    <row r="153" spans="1:23" x14ac:dyDescent="0.2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104.0878167</v>
      </c>
      <c r="J153" s="16">
        <v>96.762449200000006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95.676347759999999</v>
      </c>
      <c r="S153" s="16">
        <v>103.06586249999999</v>
      </c>
      <c r="T153" s="16">
        <v>100.44965980000001</v>
      </c>
      <c r="U153" s="16">
        <v>96.762449200000006</v>
      </c>
      <c r="V153" s="16">
        <v>96.252834719999996</v>
      </c>
      <c r="W153" s="16">
        <v>95.707792499999996</v>
      </c>
    </row>
    <row r="154" spans="1:23" x14ac:dyDescent="0.25">
      <c r="A154">
        <v>155</v>
      </c>
      <c r="B154" s="30" t="s">
        <v>677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106.54050669999999</v>
      </c>
      <c r="J154" s="16">
        <v>97.841632799999999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98.097593009999997</v>
      </c>
      <c r="S154" s="16">
        <v>104.90537999999999</v>
      </c>
      <c r="T154" s="16">
        <v>102.24829920000001</v>
      </c>
      <c r="U154" s="16">
        <v>97.841632799999999</v>
      </c>
      <c r="V154" s="16">
        <v>97.751700830000004</v>
      </c>
      <c r="W154" s="16">
        <v>98.160482500000001</v>
      </c>
    </row>
    <row r="155" spans="1:23" x14ac:dyDescent="0.25">
      <c r="A155">
        <v>156</v>
      </c>
      <c r="B155" s="30" t="s">
        <v>984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104.0878167</v>
      </c>
      <c r="J155" s="16">
        <v>95.683265599999999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98.443485190000004</v>
      </c>
      <c r="S155" s="16">
        <v>106.74489749999999</v>
      </c>
      <c r="T155" s="16">
        <v>100</v>
      </c>
      <c r="U155" s="16">
        <v>95.683265599999999</v>
      </c>
      <c r="V155" s="16">
        <v>99.250566939999999</v>
      </c>
      <c r="W155" s="16">
        <v>100.6131725</v>
      </c>
    </row>
    <row r="156" spans="1:23" x14ac:dyDescent="0.2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95.912183330000005</v>
      </c>
      <c r="J156" s="16">
        <v>98.920816400000007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93.600994679999999</v>
      </c>
      <c r="S156" s="16">
        <v>97.547309999999996</v>
      </c>
      <c r="T156" s="16">
        <v>95.953061500000004</v>
      </c>
      <c r="U156" s="16">
        <v>98.920816400000007</v>
      </c>
      <c r="V156" s="16">
        <v>97.002267779999997</v>
      </c>
      <c r="W156" s="16">
        <v>95.707792499999996</v>
      </c>
    </row>
    <row r="157" spans="1:23" x14ac:dyDescent="0.2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98.364873329999995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96.022239940000006</v>
      </c>
      <c r="S157" s="16">
        <v>99.386827499999995</v>
      </c>
      <c r="T157" s="16">
        <v>97.751700830000004</v>
      </c>
      <c r="U157" s="16">
        <v>100</v>
      </c>
      <c r="V157" s="16">
        <v>98.501133890000006</v>
      </c>
      <c r="W157" s="16">
        <v>98.160482500000001</v>
      </c>
    </row>
    <row r="158" spans="1:23" x14ac:dyDescent="0.25">
      <c r="A158">
        <v>159</v>
      </c>
      <c r="B158" s="30" t="s">
        <v>648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96.729746669999997</v>
      </c>
      <c r="J158" s="16">
        <v>98.920816400000007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96.368132119999999</v>
      </c>
      <c r="S158" s="16">
        <v>98.773655000000005</v>
      </c>
      <c r="T158" s="16">
        <v>96.402721330000006</v>
      </c>
      <c r="U158" s="16">
        <v>98.920816400000007</v>
      </c>
      <c r="V158" s="16">
        <v>100.7494331</v>
      </c>
      <c r="W158" s="16">
        <v>100.6131725</v>
      </c>
    </row>
    <row r="159" spans="1:23" x14ac:dyDescent="0.25">
      <c r="A159">
        <v>160</v>
      </c>
      <c r="B159" s="30" t="s">
        <v>738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96.729746669999997</v>
      </c>
      <c r="J159" s="16">
        <v>102.1583672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96.368132119999999</v>
      </c>
      <c r="S159" s="16">
        <v>101.8395175</v>
      </c>
      <c r="T159" s="16">
        <v>95.953061500000004</v>
      </c>
      <c r="U159" s="16">
        <v>102.1583672</v>
      </c>
      <c r="V159" s="16">
        <v>97.002267779999997</v>
      </c>
      <c r="W159" s="16">
        <v>99.386827499999995</v>
      </c>
    </row>
    <row r="160" spans="1:23" x14ac:dyDescent="0.25">
      <c r="A160">
        <v>161</v>
      </c>
      <c r="B160" s="30" t="s">
        <v>934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96.729746669999997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98.270539099999993</v>
      </c>
      <c r="S160" s="16">
        <v>98.773655000000005</v>
      </c>
      <c r="T160" s="16">
        <v>96.402721330000006</v>
      </c>
      <c r="U160" s="16">
        <v>100</v>
      </c>
      <c r="V160" s="16">
        <v>104.4965983</v>
      </c>
      <c r="W160" s="16">
        <v>103.679035</v>
      </c>
    </row>
    <row r="161" spans="1:23" x14ac:dyDescent="0.2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91.824366670000003</v>
      </c>
      <c r="J161" s="16">
        <v>104.3167344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97.578754739999994</v>
      </c>
      <c r="S161" s="16">
        <v>96.320965000000001</v>
      </c>
      <c r="T161" s="16">
        <v>96.402721330000006</v>
      </c>
      <c r="U161" s="16">
        <v>104.3167344</v>
      </c>
      <c r="V161" s="16">
        <v>107.4943306</v>
      </c>
      <c r="W161" s="16">
        <v>95.094620000000006</v>
      </c>
    </row>
    <row r="162" spans="1:23" x14ac:dyDescent="0.2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94.277056669999993</v>
      </c>
      <c r="J162" s="16">
        <v>96.762449200000006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92.563318140000007</v>
      </c>
      <c r="S162" s="16">
        <v>95.707792499999996</v>
      </c>
      <c r="T162" s="16">
        <v>94.154422170000004</v>
      </c>
      <c r="U162" s="16">
        <v>96.762449200000006</v>
      </c>
      <c r="V162" s="16">
        <v>95.503401670000002</v>
      </c>
      <c r="W162" s="16">
        <v>98.773655000000005</v>
      </c>
    </row>
    <row r="163" spans="1:23" x14ac:dyDescent="0.2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95.094620000000006</v>
      </c>
      <c r="J163" s="16">
        <v>97.841632799999999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94.984563399999999</v>
      </c>
      <c r="S163" s="16">
        <v>97.547309999999996</v>
      </c>
      <c r="T163" s="16">
        <v>95.053741830000007</v>
      </c>
      <c r="U163" s="16">
        <v>97.841632799999999</v>
      </c>
      <c r="V163" s="16">
        <v>97.002267779999997</v>
      </c>
      <c r="W163" s="16">
        <v>102.45269</v>
      </c>
    </row>
    <row r="164" spans="1:23" x14ac:dyDescent="0.25">
      <c r="A164">
        <v>165</v>
      </c>
      <c r="B164" s="30" t="s">
        <v>711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97.547309999999996</v>
      </c>
      <c r="J164" s="16">
        <v>95.683265599999999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95.330455580000006</v>
      </c>
      <c r="S164" s="16">
        <v>96.934137500000006</v>
      </c>
      <c r="T164" s="16">
        <v>96.852381170000001</v>
      </c>
      <c r="U164" s="16">
        <v>95.683265599999999</v>
      </c>
      <c r="V164" s="16">
        <v>95.503401670000002</v>
      </c>
      <c r="W164" s="16">
        <v>104.2922075</v>
      </c>
    </row>
    <row r="165" spans="1:23" x14ac:dyDescent="0.25">
      <c r="A165">
        <v>166</v>
      </c>
      <c r="B165" s="30" t="s">
        <v>1053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95.094620000000006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96.714024289999998</v>
      </c>
      <c r="S165" s="16">
        <v>98.773655000000005</v>
      </c>
      <c r="T165" s="16">
        <v>95.053741830000007</v>
      </c>
      <c r="U165" s="16">
        <v>100</v>
      </c>
      <c r="V165" s="16">
        <v>97.751700830000004</v>
      </c>
      <c r="W165" s="16">
        <v>105.5185525</v>
      </c>
    </row>
    <row r="166" spans="1:23" x14ac:dyDescent="0.2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96.729746669999997</v>
      </c>
      <c r="J166" s="16">
        <v>101.07918359999999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94.811617310000003</v>
      </c>
      <c r="S166" s="16">
        <v>96.934137500000006</v>
      </c>
      <c r="T166" s="16">
        <v>96.402721330000006</v>
      </c>
      <c r="U166" s="16">
        <v>101.07918359999999</v>
      </c>
      <c r="V166" s="16">
        <v>98.501133890000006</v>
      </c>
      <c r="W166" s="16">
        <v>97.547309999999996</v>
      </c>
    </row>
    <row r="167" spans="1:23" x14ac:dyDescent="0.2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99.182436670000001</v>
      </c>
      <c r="J167" s="16">
        <v>102.1583672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97.232862560000001</v>
      </c>
      <c r="S167" s="16">
        <v>98.773655000000005</v>
      </c>
      <c r="T167" s="16">
        <v>98.20136067</v>
      </c>
      <c r="U167" s="16">
        <v>102.1583672</v>
      </c>
      <c r="V167" s="16">
        <v>100</v>
      </c>
      <c r="W167" s="16">
        <v>100</v>
      </c>
    </row>
    <row r="168" spans="1:23" x14ac:dyDescent="0.25">
      <c r="A168">
        <v>169</v>
      </c>
      <c r="B168" s="30" t="s">
        <v>671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97.547309999999996</v>
      </c>
      <c r="J168" s="16">
        <v>104.3167344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97.405808649999997</v>
      </c>
      <c r="S168" s="16">
        <v>100.6131725</v>
      </c>
      <c r="T168" s="16">
        <v>96.402721330000006</v>
      </c>
      <c r="U168" s="16">
        <v>104.3167344</v>
      </c>
      <c r="V168" s="16">
        <v>98.501133890000006</v>
      </c>
      <c r="W168" s="16">
        <v>101.22634499999999</v>
      </c>
    </row>
    <row r="169" spans="1:23" x14ac:dyDescent="0.25">
      <c r="A169">
        <v>170</v>
      </c>
      <c r="B169" s="30" t="s">
        <v>922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101.6351267</v>
      </c>
      <c r="J169" s="16">
        <v>101.07918359999999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97.578754739999994</v>
      </c>
      <c r="S169" s="16">
        <v>98.160482500000001</v>
      </c>
      <c r="T169" s="16">
        <v>100.44965980000001</v>
      </c>
      <c r="U169" s="16">
        <v>101.07918359999999</v>
      </c>
      <c r="V169" s="16">
        <v>102.24829920000001</v>
      </c>
      <c r="W169" s="16">
        <v>97.547309999999996</v>
      </c>
    </row>
    <row r="170" spans="1:23" x14ac:dyDescent="0.25">
      <c r="A170">
        <v>171</v>
      </c>
      <c r="B170" s="30" t="s">
        <v>1053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99.182436670000001</v>
      </c>
      <c r="J170" s="16">
        <v>103.23755079999999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99.135269550000004</v>
      </c>
      <c r="S170" s="16">
        <v>101.22634499999999</v>
      </c>
      <c r="T170" s="16">
        <v>98.20136067</v>
      </c>
      <c r="U170" s="16">
        <v>103.23755079999999</v>
      </c>
      <c r="V170" s="16">
        <v>101.4988661</v>
      </c>
      <c r="W170" s="16">
        <v>102.45269</v>
      </c>
    </row>
    <row r="171" spans="1:23" x14ac:dyDescent="0.25">
      <c r="A171">
        <v>172</v>
      </c>
      <c r="B171" s="30" t="s">
        <v>205</v>
      </c>
      <c r="C171" s="30" t="s">
        <v>625</v>
      </c>
      <c r="D171" s="30" t="s">
        <v>23</v>
      </c>
      <c r="E171" s="30" t="s">
        <v>31</v>
      </c>
      <c r="F171" s="30" t="s">
        <v>20</v>
      </c>
      <c r="G171" s="30" t="s">
        <v>627</v>
      </c>
      <c r="H171" s="16">
        <v>97.751700830000004</v>
      </c>
      <c r="I171" s="16">
        <v>100</v>
      </c>
      <c r="J171" s="16">
        <v>108.6334688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98.443485190000004</v>
      </c>
      <c r="S171" s="16">
        <v>99.386827499999995</v>
      </c>
      <c r="T171" s="16">
        <v>101.7986393</v>
      </c>
      <c r="U171" s="16">
        <v>108.6334688</v>
      </c>
      <c r="V171" s="16">
        <v>98.501133890000006</v>
      </c>
      <c r="W171" s="16">
        <v>95.707792499999996</v>
      </c>
    </row>
    <row r="172" spans="1:23" x14ac:dyDescent="0.25">
      <c r="A172">
        <v>173</v>
      </c>
      <c r="B172" s="30" t="s">
        <v>682</v>
      </c>
      <c r="C172" s="30" t="s">
        <v>625</v>
      </c>
      <c r="D172" s="30" t="s">
        <v>24</v>
      </c>
      <c r="E172" s="30" t="s">
        <v>31</v>
      </c>
      <c r="F172" s="30" t="s">
        <v>20</v>
      </c>
      <c r="G172" s="30" t="s">
        <v>627</v>
      </c>
      <c r="H172" s="16">
        <v>98.501133890000006</v>
      </c>
      <c r="I172" s="16">
        <v>102.45269</v>
      </c>
      <c r="J172" s="16">
        <v>111.8710196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100.8647304</v>
      </c>
      <c r="S172" s="16">
        <v>100</v>
      </c>
      <c r="T172" s="16">
        <v>104.4965983</v>
      </c>
      <c r="U172" s="16">
        <v>111.8710196</v>
      </c>
      <c r="V172" s="16">
        <v>100</v>
      </c>
      <c r="W172" s="16">
        <v>96.934137500000006</v>
      </c>
    </row>
    <row r="173" spans="1:23" x14ac:dyDescent="0.2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95.912183330000005</v>
      </c>
      <c r="J173" s="16">
        <v>98.920816400000007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96.368132119999999</v>
      </c>
      <c r="S173" s="16">
        <v>101.22634499999999</v>
      </c>
      <c r="T173" s="16">
        <v>97.302041000000003</v>
      </c>
      <c r="U173" s="16">
        <v>98.920816400000007</v>
      </c>
      <c r="V173" s="16">
        <v>96.252834719999996</v>
      </c>
      <c r="W173" s="16">
        <v>96.934137500000006</v>
      </c>
    </row>
    <row r="174" spans="1:23" x14ac:dyDescent="0.2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95.912183330000005</v>
      </c>
      <c r="J174" s="16">
        <v>97.841632799999999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93.428048590000003</v>
      </c>
      <c r="S174" s="16">
        <v>95.707792499999996</v>
      </c>
      <c r="T174" s="16">
        <v>95.503401670000002</v>
      </c>
      <c r="U174" s="16">
        <v>97.841632799999999</v>
      </c>
      <c r="V174" s="16">
        <v>96.252834719999996</v>
      </c>
      <c r="W174" s="16">
        <v>98.773655000000005</v>
      </c>
    </row>
    <row r="175" spans="1:23" x14ac:dyDescent="0.2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95.094620000000006</v>
      </c>
      <c r="J175" s="16">
        <v>98.920816400000007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93.773940769999996</v>
      </c>
      <c r="S175" s="16">
        <v>96.320965000000001</v>
      </c>
      <c r="T175" s="16">
        <v>95.503401670000002</v>
      </c>
      <c r="U175" s="16">
        <v>98.920816400000007</v>
      </c>
      <c r="V175" s="16">
        <v>97.751700830000004</v>
      </c>
      <c r="W175" s="16">
        <v>97.547309999999996</v>
      </c>
    </row>
    <row r="176" spans="1:23" x14ac:dyDescent="0.2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91.824366670000003</v>
      </c>
      <c r="J176" s="16">
        <v>97.841632799999999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96.368132119999999</v>
      </c>
      <c r="S176" s="16">
        <v>96.320965000000001</v>
      </c>
      <c r="T176" s="16">
        <v>96.852381170000001</v>
      </c>
      <c r="U176" s="16">
        <v>97.841632799999999</v>
      </c>
      <c r="V176" s="16">
        <v>106.74489749999999</v>
      </c>
      <c r="W176" s="16">
        <v>94.481447500000002</v>
      </c>
    </row>
    <row r="177" spans="1:23" x14ac:dyDescent="0.2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96.729746669999997</v>
      </c>
      <c r="J177" s="16">
        <v>106.4751016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94.638671220000006</v>
      </c>
      <c r="S177" s="16">
        <v>98.160482500000001</v>
      </c>
      <c r="T177" s="16">
        <v>96.852381170000001</v>
      </c>
      <c r="U177" s="16">
        <v>106.4751016</v>
      </c>
      <c r="V177" s="16">
        <v>94.753968610000001</v>
      </c>
      <c r="W177" s="16">
        <v>95.094620000000006</v>
      </c>
    </row>
    <row r="178" spans="1:23" x14ac:dyDescent="0.2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95.094620000000006</v>
      </c>
      <c r="J178" s="16">
        <v>96.762449200000006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92.90921032</v>
      </c>
      <c r="S178" s="16">
        <v>95.094620000000006</v>
      </c>
      <c r="T178" s="16">
        <v>95.503401670000002</v>
      </c>
      <c r="U178" s="16">
        <v>96.762449200000006</v>
      </c>
      <c r="V178" s="16">
        <v>95.503401670000002</v>
      </c>
      <c r="W178" s="16">
        <v>98.773655000000005</v>
      </c>
    </row>
    <row r="179" spans="1:23" x14ac:dyDescent="0.2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96.729746669999997</v>
      </c>
      <c r="J179" s="16">
        <v>98.920816400000007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94.119832950000003</v>
      </c>
      <c r="S179" s="16">
        <v>96.320965000000001</v>
      </c>
      <c r="T179" s="16">
        <v>96.852381170000001</v>
      </c>
      <c r="U179" s="16">
        <v>98.920816400000007</v>
      </c>
      <c r="V179" s="16">
        <v>97.002267779999997</v>
      </c>
      <c r="W179" s="16">
        <v>97.547309999999996</v>
      </c>
    </row>
    <row r="180" spans="1:23" x14ac:dyDescent="0.25">
      <c r="A180">
        <v>181</v>
      </c>
      <c r="B180" s="30" t="s">
        <v>771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99.182436670000001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96.541078209999995</v>
      </c>
      <c r="S180" s="16">
        <v>98.160482500000001</v>
      </c>
      <c r="T180" s="16">
        <v>98.651020500000001</v>
      </c>
      <c r="U180" s="16">
        <v>100</v>
      </c>
      <c r="V180" s="16">
        <v>98.501133890000006</v>
      </c>
      <c r="W180" s="16">
        <v>100</v>
      </c>
    </row>
    <row r="181" spans="1:23" x14ac:dyDescent="0.25">
      <c r="A181">
        <v>182</v>
      </c>
      <c r="B181" s="30" t="s">
        <v>911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101.6351267</v>
      </c>
      <c r="J181" s="16">
        <v>98.920816400000007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96.886970379999994</v>
      </c>
      <c r="S181" s="16">
        <v>97.547309999999996</v>
      </c>
      <c r="T181" s="16">
        <v>100.89931970000001</v>
      </c>
      <c r="U181" s="16">
        <v>98.920816400000007</v>
      </c>
      <c r="V181" s="16">
        <v>100.7494331</v>
      </c>
      <c r="W181" s="16">
        <v>97.547309999999996</v>
      </c>
    </row>
    <row r="182" spans="1:23" x14ac:dyDescent="0.2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96.729746669999997</v>
      </c>
      <c r="J182" s="16">
        <v>98.920816400000007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96.714024289999998</v>
      </c>
      <c r="S182" s="16">
        <v>98.773655000000005</v>
      </c>
      <c r="T182" s="16">
        <v>97.302041000000003</v>
      </c>
      <c r="U182" s="16">
        <v>98.920816400000007</v>
      </c>
      <c r="V182" s="16">
        <v>97.002267779999997</v>
      </c>
      <c r="W182" s="16">
        <v>97.547309999999996</v>
      </c>
    </row>
    <row r="183" spans="1:23" x14ac:dyDescent="0.2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95.094620000000006</v>
      </c>
      <c r="J183" s="16">
        <v>96.762449200000006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92.90921032</v>
      </c>
      <c r="S183" s="16">
        <v>95.707792499999996</v>
      </c>
      <c r="T183" s="16">
        <v>95.053741830000007</v>
      </c>
      <c r="U183" s="16">
        <v>96.762449200000006</v>
      </c>
      <c r="V183" s="16">
        <v>95.503401670000002</v>
      </c>
      <c r="W183" s="16">
        <v>98.773655000000005</v>
      </c>
    </row>
    <row r="184" spans="1:23" x14ac:dyDescent="0.2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97.547309999999996</v>
      </c>
      <c r="J184" s="16">
        <v>98.920816400000007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95.676347759999999</v>
      </c>
      <c r="S184" s="16">
        <v>98.773655000000005</v>
      </c>
      <c r="T184" s="16">
        <v>97.751700830000004</v>
      </c>
      <c r="U184" s="16">
        <v>98.920816400000007</v>
      </c>
      <c r="V184" s="16">
        <v>98.501133890000006</v>
      </c>
      <c r="W184" s="16">
        <v>98.160482500000001</v>
      </c>
    </row>
    <row r="185" spans="1:23" x14ac:dyDescent="0.2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96.729746669999997</v>
      </c>
      <c r="J185" s="16">
        <v>98.920816400000007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94.292779039999999</v>
      </c>
      <c r="S185" s="16">
        <v>96.934137500000006</v>
      </c>
      <c r="T185" s="16">
        <v>96.402721330000006</v>
      </c>
      <c r="U185" s="16">
        <v>98.920816400000007</v>
      </c>
      <c r="V185" s="16">
        <v>97.002267779999997</v>
      </c>
      <c r="W185" s="16">
        <v>98.160482500000001</v>
      </c>
    </row>
    <row r="186" spans="1:23" x14ac:dyDescent="0.2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98.364873329999995</v>
      </c>
      <c r="J186" s="16">
        <v>96.762449200000006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94.292779039999999</v>
      </c>
      <c r="S186" s="16">
        <v>96.934137500000006</v>
      </c>
      <c r="T186" s="16">
        <v>97.751700830000004</v>
      </c>
      <c r="U186" s="16">
        <v>96.762449200000006</v>
      </c>
      <c r="V186" s="16">
        <v>95.503401670000002</v>
      </c>
      <c r="W186" s="16">
        <v>98.773655000000005</v>
      </c>
    </row>
    <row r="187" spans="1:23" x14ac:dyDescent="0.25">
      <c r="A187">
        <v>188</v>
      </c>
      <c r="B187" s="30" t="s">
        <v>981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99.182436670000001</v>
      </c>
      <c r="J187" s="16">
        <v>97.841632799999999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96.714024289999998</v>
      </c>
      <c r="S187" s="16">
        <v>98.773655000000005</v>
      </c>
      <c r="T187" s="16">
        <v>98.651020500000001</v>
      </c>
      <c r="U187" s="16">
        <v>97.841632799999999</v>
      </c>
      <c r="V187" s="16">
        <v>97.002267779999997</v>
      </c>
      <c r="W187" s="16">
        <v>102.45269</v>
      </c>
    </row>
    <row r="188" spans="1:23" x14ac:dyDescent="0.2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91.824366670000003</v>
      </c>
      <c r="J188" s="16">
        <v>97.841632799999999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95.849293849999995</v>
      </c>
      <c r="S188" s="16">
        <v>96.320965000000001</v>
      </c>
      <c r="T188" s="16">
        <v>96.852381170000001</v>
      </c>
      <c r="U188" s="16">
        <v>97.841632799999999</v>
      </c>
      <c r="V188" s="16">
        <v>104.4965983</v>
      </c>
      <c r="W188" s="16">
        <v>94.481447500000002</v>
      </c>
    </row>
    <row r="189" spans="1:23" x14ac:dyDescent="0.2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95.912183330000005</v>
      </c>
      <c r="J189" s="16">
        <v>105.39591799999999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94.638671220000006</v>
      </c>
      <c r="S189" s="16">
        <v>96.320965000000001</v>
      </c>
      <c r="T189" s="16">
        <v>96.402721330000006</v>
      </c>
      <c r="U189" s="16">
        <v>105.39591799999999</v>
      </c>
      <c r="V189" s="16">
        <v>95.503401670000002</v>
      </c>
      <c r="W189" s="16">
        <v>97.547309999999996</v>
      </c>
    </row>
    <row r="190" spans="1:23" x14ac:dyDescent="0.25">
      <c r="A190">
        <v>191</v>
      </c>
      <c r="B190" s="30" t="s">
        <v>205</v>
      </c>
      <c r="C190" s="30" t="s">
        <v>667</v>
      </c>
      <c r="D190" s="30" t="s">
        <v>28</v>
      </c>
      <c r="E190" s="30" t="s">
        <v>31</v>
      </c>
      <c r="F190" s="30" t="s">
        <v>64</v>
      </c>
      <c r="G190" s="30" t="s">
        <v>669</v>
      </c>
      <c r="H190" s="16">
        <v>97.002267779999997</v>
      </c>
      <c r="I190" s="16">
        <v>100</v>
      </c>
      <c r="J190" s="16">
        <v>109.7126524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99.135269550000004</v>
      </c>
      <c r="S190" s="16">
        <v>96.320965000000001</v>
      </c>
      <c r="T190" s="16">
        <v>100</v>
      </c>
      <c r="U190" s="16">
        <v>109.7126524</v>
      </c>
      <c r="V190" s="16">
        <v>100.7494331</v>
      </c>
      <c r="W190" s="16">
        <v>98.773655000000005</v>
      </c>
    </row>
    <row r="191" spans="1:23" x14ac:dyDescent="0.2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99.182436670000001</v>
      </c>
      <c r="J191" s="16">
        <v>107.5542852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100.6917844</v>
      </c>
      <c r="S191" s="16">
        <v>101.22634499999999</v>
      </c>
      <c r="T191" s="16">
        <v>100.89931970000001</v>
      </c>
      <c r="U191" s="16">
        <v>107.5542852</v>
      </c>
      <c r="V191" s="16">
        <v>100</v>
      </c>
      <c r="W191" s="16">
        <v>99.386827499999995</v>
      </c>
    </row>
    <row r="192" spans="1:23" x14ac:dyDescent="0.2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101.6351267</v>
      </c>
      <c r="J192" s="16">
        <v>110.791836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103.1130296</v>
      </c>
      <c r="S192" s="16">
        <v>101.8395175</v>
      </c>
      <c r="T192" s="16">
        <v>103.5972787</v>
      </c>
      <c r="U192" s="16">
        <v>110.791836</v>
      </c>
      <c r="V192" s="16">
        <v>101.4988661</v>
      </c>
      <c r="W192" s="16">
        <v>100.6131725</v>
      </c>
    </row>
    <row r="193" spans="1:23" x14ac:dyDescent="0.2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96.729746669999997</v>
      </c>
      <c r="J193" s="16">
        <v>98.920816400000007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94.811617310000003</v>
      </c>
      <c r="S193" s="16">
        <v>96.934137500000006</v>
      </c>
      <c r="T193" s="16">
        <v>95.503401670000002</v>
      </c>
      <c r="U193" s="16">
        <v>98.920816400000007</v>
      </c>
      <c r="V193" s="16">
        <v>97.002267779999997</v>
      </c>
      <c r="W193" s="16">
        <v>98.160482500000001</v>
      </c>
    </row>
    <row r="194" spans="1:23" x14ac:dyDescent="0.2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91.824366670000003</v>
      </c>
      <c r="J194" s="16">
        <v>98.920816400000007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95.676347759999999</v>
      </c>
      <c r="S194" s="16">
        <v>95.707792499999996</v>
      </c>
      <c r="T194" s="16">
        <v>96.402721330000006</v>
      </c>
      <c r="U194" s="16">
        <v>98.920816400000007</v>
      </c>
      <c r="V194" s="16">
        <v>104.4965983</v>
      </c>
      <c r="W194" s="16">
        <v>94.481447500000002</v>
      </c>
    </row>
    <row r="195" spans="1:23" x14ac:dyDescent="0.2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96.729746669999997</v>
      </c>
      <c r="J195" s="16">
        <v>96.762449200000006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93.946886860000006</v>
      </c>
      <c r="S195" s="16">
        <v>95.707792499999996</v>
      </c>
      <c r="T195" s="16">
        <v>96.852381170000001</v>
      </c>
      <c r="U195" s="16">
        <v>96.762449200000006</v>
      </c>
      <c r="V195" s="16">
        <v>96.252834719999996</v>
      </c>
      <c r="W195" s="16">
        <v>99.386827499999995</v>
      </c>
    </row>
    <row r="196" spans="1:23" x14ac:dyDescent="0.2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97.547309999999996</v>
      </c>
      <c r="J196" s="16">
        <v>98.920816400000007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93.600994679999999</v>
      </c>
      <c r="S196" s="16">
        <v>98.160482500000001</v>
      </c>
      <c r="T196" s="16">
        <v>95.953061500000004</v>
      </c>
      <c r="U196" s="16">
        <v>98.920816400000007</v>
      </c>
      <c r="V196" s="16">
        <v>95.503401670000002</v>
      </c>
      <c r="W196" s="16">
        <v>96.320965000000001</v>
      </c>
    </row>
    <row r="197" spans="1:23" x14ac:dyDescent="0.2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95.912183330000005</v>
      </c>
      <c r="J197" s="16">
        <v>96.762449200000006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93.773940769999996</v>
      </c>
      <c r="S197" s="16">
        <v>95.094620000000006</v>
      </c>
      <c r="T197" s="16">
        <v>96.402721330000006</v>
      </c>
      <c r="U197" s="16">
        <v>96.762449200000006</v>
      </c>
      <c r="V197" s="16">
        <v>96.252834719999996</v>
      </c>
      <c r="W197" s="16">
        <v>100</v>
      </c>
    </row>
    <row r="198" spans="1:23" x14ac:dyDescent="0.2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98.364873329999995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94.119832950000003</v>
      </c>
      <c r="S198" s="16">
        <v>97.547309999999996</v>
      </c>
      <c r="T198" s="16">
        <v>96.402721330000006</v>
      </c>
      <c r="U198" s="16">
        <v>100</v>
      </c>
      <c r="V198" s="16">
        <v>96.252834719999996</v>
      </c>
      <c r="W198" s="16">
        <v>96.934137500000006</v>
      </c>
    </row>
    <row r="199" spans="1:23" x14ac:dyDescent="0.2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100.8175633</v>
      </c>
      <c r="J199" s="16">
        <v>101.07918359999999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96.541078209999995</v>
      </c>
      <c r="S199" s="16">
        <v>99.386827499999995</v>
      </c>
      <c r="T199" s="16">
        <v>98.20136067</v>
      </c>
      <c r="U199" s="16">
        <v>101.07918359999999</v>
      </c>
      <c r="V199" s="16">
        <v>97.751700830000004</v>
      </c>
      <c r="W199" s="16">
        <v>99.386827499999995</v>
      </c>
    </row>
    <row r="200" spans="1:23" x14ac:dyDescent="0.2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100.8175633</v>
      </c>
      <c r="J200" s="16">
        <v>98.920816400000007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98.962323459999993</v>
      </c>
      <c r="S200" s="16">
        <v>101.8395175</v>
      </c>
      <c r="T200" s="16">
        <v>101.7986393</v>
      </c>
      <c r="U200" s="16">
        <v>98.920816400000007</v>
      </c>
      <c r="V200" s="16">
        <v>99.250566939999999</v>
      </c>
      <c r="W200" s="16">
        <v>96.934137500000006</v>
      </c>
    </row>
    <row r="201" spans="1:23" x14ac:dyDescent="0.2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103.27025329999999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101.3835687</v>
      </c>
      <c r="S201" s="16">
        <v>103.679035</v>
      </c>
      <c r="T201" s="16">
        <v>103.5972787</v>
      </c>
      <c r="U201" s="16">
        <v>100</v>
      </c>
      <c r="V201" s="16">
        <v>100.7494331</v>
      </c>
      <c r="W201" s="16">
        <v>99.386827499999995</v>
      </c>
    </row>
    <row r="202" spans="1:23" x14ac:dyDescent="0.2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100.8175633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101.3835687</v>
      </c>
      <c r="S202" s="16">
        <v>105.5185525</v>
      </c>
      <c r="T202" s="16">
        <v>100.89931970000001</v>
      </c>
      <c r="U202" s="16">
        <v>100</v>
      </c>
      <c r="V202" s="16">
        <v>100.7494331</v>
      </c>
      <c r="W202" s="16">
        <v>101.22634499999999</v>
      </c>
    </row>
    <row r="203" spans="1:23" x14ac:dyDescent="0.25">
      <c r="A203">
        <v>204</v>
      </c>
      <c r="B203" s="30" t="s">
        <v>733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105.7229433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103.1130296</v>
      </c>
      <c r="S203" s="16">
        <v>104.2922075</v>
      </c>
      <c r="T203" s="16">
        <v>105.8455778</v>
      </c>
      <c r="U203" s="16">
        <v>100</v>
      </c>
      <c r="V203" s="16">
        <v>102.9977322</v>
      </c>
      <c r="W203" s="16">
        <v>100</v>
      </c>
    </row>
    <row r="204" spans="1:23" x14ac:dyDescent="0.25">
      <c r="A204">
        <v>205</v>
      </c>
      <c r="B204" s="30" t="s">
        <v>922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104.0878167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103.28597569999999</v>
      </c>
      <c r="S204" s="16">
        <v>105.5185525</v>
      </c>
      <c r="T204" s="16">
        <v>104.0469385</v>
      </c>
      <c r="U204" s="16">
        <v>100</v>
      </c>
      <c r="V204" s="16">
        <v>102.9977322</v>
      </c>
      <c r="W204" s="16">
        <v>101.8395175</v>
      </c>
    </row>
    <row r="205" spans="1:23" x14ac:dyDescent="0.2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95.912183330000005</v>
      </c>
      <c r="J205" s="16">
        <v>96.762449200000006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96.195186030000002</v>
      </c>
      <c r="S205" s="16">
        <v>96.320965000000001</v>
      </c>
      <c r="T205" s="16">
        <v>96.402721330000006</v>
      </c>
      <c r="U205" s="16">
        <v>96.762449200000006</v>
      </c>
      <c r="V205" s="16">
        <v>97.002267779999997</v>
      </c>
      <c r="W205" s="16">
        <v>100.6131725</v>
      </c>
    </row>
    <row r="206" spans="1:23" x14ac:dyDescent="0.25">
      <c r="A206">
        <v>207</v>
      </c>
      <c r="B206" s="30" t="s">
        <v>972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96.729746669999997</v>
      </c>
      <c r="J206" s="16">
        <v>97.841632799999999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98.61643128</v>
      </c>
      <c r="S206" s="16">
        <v>98.160482500000001</v>
      </c>
      <c r="T206" s="16">
        <v>97.302041000000003</v>
      </c>
      <c r="U206" s="16">
        <v>97.841632799999999</v>
      </c>
      <c r="V206" s="16">
        <v>98.501133890000006</v>
      </c>
      <c r="W206" s="16">
        <v>104.2922075</v>
      </c>
    </row>
    <row r="207" spans="1:23" x14ac:dyDescent="0.2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95.094620000000006</v>
      </c>
      <c r="J207" s="16">
        <v>105.39591799999999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96.022239940000006</v>
      </c>
      <c r="S207" s="16">
        <v>95.094620000000006</v>
      </c>
      <c r="T207" s="16">
        <v>95.953061500000004</v>
      </c>
      <c r="U207" s="16">
        <v>105.39591799999999</v>
      </c>
      <c r="V207" s="16">
        <v>96.252834719999996</v>
      </c>
      <c r="W207" s="16">
        <v>97.547309999999996</v>
      </c>
    </row>
    <row r="208" spans="1:23" x14ac:dyDescent="0.2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97.547309999999996</v>
      </c>
      <c r="J208" s="16">
        <v>108.6334688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98.443485190000004</v>
      </c>
      <c r="S208" s="16">
        <v>95.707792499999996</v>
      </c>
      <c r="T208" s="16">
        <v>98.651020500000001</v>
      </c>
      <c r="U208" s="16">
        <v>108.6334688</v>
      </c>
      <c r="V208" s="16">
        <v>97.751700830000004</v>
      </c>
      <c r="W208" s="16">
        <v>98.773655000000005</v>
      </c>
    </row>
    <row r="209" spans="1:23" x14ac:dyDescent="0.2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99.182436670000001</v>
      </c>
      <c r="J209" s="16">
        <v>97.841632799999999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95.849293849999995</v>
      </c>
      <c r="S209" s="16">
        <v>98.160482500000001</v>
      </c>
      <c r="T209" s="16">
        <v>97.302041000000003</v>
      </c>
      <c r="U209" s="16">
        <v>97.841632799999999</v>
      </c>
      <c r="V209" s="16">
        <v>96.252834719999996</v>
      </c>
      <c r="W209" s="16">
        <v>96.320965000000001</v>
      </c>
    </row>
    <row r="210" spans="1:23" x14ac:dyDescent="0.2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95.912183330000005</v>
      </c>
      <c r="J210" s="16">
        <v>97.841632799999999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95.503401670000002</v>
      </c>
      <c r="S210" s="16">
        <v>95.707792499999996</v>
      </c>
      <c r="T210" s="16">
        <v>95.053741830000007</v>
      </c>
      <c r="U210" s="16">
        <v>97.841632799999999</v>
      </c>
      <c r="V210" s="16">
        <v>97.002267779999997</v>
      </c>
      <c r="W210" s="16">
        <v>100</v>
      </c>
    </row>
    <row r="211" spans="1:23" x14ac:dyDescent="0.2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98.364873329999995</v>
      </c>
      <c r="J211" s="16">
        <v>97.841632799999999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97.059916470000005</v>
      </c>
      <c r="S211" s="16">
        <v>96.934137500000006</v>
      </c>
      <c r="T211" s="16">
        <v>97.751700830000004</v>
      </c>
      <c r="U211" s="16">
        <v>97.841632799999999</v>
      </c>
      <c r="V211" s="16">
        <v>99.250566939999999</v>
      </c>
      <c r="W211" s="16">
        <v>98.773655000000005</v>
      </c>
    </row>
    <row r="212" spans="1:23" x14ac:dyDescent="0.2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91.824366670000003</v>
      </c>
      <c r="J212" s="16">
        <v>98.920816400000007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95.330455580000006</v>
      </c>
      <c r="S212" s="16">
        <v>95.707792499999996</v>
      </c>
      <c r="T212" s="16">
        <v>95.953061500000004</v>
      </c>
      <c r="U212" s="16">
        <v>98.920816400000007</v>
      </c>
      <c r="V212" s="16">
        <v>102.9977322</v>
      </c>
      <c r="W212" s="16">
        <v>95.094620000000006</v>
      </c>
    </row>
    <row r="213" spans="1:23" x14ac:dyDescent="0.2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100.8175633</v>
      </c>
      <c r="J213" s="16">
        <v>97.841632799999999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98.789377369999997</v>
      </c>
      <c r="S213" s="16">
        <v>100</v>
      </c>
      <c r="T213" s="16">
        <v>99.550340199999994</v>
      </c>
      <c r="U213" s="16">
        <v>97.841632799999999</v>
      </c>
      <c r="V213" s="16">
        <v>100</v>
      </c>
      <c r="W213" s="16">
        <v>98.773655000000005</v>
      </c>
    </row>
    <row r="214" spans="1:23" x14ac:dyDescent="0.25">
      <c r="A214">
        <v>215</v>
      </c>
      <c r="B214" s="30" t="s">
        <v>733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103.27025329999999</v>
      </c>
      <c r="J214" s="16">
        <v>98.920816400000007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101.21062259999999</v>
      </c>
      <c r="S214" s="16">
        <v>101.8395175</v>
      </c>
      <c r="T214" s="16">
        <v>101.3489795</v>
      </c>
      <c r="U214" s="16">
        <v>98.920816400000007</v>
      </c>
      <c r="V214" s="16">
        <v>101.4988661</v>
      </c>
      <c r="W214" s="16">
        <v>101.22634499999999</v>
      </c>
    </row>
    <row r="215" spans="1:23" x14ac:dyDescent="0.2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96.729746669999997</v>
      </c>
      <c r="J215" s="16">
        <v>97.841632799999999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92.736264230000003</v>
      </c>
      <c r="S215" s="16">
        <v>97.547309999999996</v>
      </c>
      <c r="T215" s="16">
        <v>95.503401670000002</v>
      </c>
      <c r="U215" s="16">
        <v>97.841632799999999</v>
      </c>
      <c r="V215" s="16">
        <v>96.252834719999996</v>
      </c>
      <c r="W215" s="16">
        <v>94.481447500000002</v>
      </c>
    </row>
    <row r="216" spans="1:23" x14ac:dyDescent="0.2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100.8175633</v>
      </c>
      <c r="J216" s="16">
        <v>107.5542852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100.1729461</v>
      </c>
      <c r="S216" s="16">
        <v>97.547309999999996</v>
      </c>
      <c r="T216" s="16">
        <v>99.550340199999994</v>
      </c>
      <c r="U216" s="16">
        <v>107.5542852</v>
      </c>
      <c r="V216" s="16">
        <v>100.7494331</v>
      </c>
      <c r="W216" s="16">
        <v>100</v>
      </c>
    </row>
    <row r="217" spans="1:23" x14ac:dyDescent="0.2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95.094620000000006</v>
      </c>
      <c r="J217" s="16">
        <v>97.841632799999999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93.255102500000007</v>
      </c>
      <c r="S217" s="16">
        <v>94.481447500000002</v>
      </c>
      <c r="T217" s="16">
        <v>94.604082000000005</v>
      </c>
      <c r="U217" s="16">
        <v>97.841632799999999</v>
      </c>
      <c r="V217" s="16">
        <v>97.002267779999997</v>
      </c>
      <c r="W217" s="16">
        <v>100</v>
      </c>
    </row>
    <row r="218" spans="1:23" x14ac:dyDescent="0.2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91.824366670000003</v>
      </c>
      <c r="J218" s="16">
        <v>98.920816400000007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95.503401670000002</v>
      </c>
      <c r="S218" s="16">
        <v>95.707792499999996</v>
      </c>
      <c r="T218" s="16">
        <v>95.953061500000004</v>
      </c>
      <c r="U218" s="16">
        <v>98.920816400000007</v>
      </c>
      <c r="V218" s="16">
        <v>103.74716530000001</v>
      </c>
      <c r="W218" s="16">
        <v>95.094620000000006</v>
      </c>
    </row>
    <row r="219" spans="1:23" x14ac:dyDescent="0.2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95.912183330000005</v>
      </c>
      <c r="J219" s="16">
        <v>97.841632799999999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93.946886860000006</v>
      </c>
      <c r="S219" s="16">
        <v>94.481447500000002</v>
      </c>
      <c r="T219" s="16">
        <v>95.503401670000002</v>
      </c>
      <c r="U219" s="16">
        <v>97.841632799999999</v>
      </c>
      <c r="V219" s="16">
        <v>98.501133890000006</v>
      </c>
      <c r="W219" s="16">
        <v>100</v>
      </c>
    </row>
    <row r="220" spans="1:23" x14ac:dyDescent="0.25">
      <c r="A220">
        <v>221</v>
      </c>
      <c r="B220" s="30" t="s">
        <v>922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96.729746669999997</v>
      </c>
      <c r="J220" s="16">
        <v>98.920816400000007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96.368132119999999</v>
      </c>
      <c r="S220" s="16">
        <v>96.320965000000001</v>
      </c>
      <c r="T220" s="16">
        <v>96.402721330000006</v>
      </c>
      <c r="U220" s="16">
        <v>98.920816400000007</v>
      </c>
      <c r="V220" s="16">
        <v>100</v>
      </c>
      <c r="W220" s="16">
        <v>103.679035</v>
      </c>
    </row>
    <row r="221" spans="1:23" x14ac:dyDescent="0.2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98.364873329999995</v>
      </c>
      <c r="J221" s="16">
        <v>98.920816400000007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97.232862560000001</v>
      </c>
      <c r="S221" s="16">
        <v>101.22634499999999</v>
      </c>
      <c r="T221" s="16">
        <v>99.550340199999994</v>
      </c>
      <c r="U221" s="16">
        <v>98.920816400000007</v>
      </c>
      <c r="V221" s="16">
        <v>98.501133890000006</v>
      </c>
      <c r="W221" s="16">
        <v>98.160482500000001</v>
      </c>
    </row>
    <row r="222" spans="1:23" x14ac:dyDescent="0.25">
      <c r="A222">
        <v>223</v>
      </c>
      <c r="B222" s="30" t="s">
        <v>981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100.8175633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100.34589219999999</v>
      </c>
      <c r="S222" s="16">
        <v>103.679035</v>
      </c>
      <c r="T222" s="16">
        <v>101.3489795</v>
      </c>
      <c r="U222" s="16">
        <v>100</v>
      </c>
      <c r="V222" s="16">
        <v>101.4988661</v>
      </c>
      <c r="W222" s="16">
        <v>101.22634499999999</v>
      </c>
    </row>
    <row r="223" spans="1:23" x14ac:dyDescent="0.2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108.1756333</v>
      </c>
      <c r="J223" s="16">
        <v>98.920816400000007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102.9400835</v>
      </c>
      <c r="S223" s="16">
        <v>106.74489749999999</v>
      </c>
      <c r="T223" s="16">
        <v>106.2952377</v>
      </c>
      <c r="U223" s="16">
        <v>98.920816400000007</v>
      </c>
      <c r="V223" s="16">
        <v>100</v>
      </c>
      <c r="W223" s="16">
        <v>99.386827499999995</v>
      </c>
    </row>
    <row r="224" spans="1:23" x14ac:dyDescent="0.2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110.62832330000001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105.3613288</v>
      </c>
      <c r="S224" s="16">
        <v>108.58441500000001</v>
      </c>
      <c r="T224" s="16">
        <v>108.09387700000001</v>
      </c>
      <c r="U224" s="16">
        <v>100</v>
      </c>
      <c r="V224" s="16">
        <v>101.4988661</v>
      </c>
      <c r="W224" s="16">
        <v>101.8395175</v>
      </c>
    </row>
    <row r="225" spans="1:23" x14ac:dyDescent="0.2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112.26345000000001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105.3613288</v>
      </c>
      <c r="S225" s="16">
        <v>110.42393250000001</v>
      </c>
      <c r="T225" s="16">
        <v>109.4428565</v>
      </c>
      <c r="U225" s="16">
        <v>100</v>
      </c>
      <c r="V225" s="16">
        <v>99.250566939999999</v>
      </c>
      <c r="W225" s="16">
        <v>100</v>
      </c>
    </row>
    <row r="226" spans="1:23" x14ac:dyDescent="0.2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113.0810133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107.0907897</v>
      </c>
      <c r="S226" s="16">
        <v>109.81076</v>
      </c>
      <c r="T226" s="16">
        <v>110.3421762</v>
      </c>
      <c r="U226" s="16">
        <v>100</v>
      </c>
      <c r="V226" s="16">
        <v>102.9977322</v>
      </c>
      <c r="W226" s="16">
        <v>102.45269</v>
      </c>
    </row>
    <row r="227" spans="1:23" x14ac:dyDescent="0.25">
      <c r="A227">
        <v>228</v>
      </c>
      <c r="B227" s="30" t="s">
        <v>771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111.4458867</v>
      </c>
      <c r="J227" s="16">
        <v>101.07918359999999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107.0907897</v>
      </c>
      <c r="S227" s="16">
        <v>110.42393250000001</v>
      </c>
      <c r="T227" s="16">
        <v>108.9931967</v>
      </c>
      <c r="U227" s="16">
        <v>101.07918359999999</v>
      </c>
      <c r="V227" s="16">
        <v>101.4988661</v>
      </c>
      <c r="W227" s="16">
        <v>104.2922075</v>
      </c>
    </row>
    <row r="228" spans="1:23" x14ac:dyDescent="0.25">
      <c r="A228">
        <v>229</v>
      </c>
      <c r="B228" s="30" t="s">
        <v>922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114.71614</v>
      </c>
      <c r="J228" s="16">
        <v>101.07918359999999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108.9931967</v>
      </c>
      <c r="S228" s="16">
        <v>110.42393250000001</v>
      </c>
      <c r="T228" s="16">
        <v>112.1408155</v>
      </c>
      <c r="U228" s="16">
        <v>101.07918359999999</v>
      </c>
      <c r="V228" s="16">
        <v>105.24603140000001</v>
      </c>
      <c r="W228" s="16">
        <v>103.679035</v>
      </c>
    </row>
    <row r="229" spans="1:23" x14ac:dyDescent="0.25">
      <c r="A229">
        <v>230</v>
      </c>
      <c r="B229" s="30" t="s">
        <v>1069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112.26345000000001</v>
      </c>
      <c r="J229" s="16">
        <v>102.1583672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108.9931967</v>
      </c>
      <c r="S229" s="16">
        <v>111.6502775</v>
      </c>
      <c r="T229" s="16">
        <v>109.8925163</v>
      </c>
      <c r="U229" s="16">
        <v>102.1583672</v>
      </c>
      <c r="V229" s="16">
        <v>102.9977322</v>
      </c>
      <c r="W229" s="16">
        <v>106.74489749999999</v>
      </c>
    </row>
    <row r="230" spans="1:23" x14ac:dyDescent="0.2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</v>
      </c>
      <c r="J230" s="16">
        <v>97.841632799999999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96.886970379999994</v>
      </c>
      <c r="S230" s="16">
        <v>100</v>
      </c>
      <c r="T230" s="16">
        <v>99.100680330000003</v>
      </c>
      <c r="U230" s="16">
        <v>97.841632799999999</v>
      </c>
      <c r="V230" s="16">
        <v>97.002267779999997</v>
      </c>
      <c r="W230" s="16">
        <v>103.06586249999999</v>
      </c>
    </row>
    <row r="231" spans="1:23" x14ac:dyDescent="0.2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100.8175633</v>
      </c>
      <c r="J231" s="16">
        <v>98.920816400000007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99.30821564</v>
      </c>
      <c r="S231" s="16">
        <v>101.8395175</v>
      </c>
      <c r="T231" s="16">
        <v>100</v>
      </c>
      <c r="U231" s="16">
        <v>98.920816400000007</v>
      </c>
      <c r="V231" s="16">
        <v>98.501133890000006</v>
      </c>
      <c r="W231" s="16">
        <v>106.74489749999999</v>
      </c>
    </row>
    <row r="232" spans="1:23" x14ac:dyDescent="0.2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99.182436670000001</v>
      </c>
      <c r="J232" s="16">
        <v>98.920816400000007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99.30821564</v>
      </c>
      <c r="S232" s="16">
        <v>102.45269</v>
      </c>
      <c r="T232" s="16">
        <v>98.20136067</v>
      </c>
      <c r="U232" s="16">
        <v>98.920816400000007</v>
      </c>
      <c r="V232" s="16">
        <v>97.751700830000004</v>
      </c>
      <c r="W232" s="16">
        <v>109.1975875</v>
      </c>
    </row>
    <row r="233" spans="1:23" x14ac:dyDescent="0.2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99.182436670000001</v>
      </c>
      <c r="J233" s="16">
        <v>101.07918359999999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99.481161729999997</v>
      </c>
      <c r="S233" s="16">
        <v>103.679035</v>
      </c>
      <c r="T233" s="16">
        <v>99.100680330000003</v>
      </c>
      <c r="U233" s="16">
        <v>101.07918359999999</v>
      </c>
      <c r="V233" s="16">
        <v>95.503401670000002</v>
      </c>
      <c r="W233" s="16">
        <v>107.9712425</v>
      </c>
    </row>
    <row r="234" spans="1:23" x14ac:dyDescent="0.25">
      <c r="A234">
        <v>235</v>
      </c>
      <c r="B234" s="30" t="s">
        <v>741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100.8175633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101.0376765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25">
      <c r="A235">
        <v>236</v>
      </c>
      <c r="B235" s="30" t="s">
        <v>911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100.8175633</v>
      </c>
      <c r="J235" s="16">
        <v>98.920816400000007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101.21062259999999</v>
      </c>
      <c r="S235" s="16">
        <v>103.06586249999999</v>
      </c>
      <c r="T235" s="16">
        <v>100.44965980000001</v>
      </c>
      <c r="U235" s="16">
        <v>98.920816400000007</v>
      </c>
      <c r="V235" s="16">
        <v>100</v>
      </c>
      <c r="W235" s="16">
        <v>110.42393250000001</v>
      </c>
    </row>
    <row r="236" spans="1:23" x14ac:dyDescent="0.2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</v>
      </c>
      <c r="J236" s="16">
        <v>103.23755079999999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100.8647304</v>
      </c>
      <c r="S236" s="16">
        <v>102.45269</v>
      </c>
      <c r="T236" s="16">
        <v>101.7986393</v>
      </c>
      <c r="U236" s="16">
        <v>103.23755079999999</v>
      </c>
      <c r="V236" s="16">
        <v>102.24829920000001</v>
      </c>
      <c r="W236" s="16">
        <v>101.22634499999999</v>
      </c>
    </row>
    <row r="237" spans="1:23" x14ac:dyDescent="0.2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102.45269</v>
      </c>
      <c r="J237" s="16">
        <v>104.3167344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104.1507062</v>
      </c>
      <c r="S237" s="16">
        <v>104.2922075</v>
      </c>
      <c r="T237" s="16">
        <v>103.5972787</v>
      </c>
      <c r="U237" s="16">
        <v>104.3167344</v>
      </c>
      <c r="V237" s="16">
        <v>103.74716530000001</v>
      </c>
      <c r="W237" s="16">
        <v>103.679035</v>
      </c>
    </row>
    <row r="238" spans="1:23" x14ac:dyDescent="0.2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104.90537999999999</v>
      </c>
      <c r="J238" s="16">
        <v>102.1583672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104.3236522</v>
      </c>
      <c r="S238" s="16">
        <v>105.5185525</v>
      </c>
      <c r="T238" s="16">
        <v>105.8455778</v>
      </c>
      <c r="U238" s="16">
        <v>102.1583672</v>
      </c>
      <c r="V238" s="16">
        <v>103.74716530000001</v>
      </c>
      <c r="W238" s="16">
        <v>101.22634499999999</v>
      </c>
    </row>
    <row r="239" spans="1:23" x14ac:dyDescent="0.25">
      <c r="A239">
        <v>240</v>
      </c>
      <c r="B239" s="30" t="s">
        <v>711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100.8175633</v>
      </c>
      <c r="J239" s="16">
        <v>102.1583672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104.4965983</v>
      </c>
      <c r="S239" s="16">
        <v>106.131725</v>
      </c>
      <c r="T239" s="16">
        <v>101.7986393</v>
      </c>
      <c r="U239" s="16">
        <v>102.1583672</v>
      </c>
      <c r="V239" s="16">
        <v>104.4965983</v>
      </c>
      <c r="W239" s="16">
        <v>106.131725</v>
      </c>
    </row>
    <row r="240" spans="1:23" x14ac:dyDescent="0.25">
      <c r="A240">
        <v>241</v>
      </c>
      <c r="B240" s="30" t="s">
        <v>799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102.45269</v>
      </c>
      <c r="J240" s="16">
        <v>105.39591799999999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105.88016709999999</v>
      </c>
      <c r="S240" s="16">
        <v>105.5185525</v>
      </c>
      <c r="T240" s="16">
        <v>103.5972787</v>
      </c>
      <c r="U240" s="16">
        <v>105.39591799999999</v>
      </c>
      <c r="V240" s="16">
        <v>105.24603140000001</v>
      </c>
      <c r="W240" s="16">
        <v>106.74489749999999</v>
      </c>
    </row>
    <row r="241" spans="1:23" x14ac:dyDescent="0.25">
      <c r="A241">
        <v>242</v>
      </c>
      <c r="B241" s="30" t="s">
        <v>981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104.90537999999999</v>
      </c>
      <c r="J241" s="16">
        <v>105.39591799999999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106.0531131</v>
      </c>
      <c r="S241" s="16">
        <v>104.2922075</v>
      </c>
      <c r="T241" s="16">
        <v>105.39591799999999</v>
      </c>
      <c r="U241" s="16">
        <v>105.39591799999999</v>
      </c>
      <c r="V241" s="16">
        <v>107.4943306</v>
      </c>
      <c r="W241" s="16">
        <v>104.2922075</v>
      </c>
    </row>
    <row r="242" spans="1:23" x14ac:dyDescent="0.2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</v>
      </c>
      <c r="J242" s="16">
        <v>112.9502032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</v>
      </c>
      <c r="S242" s="16">
        <v>100</v>
      </c>
      <c r="T242" s="16">
        <v>101.7986393</v>
      </c>
      <c r="U242" s="16">
        <v>112.9502032</v>
      </c>
      <c r="V242" s="16">
        <v>99.250566939999999</v>
      </c>
      <c r="W242" s="16">
        <v>97.547309999999996</v>
      </c>
    </row>
    <row r="243" spans="1:23" x14ac:dyDescent="0.2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102.45269</v>
      </c>
      <c r="J243" s="16">
        <v>116.187754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102.4212453</v>
      </c>
      <c r="S243" s="16">
        <v>100.6131725</v>
      </c>
      <c r="T243" s="16">
        <v>104.4965983</v>
      </c>
      <c r="U243" s="16">
        <v>116.187754</v>
      </c>
      <c r="V243" s="16">
        <v>100.7494331</v>
      </c>
      <c r="W243" s="16">
        <v>98.773655000000005</v>
      </c>
    </row>
    <row r="244" spans="1:23" x14ac:dyDescent="0.2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104.90537999999999</v>
      </c>
      <c r="J244" s="16">
        <v>118.3461212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102.59419130000001</v>
      </c>
      <c r="S244" s="16">
        <v>99.386827499999995</v>
      </c>
      <c r="T244" s="16">
        <v>106.74489749999999</v>
      </c>
      <c r="U244" s="16">
        <v>118.3461212</v>
      </c>
      <c r="V244" s="16">
        <v>100.7494331</v>
      </c>
      <c r="W244" s="16">
        <v>96.320965000000001</v>
      </c>
    </row>
    <row r="245" spans="1:23" x14ac:dyDescent="0.25">
      <c r="A245">
        <v>246</v>
      </c>
      <c r="B245" s="30" t="s">
        <v>711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100.8175633</v>
      </c>
      <c r="J245" s="16">
        <v>119.42530480000001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102.4212453</v>
      </c>
      <c r="S245" s="16">
        <v>98.160482500000001</v>
      </c>
      <c r="T245" s="16">
        <v>102.697959</v>
      </c>
      <c r="U245" s="16">
        <v>119.42530480000001</v>
      </c>
      <c r="V245" s="16">
        <v>102.9977322</v>
      </c>
      <c r="W245" s="16">
        <v>100</v>
      </c>
    </row>
    <row r="246" spans="1:23" x14ac:dyDescent="0.25">
      <c r="A246">
        <v>247</v>
      </c>
      <c r="B246" s="30" t="s">
        <v>832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104.0878167</v>
      </c>
      <c r="J246" s="16">
        <v>119.42530480000001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104.1507062</v>
      </c>
      <c r="S246" s="16">
        <v>101.22634499999999</v>
      </c>
      <c r="T246" s="16">
        <v>106.2952377</v>
      </c>
      <c r="U246" s="16">
        <v>119.42530480000001</v>
      </c>
      <c r="V246" s="16">
        <v>102.24829920000001</v>
      </c>
      <c r="W246" s="16">
        <v>98.773655000000005</v>
      </c>
    </row>
    <row r="247" spans="1:23" x14ac:dyDescent="0.25">
      <c r="A247">
        <v>248</v>
      </c>
      <c r="B247" s="30" t="s">
        <v>1128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104.90537999999999</v>
      </c>
      <c r="J247" s="16">
        <v>116.187754</v>
      </c>
      <c r="K247" s="16">
        <v>107.8690471</v>
      </c>
      <c r="L247" s="16">
        <v>100</v>
      </c>
      <c r="M247" s="16">
        <v>100</v>
      </c>
      <c r="N247" s="16">
        <v>102.697959</v>
      </c>
      <c r="O247" s="16">
        <v>100</v>
      </c>
      <c r="P247" s="16">
        <v>104.0469385</v>
      </c>
      <c r="Q247" s="16">
        <v>100</v>
      </c>
      <c r="R247" s="16">
        <v>104.4965983</v>
      </c>
      <c r="S247" s="16">
        <v>101.22634499999999</v>
      </c>
      <c r="T247" s="16">
        <v>107.1945573</v>
      </c>
      <c r="U247" s="16">
        <v>116.187754</v>
      </c>
      <c r="V247" s="16">
        <v>103.74716530000001</v>
      </c>
      <c r="W247" s="16">
        <v>99.386827499999995</v>
      </c>
    </row>
    <row r="248" spans="1:23" x14ac:dyDescent="0.25">
      <c r="A248">
        <v>249</v>
      </c>
      <c r="B248" s="30" t="s">
        <v>205</v>
      </c>
      <c r="C248" s="30" t="s">
        <v>484</v>
      </c>
      <c r="D248" s="30" t="s">
        <v>23</v>
      </c>
      <c r="E248" s="30" t="s">
        <v>25</v>
      </c>
      <c r="F248" s="30" t="s">
        <v>157</v>
      </c>
      <c r="G248" s="30" t="s">
        <v>485</v>
      </c>
      <c r="H248" s="16">
        <v>101.4988661</v>
      </c>
      <c r="I248" s="16">
        <v>100</v>
      </c>
      <c r="J248" s="16">
        <v>103.23755079999999</v>
      </c>
      <c r="K248" s="16">
        <v>101.1241496</v>
      </c>
      <c r="L248" s="16">
        <v>93.255102500000007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96.627551249999996</v>
      </c>
      <c r="R248" s="16">
        <v>99.30821564</v>
      </c>
      <c r="S248" s="16">
        <v>100</v>
      </c>
      <c r="T248" s="16">
        <v>100</v>
      </c>
      <c r="U248" s="16">
        <v>103.23755079999999</v>
      </c>
      <c r="V248" s="16">
        <v>102.24829920000001</v>
      </c>
      <c r="W248" s="16">
        <v>101.22634499999999</v>
      </c>
    </row>
    <row r="249" spans="1:23" x14ac:dyDescent="0.25">
      <c r="A249">
        <v>250</v>
      </c>
      <c r="B249" s="30" t="s">
        <v>205</v>
      </c>
      <c r="C249" s="30" t="s">
        <v>486</v>
      </c>
      <c r="D249" s="30" t="s">
        <v>23</v>
      </c>
      <c r="E249" s="30" t="s">
        <v>26</v>
      </c>
      <c r="F249" s="30" t="s">
        <v>157</v>
      </c>
      <c r="G249" s="30" t="s">
        <v>487</v>
      </c>
      <c r="H249" s="16">
        <v>101.4988661</v>
      </c>
      <c r="I249" s="16">
        <v>100</v>
      </c>
      <c r="J249" s="16">
        <v>97.841632799999999</v>
      </c>
      <c r="K249" s="16">
        <v>98.875850420000006</v>
      </c>
      <c r="L249" s="16">
        <v>100</v>
      </c>
      <c r="M249" s="16">
        <v>102.8906704</v>
      </c>
      <c r="N249" s="16">
        <v>95.953061500000004</v>
      </c>
      <c r="O249" s="16">
        <v>98.651020500000001</v>
      </c>
      <c r="P249" s="16">
        <v>98.651020500000001</v>
      </c>
      <c r="Q249" s="16">
        <v>96.627551249999996</v>
      </c>
      <c r="R249" s="16">
        <v>97.405808649999997</v>
      </c>
      <c r="S249" s="16">
        <v>102.45269</v>
      </c>
      <c r="T249" s="16">
        <v>100.89931970000001</v>
      </c>
      <c r="U249" s="16">
        <v>97.841632799999999</v>
      </c>
      <c r="V249" s="16">
        <v>97.002267779999997</v>
      </c>
      <c r="W249" s="16">
        <v>100.6131725</v>
      </c>
    </row>
    <row r="250" spans="1:23" x14ac:dyDescent="0.25">
      <c r="A250">
        <v>251</v>
      </c>
      <c r="B250" s="30" t="s">
        <v>648</v>
      </c>
      <c r="C250" s="30" t="s">
        <v>486</v>
      </c>
      <c r="D250" s="30" t="s">
        <v>24</v>
      </c>
      <c r="E250" s="30" t="s">
        <v>26</v>
      </c>
      <c r="F250" s="30" t="s">
        <v>157</v>
      </c>
      <c r="G250" s="30" t="s">
        <v>487</v>
      </c>
      <c r="H250" s="16">
        <v>103.74716530000001</v>
      </c>
      <c r="I250" s="16">
        <v>100.8175633</v>
      </c>
      <c r="J250" s="16">
        <v>98.920816400000007</v>
      </c>
      <c r="K250" s="16">
        <v>100</v>
      </c>
      <c r="L250" s="16">
        <v>100</v>
      </c>
      <c r="M250" s="16">
        <v>105.7813407</v>
      </c>
      <c r="N250" s="16">
        <v>97.302041000000003</v>
      </c>
      <c r="O250" s="16">
        <v>102.697959</v>
      </c>
      <c r="P250" s="16">
        <v>100</v>
      </c>
      <c r="Q250" s="16">
        <v>96.627551249999996</v>
      </c>
      <c r="R250" s="16">
        <v>99.827053899999996</v>
      </c>
      <c r="S250" s="16">
        <v>104.2922075</v>
      </c>
      <c r="T250" s="16">
        <v>101.7986393</v>
      </c>
      <c r="U250" s="16">
        <v>98.920816400000007</v>
      </c>
      <c r="V250" s="16">
        <v>98.501133890000006</v>
      </c>
      <c r="W250" s="16">
        <v>104.2922075</v>
      </c>
    </row>
    <row r="251" spans="1:23" x14ac:dyDescent="0.25">
      <c r="A251">
        <v>252</v>
      </c>
      <c r="B251" s="30" t="s">
        <v>205</v>
      </c>
      <c r="C251" s="30" t="s">
        <v>521</v>
      </c>
      <c r="D251" s="30" t="s">
        <v>23</v>
      </c>
      <c r="E251" s="30" t="s">
        <v>31</v>
      </c>
      <c r="F251" s="30" t="s">
        <v>157</v>
      </c>
      <c r="G251" s="30" t="s">
        <v>488</v>
      </c>
      <c r="H251" s="16">
        <v>97.002267779999997</v>
      </c>
      <c r="I251" s="16">
        <v>100</v>
      </c>
      <c r="J251" s="16">
        <v>106.4751016</v>
      </c>
      <c r="K251" s="16">
        <v>98.875850420000006</v>
      </c>
      <c r="L251" s="16">
        <v>100</v>
      </c>
      <c r="M251" s="16">
        <v>99.036443210000002</v>
      </c>
      <c r="N251" s="16">
        <v>98.651020500000001</v>
      </c>
      <c r="O251" s="16">
        <v>98.651020500000001</v>
      </c>
      <c r="P251" s="16">
        <v>100</v>
      </c>
      <c r="Q251" s="16">
        <v>100</v>
      </c>
      <c r="R251" s="16">
        <v>98.443485190000004</v>
      </c>
      <c r="S251" s="16">
        <v>98.773655000000005</v>
      </c>
      <c r="T251" s="16">
        <v>100.89931970000001</v>
      </c>
      <c r="U251" s="16">
        <v>106.4751016</v>
      </c>
      <c r="V251" s="16">
        <v>99.250566939999999</v>
      </c>
      <c r="W251" s="16">
        <v>98.160482500000001</v>
      </c>
    </row>
    <row r="252" spans="1:23" x14ac:dyDescent="0.25">
      <c r="A252">
        <v>253</v>
      </c>
      <c r="B252" s="30" t="s">
        <v>596</v>
      </c>
      <c r="C252" s="30" t="s">
        <v>521</v>
      </c>
      <c r="D252" s="30" t="s">
        <v>24</v>
      </c>
      <c r="E252" s="30" t="s">
        <v>31</v>
      </c>
      <c r="F252" s="30" t="s">
        <v>157</v>
      </c>
      <c r="G252" s="30" t="s">
        <v>488</v>
      </c>
      <c r="H252" s="16">
        <v>97.751700830000004</v>
      </c>
      <c r="I252" s="16">
        <v>102.45269</v>
      </c>
      <c r="J252" s="16">
        <v>109.7126524</v>
      </c>
      <c r="K252" s="16">
        <v>102.24829920000001</v>
      </c>
      <c r="L252" s="16">
        <v>100</v>
      </c>
      <c r="M252" s="16">
        <v>100</v>
      </c>
      <c r="N252" s="16">
        <v>100</v>
      </c>
      <c r="O252" s="16">
        <v>100</v>
      </c>
      <c r="P252" s="16">
        <v>101.3489795</v>
      </c>
      <c r="Q252" s="16">
        <v>100</v>
      </c>
      <c r="R252" s="16">
        <v>100.8647304</v>
      </c>
      <c r="S252" s="16">
        <v>99.386827499999995</v>
      </c>
      <c r="T252" s="16">
        <v>103.5972787</v>
      </c>
      <c r="U252" s="16">
        <v>109.7126524</v>
      </c>
      <c r="V252" s="16">
        <v>100.7494331</v>
      </c>
      <c r="W252" s="16">
        <v>99.386827499999995</v>
      </c>
    </row>
    <row r="253" spans="1:23" x14ac:dyDescent="0.25">
      <c r="A253">
        <v>254</v>
      </c>
      <c r="B253" s="30" t="s">
        <v>711</v>
      </c>
      <c r="C253" s="30" t="s">
        <v>521</v>
      </c>
      <c r="D253" s="30" t="s">
        <v>28</v>
      </c>
      <c r="E253" s="30" t="s">
        <v>31</v>
      </c>
      <c r="F253" s="30" t="s">
        <v>157</v>
      </c>
      <c r="G253" s="30" t="s">
        <v>488</v>
      </c>
      <c r="H253" s="16">
        <v>96.252834719999996</v>
      </c>
      <c r="I253" s="16">
        <v>104.90537999999999</v>
      </c>
      <c r="J253" s="16">
        <v>109.7126524</v>
      </c>
      <c r="K253" s="16">
        <v>104.4965983</v>
      </c>
      <c r="L253" s="16">
        <v>100</v>
      </c>
      <c r="M253" s="16">
        <v>98.072886429999997</v>
      </c>
      <c r="N253" s="16">
        <v>102.697959</v>
      </c>
      <c r="O253" s="16">
        <v>97.302041000000003</v>
      </c>
      <c r="P253" s="16">
        <v>101.3489795</v>
      </c>
      <c r="Q253" s="16">
        <v>100</v>
      </c>
      <c r="R253" s="16">
        <v>101.0376765</v>
      </c>
      <c r="S253" s="16">
        <v>98.160482500000001</v>
      </c>
      <c r="T253" s="16">
        <v>105.8455778</v>
      </c>
      <c r="U253" s="16">
        <v>109.7126524</v>
      </c>
      <c r="V253" s="16">
        <v>102.24829920000001</v>
      </c>
      <c r="W253" s="16">
        <v>96.934137500000006</v>
      </c>
    </row>
    <row r="254" spans="1:23" x14ac:dyDescent="0.25">
      <c r="A254">
        <v>255</v>
      </c>
      <c r="B254" s="30" t="s">
        <v>972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100.8175633</v>
      </c>
      <c r="J254" s="16">
        <v>112.9502032</v>
      </c>
      <c r="K254" s="16">
        <v>100</v>
      </c>
      <c r="L254" s="16">
        <v>100</v>
      </c>
      <c r="M254" s="16">
        <v>98.072886429999997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101.21062259999999</v>
      </c>
      <c r="S254" s="16">
        <v>100</v>
      </c>
      <c r="T254" s="16">
        <v>101.7986393</v>
      </c>
      <c r="U254" s="16">
        <v>112.9502032</v>
      </c>
      <c r="V254" s="16">
        <v>103.74716530000001</v>
      </c>
      <c r="W254" s="16">
        <v>98.160482500000001</v>
      </c>
    </row>
    <row r="255" spans="1:23" x14ac:dyDescent="0.25">
      <c r="A255">
        <v>256</v>
      </c>
      <c r="B255" s="30" t="s">
        <v>1128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104.90537999999999</v>
      </c>
      <c r="J255" s="16">
        <v>111.8710196</v>
      </c>
      <c r="K255" s="16">
        <v>104.4965983</v>
      </c>
      <c r="L255" s="16">
        <v>100</v>
      </c>
      <c r="M255" s="16">
        <v>100</v>
      </c>
      <c r="N255" s="16">
        <v>101.3489795</v>
      </c>
      <c r="O255" s="16">
        <v>100</v>
      </c>
      <c r="P255" s="16">
        <v>102.697959</v>
      </c>
      <c r="Q255" s="16">
        <v>100</v>
      </c>
      <c r="R255" s="16">
        <v>102.59419130000001</v>
      </c>
      <c r="S255" s="16">
        <v>100</v>
      </c>
      <c r="T255" s="16">
        <v>105.8455778</v>
      </c>
      <c r="U255" s="16">
        <v>111.8710196</v>
      </c>
      <c r="V255" s="16">
        <v>102.24829920000001</v>
      </c>
      <c r="W255" s="16">
        <v>99.386827499999995</v>
      </c>
    </row>
    <row r="256" spans="1:23" x14ac:dyDescent="0.25">
      <c r="A256">
        <v>257</v>
      </c>
      <c r="B256" s="30" t="s">
        <v>205</v>
      </c>
      <c r="C256" s="30" t="s">
        <v>489</v>
      </c>
      <c r="D256" s="30" t="s">
        <v>23</v>
      </c>
      <c r="E256" s="30" t="s">
        <v>21</v>
      </c>
      <c r="F256" s="30" t="s">
        <v>157</v>
      </c>
      <c r="G256" s="30" t="s">
        <v>490</v>
      </c>
      <c r="H256" s="16">
        <v>93.255102500000007</v>
      </c>
      <c r="I256" s="16">
        <v>91.824366670000003</v>
      </c>
      <c r="J256" s="16">
        <v>98.920816400000007</v>
      </c>
      <c r="K256" s="16">
        <v>97.751700830000004</v>
      </c>
      <c r="L256" s="16">
        <v>100</v>
      </c>
      <c r="M256" s="16">
        <v>92.291545709999994</v>
      </c>
      <c r="N256" s="16">
        <v>104.0469385</v>
      </c>
      <c r="O256" s="16">
        <v>101.3489795</v>
      </c>
      <c r="P256" s="16">
        <v>102.697959</v>
      </c>
      <c r="Q256" s="16">
        <v>103.3724488</v>
      </c>
      <c r="R256" s="16">
        <v>95.503401670000002</v>
      </c>
      <c r="S256" s="16">
        <v>95.707792499999996</v>
      </c>
      <c r="T256" s="16">
        <v>95.953061500000004</v>
      </c>
      <c r="U256" s="16">
        <v>98.920816400000007</v>
      </c>
      <c r="V256" s="16">
        <v>103.74716530000001</v>
      </c>
      <c r="W256" s="16">
        <v>95.094620000000006</v>
      </c>
    </row>
    <row r="257" spans="1:23" x14ac:dyDescent="0.25">
      <c r="A257">
        <v>258</v>
      </c>
      <c r="B257" s="30" t="s">
        <v>205</v>
      </c>
      <c r="C257" s="30" t="s">
        <v>722</v>
      </c>
      <c r="D257" s="30" t="s">
        <v>23</v>
      </c>
      <c r="E257" s="30" t="s">
        <v>25</v>
      </c>
      <c r="F257" s="30" t="s">
        <v>723</v>
      </c>
      <c r="G257" s="30" t="s">
        <v>724</v>
      </c>
      <c r="H257" s="16">
        <v>98.501133890000006</v>
      </c>
      <c r="I257" s="16">
        <v>102.45269</v>
      </c>
      <c r="J257" s="16">
        <v>101.07918359999999</v>
      </c>
      <c r="K257" s="16">
        <v>98.875850420000006</v>
      </c>
      <c r="L257" s="16">
        <v>100</v>
      </c>
      <c r="M257" s="16">
        <v>102.8906704</v>
      </c>
      <c r="N257" s="16">
        <v>101.3489795</v>
      </c>
      <c r="O257" s="16">
        <v>100</v>
      </c>
      <c r="P257" s="16">
        <v>100</v>
      </c>
      <c r="Q257" s="16">
        <v>103.3724488</v>
      </c>
      <c r="R257" s="16">
        <v>100.5188383</v>
      </c>
      <c r="S257" s="16">
        <v>100</v>
      </c>
      <c r="T257" s="16">
        <v>102.24829920000001</v>
      </c>
      <c r="U257" s="16">
        <v>101.07918359999999</v>
      </c>
      <c r="V257" s="16">
        <v>100.7494331</v>
      </c>
      <c r="W257" s="16">
        <v>101.22634499999999</v>
      </c>
    </row>
    <row r="258" spans="1:23" x14ac:dyDescent="0.25">
      <c r="A258">
        <v>259</v>
      </c>
      <c r="B258" s="30" t="s">
        <v>205</v>
      </c>
      <c r="C258" s="30" t="s">
        <v>725</v>
      </c>
      <c r="D258" s="30" t="s">
        <v>28</v>
      </c>
      <c r="E258" s="30" t="s">
        <v>25</v>
      </c>
      <c r="F258" s="30" t="s">
        <v>723</v>
      </c>
      <c r="G258" s="30" t="s">
        <v>727</v>
      </c>
      <c r="H258" s="16">
        <v>98.501133890000006</v>
      </c>
      <c r="I258" s="16">
        <v>96.729746669999997</v>
      </c>
      <c r="J258" s="16">
        <v>104.3167344</v>
      </c>
      <c r="K258" s="16">
        <v>96.627551249999996</v>
      </c>
      <c r="L258" s="16">
        <v>100</v>
      </c>
      <c r="M258" s="16">
        <v>96.145772859999994</v>
      </c>
      <c r="N258" s="16">
        <v>93.255102500000007</v>
      </c>
      <c r="O258" s="16">
        <v>100</v>
      </c>
      <c r="P258" s="16">
        <v>98.651020500000001</v>
      </c>
      <c r="Q258" s="16">
        <v>103.3724488</v>
      </c>
      <c r="R258" s="16">
        <v>97.059916470000005</v>
      </c>
      <c r="S258" s="16">
        <v>100</v>
      </c>
      <c r="T258" s="16">
        <v>98.20136067</v>
      </c>
      <c r="U258" s="16">
        <v>104.3167344</v>
      </c>
      <c r="V258" s="16">
        <v>95.503401670000002</v>
      </c>
      <c r="W258" s="16">
        <v>96.934137500000006</v>
      </c>
    </row>
    <row r="259" spans="1:23" x14ac:dyDescent="0.25">
      <c r="A259">
        <v>260</v>
      </c>
      <c r="B259" s="30" t="s">
        <v>205</v>
      </c>
      <c r="C259" s="30" t="s">
        <v>729</v>
      </c>
      <c r="D259" s="30" t="s">
        <v>23</v>
      </c>
      <c r="E259" s="30" t="s">
        <v>26</v>
      </c>
      <c r="F259" s="30" t="s">
        <v>723</v>
      </c>
      <c r="G259" s="30" t="s">
        <v>731</v>
      </c>
      <c r="H259" s="16">
        <v>97.751700830000004</v>
      </c>
      <c r="I259" s="16">
        <v>98.364873329999995</v>
      </c>
      <c r="J259" s="16">
        <v>96.762449200000006</v>
      </c>
      <c r="K259" s="16">
        <v>97.751700830000004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94.292779039999999</v>
      </c>
      <c r="S259" s="16">
        <v>96.934137500000006</v>
      </c>
      <c r="T259" s="16">
        <v>97.751700830000004</v>
      </c>
      <c r="U259" s="16">
        <v>96.762449200000006</v>
      </c>
      <c r="V259" s="16">
        <v>95.503401670000002</v>
      </c>
      <c r="W259" s="16">
        <v>98.773655000000005</v>
      </c>
    </row>
    <row r="260" spans="1:23" x14ac:dyDescent="0.25">
      <c r="A260">
        <v>261</v>
      </c>
      <c r="B260" s="30" t="s">
        <v>205</v>
      </c>
      <c r="C260" s="30" t="s">
        <v>743</v>
      </c>
      <c r="D260" s="30" t="s">
        <v>23</v>
      </c>
      <c r="E260" s="30" t="s">
        <v>21</v>
      </c>
      <c r="F260" s="30" t="s">
        <v>723</v>
      </c>
      <c r="G260" s="30" t="s">
        <v>745</v>
      </c>
      <c r="H260" s="16">
        <v>92.505669440000005</v>
      </c>
      <c r="I260" s="16">
        <v>93.459493330000001</v>
      </c>
      <c r="J260" s="16">
        <v>100</v>
      </c>
      <c r="K260" s="16">
        <v>96.627551249999996</v>
      </c>
      <c r="L260" s="16">
        <v>100</v>
      </c>
      <c r="M260" s="16">
        <v>93.255102500000007</v>
      </c>
      <c r="N260" s="16">
        <v>104.0469385</v>
      </c>
      <c r="O260" s="16">
        <v>100</v>
      </c>
      <c r="P260" s="16">
        <v>102.697959</v>
      </c>
      <c r="Q260" s="16">
        <v>103.3724488</v>
      </c>
      <c r="R260" s="16">
        <v>95.676347759999999</v>
      </c>
      <c r="S260" s="16">
        <v>95.094620000000006</v>
      </c>
      <c r="T260" s="16">
        <v>96.402721330000006</v>
      </c>
      <c r="U260" s="16">
        <v>100</v>
      </c>
      <c r="V260" s="16">
        <v>103.74716530000001</v>
      </c>
      <c r="W260" s="16">
        <v>95.094620000000006</v>
      </c>
    </row>
    <row r="261" spans="1:23" x14ac:dyDescent="0.25">
      <c r="A261">
        <v>262</v>
      </c>
      <c r="B261" s="30" t="s">
        <v>205</v>
      </c>
      <c r="C261" s="30" t="s">
        <v>747</v>
      </c>
      <c r="D261" s="30" t="s">
        <v>23</v>
      </c>
      <c r="E261" s="30" t="s">
        <v>31</v>
      </c>
      <c r="F261" s="30" t="s">
        <v>723</v>
      </c>
      <c r="G261" s="30" t="s">
        <v>749</v>
      </c>
      <c r="H261" s="16">
        <v>93.255102500000007</v>
      </c>
      <c r="I261" s="16">
        <v>97.547309999999996</v>
      </c>
      <c r="J261" s="16">
        <v>104.3167344</v>
      </c>
      <c r="K261" s="16">
        <v>96.627551249999996</v>
      </c>
      <c r="L261" s="16">
        <v>93.255102500000007</v>
      </c>
      <c r="M261" s="16">
        <v>96.145772859999994</v>
      </c>
      <c r="N261" s="16">
        <v>93.255102500000007</v>
      </c>
      <c r="O261" s="16">
        <v>95.953061500000004</v>
      </c>
      <c r="P261" s="16">
        <v>97.302041000000003</v>
      </c>
      <c r="Q261" s="16">
        <v>103.3724488</v>
      </c>
      <c r="R261" s="16">
        <v>94.638671220000006</v>
      </c>
      <c r="S261" s="16">
        <v>93.255102500000007</v>
      </c>
      <c r="T261" s="16">
        <v>96.852381170000001</v>
      </c>
      <c r="U261" s="16">
        <v>104.3167344</v>
      </c>
      <c r="V261" s="16">
        <v>94.753968610000001</v>
      </c>
      <c r="W261" s="16">
        <v>95.094620000000006</v>
      </c>
    </row>
    <row r="262" spans="1:23" x14ac:dyDescent="0.25">
      <c r="A262">
        <v>263</v>
      </c>
      <c r="B262" s="30" t="s">
        <v>205</v>
      </c>
      <c r="C262" s="30" t="s">
        <v>755</v>
      </c>
      <c r="D262" s="30" t="s">
        <v>23</v>
      </c>
      <c r="E262" s="30" t="s">
        <v>26</v>
      </c>
      <c r="F262" s="30" t="s">
        <v>723</v>
      </c>
      <c r="G262" s="30" t="s">
        <v>756</v>
      </c>
      <c r="H262" s="16">
        <v>97.002267779999997</v>
      </c>
      <c r="I262" s="16">
        <v>95.094620000000006</v>
      </c>
      <c r="J262" s="16">
        <v>96.762449200000006</v>
      </c>
      <c r="K262" s="16">
        <v>94.379252080000001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92.90921032</v>
      </c>
      <c r="S262" s="16">
        <v>96.320965000000001</v>
      </c>
      <c r="T262" s="16">
        <v>94.604082000000005</v>
      </c>
      <c r="U262" s="16">
        <v>96.762449200000006</v>
      </c>
      <c r="V262" s="16">
        <v>95.503401670000002</v>
      </c>
      <c r="W262" s="16">
        <v>98.773655000000005</v>
      </c>
    </row>
    <row r="263" spans="1:23" x14ac:dyDescent="0.25">
      <c r="A263">
        <v>264</v>
      </c>
      <c r="B263" s="30" t="s">
        <v>205</v>
      </c>
      <c r="C263" s="30" t="s">
        <v>757</v>
      </c>
      <c r="D263" s="30" t="s">
        <v>23</v>
      </c>
      <c r="E263" s="30" t="s">
        <v>25</v>
      </c>
      <c r="F263" s="30" t="s">
        <v>723</v>
      </c>
      <c r="G263" s="30" t="s">
        <v>759</v>
      </c>
      <c r="H263" s="16">
        <v>99.250566939999999</v>
      </c>
      <c r="I263" s="16">
        <v>99.182436670000001</v>
      </c>
      <c r="J263" s="16">
        <v>101.07918359999999</v>
      </c>
      <c r="K263" s="16">
        <v>97.751700830000004</v>
      </c>
      <c r="L263" s="16">
        <v>100</v>
      </c>
      <c r="M263" s="16">
        <v>100.96355680000001</v>
      </c>
      <c r="N263" s="16">
        <v>98.651020500000001</v>
      </c>
      <c r="O263" s="16">
        <v>102.697959</v>
      </c>
      <c r="P263" s="16">
        <v>98.651020500000001</v>
      </c>
      <c r="Q263" s="16">
        <v>100</v>
      </c>
      <c r="R263" s="16">
        <v>98.443485190000004</v>
      </c>
      <c r="S263" s="16">
        <v>100.6131725</v>
      </c>
      <c r="T263" s="16">
        <v>100</v>
      </c>
      <c r="U263" s="16">
        <v>101.07918359999999</v>
      </c>
      <c r="V263" s="16">
        <v>98.501133890000006</v>
      </c>
      <c r="W263" s="16">
        <v>101.22634499999999</v>
      </c>
    </row>
    <row r="264" spans="1:23" x14ac:dyDescent="0.25">
      <c r="A264">
        <v>265</v>
      </c>
      <c r="B264" s="30" t="s">
        <v>205</v>
      </c>
      <c r="C264" s="30" t="s">
        <v>782</v>
      </c>
      <c r="D264" s="30" t="s">
        <v>28</v>
      </c>
      <c r="E264" s="30" t="s">
        <v>26</v>
      </c>
      <c r="F264" s="30" t="s">
        <v>785</v>
      </c>
      <c r="G264" s="30" t="s">
        <v>787</v>
      </c>
      <c r="H264" s="16">
        <v>102.9977322</v>
      </c>
      <c r="I264" s="16">
        <v>100</v>
      </c>
      <c r="J264" s="16">
        <v>100</v>
      </c>
      <c r="K264" s="16">
        <v>97.751700830000004</v>
      </c>
      <c r="L264" s="16">
        <v>100</v>
      </c>
      <c r="M264" s="16">
        <v>104.81778389999999</v>
      </c>
      <c r="N264" s="16">
        <v>98.651020500000001</v>
      </c>
      <c r="O264" s="16">
        <v>102.697959</v>
      </c>
      <c r="P264" s="16">
        <v>95.953061500000004</v>
      </c>
      <c r="Q264" s="16">
        <v>103.3724488</v>
      </c>
      <c r="R264" s="16">
        <v>100.5188383</v>
      </c>
      <c r="S264" s="16">
        <v>103.679035</v>
      </c>
      <c r="T264" s="16">
        <v>100.44965980000001</v>
      </c>
      <c r="U264" s="16">
        <v>100</v>
      </c>
      <c r="V264" s="16">
        <v>97.002267779999997</v>
      </c>
      <c r="W264" s="16">
        <v>103.679035</v>
      </c>
    </row>
    <row r="265" spans="1:23" x14ac:dyDescent="0.25">
      <c r="A265">
        <v>266</v>
      </c>
      <c r="B265" s="30" t="s">
        <v>205</v>
      </c>
      <c r="C265" s="30" t="s">
        <v>791</v>
      </c>
      <c r="D265" s="30" t="s">
        <v>24</v>
      </c>
      <c r="E265" s="30" t="s">
        <v>25</v>
      </c>
      <c r="F265" s="30" t="s">
        <v>785</v>
      </c>
      <c r="G265" s="30" t="s">
        <v>794</v>
      </c>
      <c r="H265" s="16">
        <v>101.4988661</v>
      </c>
      <c r="I265" s="16">
        <v>99.182436670000001</v>
      </c>
      <c r="J265" s="16">
        <v>103.23755079999999</v>
      </c>
      <c r="K265" s="16">
        <v>96.627551249999996</v>
      </c>
      <c r="L265" s="16">
        <v>100</v>
      </c>
      <c r="M265" s="16">
        <v>99.036443210000002</v>
      </c>
      <c r="N265" s="16">
        <v>97.302041000000003</v>
      </c>
      <c r="O265" s="16">
        <v>100</v>
      </c>
      <c r="P265" s="16">
        <v>100</v>
      </c>
      <c r="Q265" s="16">
        <v>100</v>
      </c>
      <c r="R265" s="16">
        <v>98.443485190000004</v>
      </c>
      <c r="S265" s="16">
        <v>102.45269</v>
      </c>
      <c r="T265" s="16">
        <v>99.550340199999994</v>
      </c>
      <c r="U265" s="16">
        <v>103.23755079999999</v>
      </c>
      <c r="V265" s="16">
        <v>98.501133890000006</v>
      </c>
      <c r="W265" s="16">
        <v>98.773655000000005</v>
      </c>
    </row>
    <row r="266" spans="1:23" x14ac:dyDescent="0.25">
      <c r="A266">
        <v>267</v>
      </c>
      <c r="B266" s="30" t="s">
        <v>205</v>
      </c>
      <c r="C266" s="30" t="s">
        <v>804</v>
      </c>
      <c r="D266" s="30" t="s">
        <v>28</v>
      </c>
      <c r="E266" s="30" t="s">
        <v>21</v>
      </c>
      <c r="F266" s="30" t="s">
        <v>785</v>
      </c>
      <c r="G266" s="30" t="s">
        <v>806</v>
      </c>
      <c r="H266" s="16">
        <v>92.505669440000005</v>
      </c>
      <c r="I266" s="16">
        <v>91.824366670000003</v>
      </c>
      <c r="J266" s="16">
        <v>102.1583672</v>
      </c>
      <c r="K266" s="16">
        <v>96.627551249999996</v>
      </c>
      <c r="L266" s="16">
        <v>100</v>
      </c>
      <c r="M266" s="16">
        <v>92.291545709999994</v>
      </c>
      <c r="N266" s="16">
        <v>104.0469385</v>
      </c>
      <c r="O266" s="16">
        <v>100</v>
      </c>
      <c r="P266" s="16">
        <v>104.0469385</v>
      </c>
      <c r="Q266" s="16">
        <v>103.3724488</v>
      </c>
      <c r="R266" s="16">
        <v>95.676347759999999</v>
      </c>
      <c r="S266" s="16">
        <v>95.094620000000006</v>
      </c>
      <c r="T266" s="16">
        <v>95.503401670000002</v>
      </c>
      <c r="U266" s="16">
        <v>102.1583672</v>
      </c>
      <c r="V266" s="16">
        <v>104.4965983</v>
      </c>
      <c r="W266" s="16">
        <v>94.481447500000002</v>
      </c>
    </row>
    <row r="267" spans="1:23" x14ac:dyDescent="0.25">
      <c r="A267">
        <v>268</v>
      </c>
      <c r="B267" s="30" t="s">
        <v>205</v>
      </c>
      <c r="C267" s="30" t="s">
        <v>808</v>
      </c>
      <c r="D267" s="30" t="s">
        <v>28</v>
      </c>
      <c r="E267" s="30" t="s">
        <v>25</v>
      </c>
      <c r="F267" s="30" t="s">
        <v>785</v>
      </c>
      <c r="G267" s="30" t="s">
        <v>810</v>
      </c>
      <c r="H267" s="16">
        <v>98.501133890000006</v>
      </c>
      <c r="I267" s="16">
        <v>98.364873329999995</v>
      </c>
      <c r="J267" s="16">
        <v>96.762449200000006</v>
      </c>
      <c r="K267" s="16">
        <v>94.379252080000001</v>
      </c>
      <c r="L267" s="16">
        <v>93.255102500000007</v>
      </c>
      <c r="M267" s="16">
        <v>98.072886429999997</v>
      </c>
      <c r="N267" s="16">
        <v>100</v>
      </c>
      <c r="O267" s="16">
        <v>97.302041000000003</v>
      </c>
      <c r="P267" s="16">
        <v>98.651020500000001</v>
      </c>
      <c r="Q267" s="16">
        <v>96.627551249999996</v>
      </c>
      <c r="R267" s="16">
        <v>94.292779039999999</v>
      </c>
      <c r="S267" s="16">
        <v>97.547309999999996</v>
      </c>
      <c r="T267" s="16">
        <v>96.402721330000006</v>
      </c>
      <c r="U267" s="16">
        <v>96.762449200000006</v>
      </c>
      <c r="V267" s="16">
        <v>99.250566939999999</v>
      </c>
      <c r="W267" s="16">
        <v>96.934137500000006</v>
      </c>
    </row>
    <row r="268" spans="1:23" x14ac:dyDescent="0.25">
      <c r="A268">
        <v>269</v>
      </c>
      <c r="B268" s="30" t="s">
        <v>205</v>
      </c>
      <c r="C268" s="30" t="s">
        <v>812</v>
      </c>
      <c r="D268" s="30" t="s">
        <v>28</v>
      </c>
      <c r="E268" s="30" t="s">
        <v>31</v>
      </c>
      <c r="F268" s="30" t="s">
        <v>785</v>
      </c>
      <c r="G268" s="30" t="s">
        <v>814</v>
      </c>
      <c r="H268" s="16">
        <v>95.503401670000002</v>
      </c>
      <c r="I268" s="16">
        <v>98.364873329999995</v>
      </c>
      <c r="J268" s="16">
        <v>105.39591799999999</v>
      </c>
      <c r="K268" s="16">
        <v>95.503401670000002</v>
      </c>
      <c r="L268" s="16">
        <v>93.255102500000007</v>
      </c>
      <c r="M268" s="16">
        <v>97.109329639999999</v>
      </c>
      <c r="N268" s="16">
        <v>98.651020500000001</v>
      </c>
      <c r="O268" s="16">
        <v>95.953061500000004</v>
      </c>
      <c r="P268" s="16">
        <v>98.651020500000001</v>
      </c>
      <c r="Q268" s="16">
        <v>103.3724488</v>
      </c>
      <c r="R268" s="16">
        <v>96.368132119999999</v>
      </c>
      <c r="S268" s="16">
        <v>95.094620000000006</v>
      </c>
      <c r="T268" s="16">
        <v>96.852381170000001</v>
      </c>
      <c r="U268" s="16">
        <v>105.39591799999999</v>
      </c>
      <c r="V268" s="16">
        <v>98.501133890000006</v>
      </c>
      <c r="W268" s="16">
        <v>95.707792499999996</v>
      </c>
    </row>
    <row r="269" spans="1:23" x14ac:dyDescent="0.25">
      <c r="A269">
        <v>270</v>
      </c>
      <c r="B269" s="30" t="s">
        <v>205</v>
      </c>
      <c r="C269" s="30" t="s">
        <v>819</v>
      </c>
      <c r="D269" s="30" t="s">
        <v>28</v>
      </c>
      <c r="E269" s="30" t="s">
        <v>25</v>
      </c>
      <c r="F269" s="30" t="s">
        <v>785</v>
      </c>
      <c r="G269" s="30" t="s">
        <v>821</v>
      </c>
      <c r="H269" s="16">
        <v>97.002267779999997</v>
      </c>
      <c r="I269" s="16">
        <v>95.094620000000006</v>
      </c>
      <c r="J269" s="16">
        <v>102.1583672</v>
      </c>
      <c r="K269" s="16">
        <v>92.130952919999999</v>
      </c>
      <c r="L269" s="16">
        <v>93.255102500000007</v>
      </c>
      <c r="M269" s="16">
        <v>98.072886429999997</v>
      </c>
      <c r="N269" s="16">
        <v>94.604082000000005</v>
      </c>
      <c r="O269" s="16">
        <v>97.302041000000003</v>
      </c>
      <c r="P269" s="16">
        <v>95.953061500000004</v>
      </c>
      <c r="Q269" s="16">
        <v>100</v>
      </c>
      <c r="R269" s="16">
        <v>93.600994679999999</v>
      </c>
      <c r="S269" s="16">
        <v>96.320965000000001</v>
      </c>
      <c r="T269" s="16">
        <v>93.704762329999994</v>
      </c>
      <c r="U269" s="16">
        <v>102.1583672</v>
      </c>
      <c r="V269" s="16">
        <v>94.753968610000001</v>
      </c>
      <c r="W269" s="16">
        <v>96.934137500000006</v>
      </c>
    </row>
    <row r="270" spans="1:23" x14ac:dyDescent="0.25">
      <c r="A270">
        <v>271</v>
      </c>
      <c r="B270" s="30" t="s">
        <v>205</v>
      </c>
      <c r="C270" s="30" t="s">
        <v>827</v>
      </c>
      <c r="D270" s="30" t="s">
        <v>28</v>
      </c>
      <c r="E270" s="30" t="s">
        <v>26</v>
      </c>
      <c r="F270" s="30" t="s">
        <v>785</v>
      </c>
      <c r="G270" s="30" t="s">
        <v>829</v>
      </c>
      <c r="H270" s="16">
        <v>95.503401670000002</v>
      </c>
      <c r="I270" s="16">
        <v>95.094620000000006</v>
      </c>
      <c r="J270" s="16">
        <v>97.841632799999999</v>
      </c>
      <c r="K270" s="16">
        <v>94.379252080000001</v>
      </c>
      <c r="L270" s="16">
        <v>93.255102500000007</v>
      </c>
      <c r="M270" s="16">
        <v>100.96355680000001</v>
      </c>
      <c r="N270" s="16">
        <v>95.953061500000004</v>
      </c>
      <c r="O270" s="16">
        <v>94.604082000000005</v>
      </c>
      <c r="P270" s="16">
        <v>94.604082000000005</v>
      </c>
      <c r="Q270" s="16">
        <v>96.627551249999996</v>
      </c>
      <c r="R270" s="16">
        <v>92.21742596</v>
      </c>
      <c r="S270" s="16">
        <v>95.094620000000006</v>
      </c>
      <c r="T270" s="16">
        <v>94.604082000000005</v>
      </c>
      <c r="U270" s="16">
        <v>97.841632799999999</v>
      </c>
      <c r="V270" s="16">
        <v>94.753968610000001</v>
      </c>
      <c r="W270" s="16">
        <v>97.547309999999996</v>
      </c>
    </row>
    <row r="271" spans="1:23" x14ac:dyDescent="0.25">
      <c r="A271">
        <v>272</v>
      </c>
      <c r="B271" s="30" t="s">
        <v>205</v>
      </c>
      <c r="C271" s="30" t="s">
        <v>491</v>
      </c>
      <c r="D271" s="30" t="s">
        <v>28</v>
      </c>
      <c r="E271" s="30" t="s">
        <v>31</v>
      </c>
      <c r="F271" s="30" t="s">
        <v>190</v>
      </c>
      <c r="G271" s="30" t="s">
        <v>492</v>
      </c>
      <c r="H271" s="16">
        <v>99.250566939999999</v>
      </c>
      <c r="I271" s="16">
        <v>107.35807</v>
      </c>
      <c r="J271" s="16">
        <v>116.187754</v>
      </c>
      <c r="K271" s="16">
        <v>105.6207479</v>
      </c>
      <c r="L271" s="16">
        <v>100</v>
      </c>
      <c r="M271" s="16">
        <v>96.145772859999994</v>
      </c>
      <c r="N271" s="16">
        <v>101.3489795</v>
      </c>
      <c r="O271" s="16">
        <v>94.604082000000005</v>
      </c>
      <c r="P271" s="16">
        <v>100</v>
      </c>
      <c r="Q271" s="16">
        <v>100</v>
      </c>
      <c r="R271" s="16">
        <v>102.4212453</v>
      </c>
      <c r="S271" s="16">
        <v>100.6131725</v>
      </c>
      <c r="T271" s="16">
        <v>107.6442172</v>
      </c>
      <c r="U271" s="16">
        <v>116.187754</v>
      </c>
      <c r="V271" s="16">
        <v>100.7494331</v>
      </c>
      <c r="W271" s="16">
        <v>94.481447500000002</v>
      </c>
    </row>
    <row r="272" spans="1:23" x14ac:dyDescent="0.25">
      <c r="A272">
        <v>273</v>
      </c>
      <c r="B272" s="30" t="s">
        <v>580</v>
      </c>
      <c r="C272" s="30" t="s">
        <v>491</v>
      </c>
      <c r="D272" s="30" t="s">
        <v>23</v>
      </c>
      <c r="E272" s="30" t="s">
        <v>31</v>
      </c>
      <c r="F272" s="30" t="s">
        <v>190</v>
      </c>
      <c r="G272" s="30" t="s">
        <v>492</v>
      </c>
      <c r="H272" s="16">
        <v>100</v>
      </c>
      <c r="I272" s="16">
        <v>109.81076</v>
      </c>
      <c r="J272" s="16">
        <v>119.42530480000001</v>
      </c>
      <c r="K272" s="16">
        <v>108.9931967</v>
      </c>
      <c r="L272" s="16">
        <v>100</v>
      </c>
      <c r="M272" s="16">
        <v>97.109329639999999</v>
      </c>
      <c r="N272" s="16">
        <v>102.697959</v>
      </c>
      <c r="O272" s="16">
        <v>95.953061500000004</v>
      </c>
      <c r="P272" s="16">
        <v>101.3489795</v>
      </c>
      <c r="Q272" s="16">
        <v>100</v>
      </c>
      <c r="R272" s="16">
        <v>104.8424905</v>
      </c>
      <c r="S272" s="16">
        <v>101.22634499999999</v>
      </c>
      <c r="T272" s="16">
        <v>110.3421762</v>
      </c>
      <c r="U272" s="16">
        <v>119.42530480000001</v>
      </c>
      <c r="V272" s="16">
        <v>102.24829920000001</v>
      </c>
      <c r="W272" s="16">
        <v>95.707792499999996</v>
      </c>
    </row>
    <row r="273" spans="1:23" x14ac:dyDescent="0.25">
      <c r="A273">
        <v>274</v>
      </c>
      <c r="B273" s="30" t="s">
        <v>632</v>
      </c>
      <c r="C273" s="30" t="s">
        <v>491</v>
      </c>
      <c r="D273" s="30" t="s">
        <v>24</v>
      </c>
      <c r="E273" s="30" t="s">
        <v>31</v>
      </c>
      <c r="F273" s="30" t="s">
        <v>190</v>
      </c>
      <c r="G273" s="30" t="s">
        <v>492</v>
      </c>
      <c r="H273" s="16">
        <v>98.501133890000006</v>
      </c>
      <c r="I273" s="16">
        <v>111.4458867</v>
      </c>
      <c r="J273" s="16">
        <v>118.3461212</v>
      </c>
      <c r="K273" s="16">
        <v>110.11734629999999</v>
      </c>
      <c r="L273" s="16">
        <v>100</v>
      </c>
      <c r="M273" s="16">
        <v>95.182216069999996</v>
      </c>
      <c r="N273" s="16">
        <v>105.39591799999999</v>
      </c>
      <c r="O273" s="16">
        <v>94.604082000000005</v>
      </c>
      <c r="P273" s="16">
        <v>102.697959</v>
      </c>
      <c r="Q273" s="16">
        <v>100</v>
      </c>
      <c r="R273" s="16">
        <v>104.8424905</v>
      </c>
      <c r="S273" s="16">
        <v>100</v>
      </c>
      <c r="T273" s="16">
        <v>111.6911557</v>
      </c>
      <c r="U273" s="16">
        <v>118.3461212</v>
      </c>
      <c r="V273" s="16">
        <v>104.4965983</v>
      </c>
      <c r="W273" s="16">
        <v>93.868274999999997</v>
      </c>
    </row>
    <row r="274" spans="1:23" x14ac:dyDescent="0.25">
      <c r="A274">
        <v>275</v>
      </c>
      <c r="B274" s="30" t="s">
        <v>738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101.4988661</v>
      </c>
      <c r="I274" s="16">
        <v>108.1756333</v>
      </c>
      <c r="J274" s="16">
        <v>117.26693760000001</v>
      </c>
      <c r="K274" s="16">
        <v>106.74489749999999</v>
      </c>
      <c r="L274" s="16">
        <v>100</v>
      </c>
      <c r="M274" s="16">
        <v>100</v>
      </c>
      <c r="N274" s="16">
        <v>104.0469385</v>
      </c>
      <c r="O274" s="16">
        <v>98.651020500000001</v>
      </c>
      <c r="P274" s="16">
        <v>101.3489795</v>
      </c>
      <c r="Q274" s="16">
        <v>100</v>
      </c>
      <c r="R274" s="16">
        <v>105.18838270000001</v>
      </c>
      <c r="S274" s="16">
        <v>102.45269</v>
      </c>
      <c r="T274" s="16">
        <v>108.5435368</v>
      </c>
      <c r="U274" s="16">
        <v>117.26693760000001</v>
      </c>
      <c r="V274" s="16">
        <v>102.9977322</v>
      </c>
      <c r="W274" s="16">
        <v>98.773655000000005</v>
      </c>
    </row>
    <row r="275" spans="1:23" x14ac:dyDescent="0.25">
      <c r="A275">
        <v>276</v>
      </c>
      <c r="B275" s="30" t="s">
        <v>824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111.4458867</v>
      </c>
      <c r="J275" s="16">
        <v>122.6628556</v>
      </c>
      <c r="K275" s="16">
        <v>111.2414958</v>
      </c>
      <c r="L275" s="16">
        <v>100</v>
      </c>
      <c r="M275" s="16">
        <v>97.109329639999999</v>
      </c>
      <c r="N275" s="16">
        <v>104.0469385</v>
      </c>
      <c r="O275" s="16">
        <v>95.953061500000004</v>
      </c>
      <c r="P275" s="16">
        <v>102.697959</v>
      </c>
      <c r="Q275" s="16">
        <v>100</v>
      </c>
      <c r="R275" s="16">
        <v>106.5719514</v>
      </c>
      <c r="S275" s="16">
        <v>101.8395175</v>
      </c>
      <c r="T275" s="16">
        <v>112.1408155</v>
      </c>
      <c r="U275" s="16">
        <v>122.6628556</v>
      </c>
      <c r="V275" s="16">
        <v>103.74716530000001</v>
      </c>
      <c r="W275" s="16">
        <v>95.707792499999996</v>
      </c>
    </row>
    <row r="276" spans="1:23" x14ac:dyDescent="0.25">
      <c r="A276">
        <v>277</v>
      </c>
      <c r="B276" s="30" t="s">
        <v>981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112.26345000000001</v>
      </c>
      <c r="J276" s="16">
        <v>119.42530480000001</v>
      </c>
      <c r="K276" s="16">
        <v>112.36564540000001</v>
      </c>
      <c r="L276" s="16">
        <v>100</v>
      </c>
      <c r="M276" s="16">
        <v>97.109329639999999</v>
      </c>
      <c r="N276" s="16">
        <v>105.39591799999999</v>
      </c>
      <c r="O276" s="16">
        <v>97.302041000000003</v>
      </c>
      <c r="P276" s="16">
        <v>102.697959</v>
      </c>
      <c r="Q276" s="16">
        <v>100</v>
      </c>
      <c r="R276" s="16">
        <v>106.74489749999999</v>
      </c>
      <c r="S276" s="16">
        <v>101.8395175</v>
      </c>
      <c r="T276" s="16">
        <v>113.04013519999999</v>
      </c>
      <c r="U276" s="16">
        <v>119.42530480000001</v>
      </c>
      <c r="V276" s="16">
        <v>104.4965983</v>
      </c>
      <c r="W276" s="16">
        <v>96.320965000000001</v>
      </c>
    </row>
    <row r="277" spans="1:23" x14ac:dyDescent="0.25">
      <c r="A277">
        <v>278</v>
      </c>
      <c r="B277" s="30" t="s">
        <v>207</v>
      </c>
      <c r="C277" s="30" t="s">
        <v>491</v>
      </c>
      <c r="D277" s="30" t="s">
        <v>28</v>
      </c>
      <c r="E277" s="30" t="s">
        <v>31</v>
      </c>
      <c r="F277" s="30" t="s">
        <v>190</v>
      </c>
      <c r="G277" s="30" t="s">
        <v>492</v>
      </c>
      <c r="H277" s="16">
        <v>101.4988661</v>
      </c>
      <c r="I277" s="16">
        <v>113.0810133</v>
      </c>
      <c r="J277" s="16">
        <v>124.8212228</v>
      </c>
      <c r="K277" s="16">
        <v>112.36564540000001</v>
      </c>
      <c r="L277" s="16">
        <v>100</v>
      </c>
      <c r="M277" s="16">
        <v>98.072886429999997</v>
      </c>
      <c r="N277" s="16">
        <v>105.39591799999999</v>
      </c>
      <c r="O277" s="16">
        <v>97.302041000000003</v>
      </c>
      <c r="P277" s="16">
        <v>104.0469385</v>
      </c>
      <c r="Q277" s="16">
        <v>100</v>
      </c>
      <c r="R277" s="16">
        <v>108.3014123</v>
      </c>
      <c r="S277" s="16">
        <v>102.45269</v>
      </c>
      <c r="T277" s="16">
        <v>113.489795</v>
      </c>
      <c r="U277" s="16">
        <v>124.8212228</v>
      </c>
      <c r="V277" s="16">
        <v>105.24603140000001</v>
      </c>
      <c r="W277" s="16">
        <v>96.934137500000006</v>
      </c>
    </row>
    <row r="278" spans="1:23" x14ac:dyDescent="0.25">
      <c r="A278">
        <v>279</v>
      </c>
      <c r="B278" s="30" t="s">
        <v>205</v>
      </c>
      <c r="C278" s="30" t="s">
        <v>493</v>
      </c>
      <c r="D278" s="30" t="s">
        <v>24</v>
      </c>
      <c r="E278" s="30" t="s">
        <v>25</v>
      </c>
      <c r="F278" s="30" t="s">
        <v>190</v>
      </c>
      <c r="G278" s="30" t="s">
        <v>494</v>
      </c>
      <c r="H278" s="16">
        <v>104.4965983</v>
      </c>
      <c r="I278" s="16">
        <v>100</v>
      </c>
      <c r="J278" s="16">
        <v>101.07918359999999</v>
      </c>
      <c r="K278" s="16">
        <v>98.875850420000006</v>
      </c>
      <c r="L278" s="16">
        <v>100</v>
      </c>
      <c r="M278" s="16">
        <v>104.81778389999999</v>
      </c>
      <c r="N278" s="16">
        <v>101.3489795</v>
      </c>
      <c r="O278" s="16">
        <v>105.39591799999999</v>
      </c>
      <c r="P278" s="16">
        <v>101.3489795</v>
      </c>
      <c r="Q278" s="16">
        <v>96.627551249999996</v>
      </c>
      <c r="R278" s="16">
        <v>100.8647304</v>
      </c>
      <c r="S278" s="16">
        <v>104.90537999999999</v>
      </c>
      <c r="T278" s="16">
        <v>100.89931970000001</v>
      </c>
      <c r="U278" s="16">
        <v>101.07918359999999</v>
      </c>
      <c r="V278" s="16">
        <v>101.4988661</v>
      </c>
      <c r="W278" s="16">
        <v>104.90537999999999</v>
      </c>
    </row>
    <row r="279" spans="1:23" x14ac:dyDescent="0.25">
      <c r="A279">
        <v>280</v>
      </c>
      <c r="B279" s="30" t="s">
        <v>632</v>
      </c>
      <c r="C279" s="30" t="s">
        <v>493</v>
      </c>
      <c r="D279" s="30" t="s">
        <v>24</v>
      </c>
      <c r="E279" s="30" t="s">
        <v>25</v>
      </c>
      <c r="F279" s="30" t="s">
        <v>190</v>
      </c>
      <c r="G279" s="30" t="s">
        <v>494</v>
      </c>
      <c r="H279" s="16">
        <v>106.74489749999999</v>
      </c>
      <c r="I279" s="16">
        <v>102.45269</v>
      </c>
      <c r="J279" s="16">
        <v>102.1583672</v>
      </c>
      <c r="K279" s="16">
        <v>100</v>
      </c>
      <c r="L279" s="16">
        <v>100</v>
      </c>
      <c r="M279" s="16">
        <v>105.7813407</v>
      </c>
      <c r="N279" s="16">
        <v>102.697959</v>
      </c>
      <c r="O279" s="16">
        <v>109.4428565</v>
      </c>
      <c r="P279" s="16">
        <v>102.697959</v>
      </c>
      <c r="Q279" s="16">
        <v>96.627551249999996</v>
      </c>
      <c r="R279" s="16">
        <v>103.28597569999999</v>
      </c>
      <c r="S279" s="16">
        <v>106.74489749999999</v>
      </c>
      <c r="T279" s="16">
        <v>102.697959</v>
      </c>
      <c r="U279" s="16">
        <v>102.1583672</v>
      </c>
      <c r="V279" s="16">
        <v>102.9977322</v>
      </c>
      <c r="W279" s="16">
        <v>107.35807</v>
      </c>
    </row>
    <row r="280" spans="1:23" x14ac:dyDescent="0.25">
      <c r="A280">
        <v>281</v>
      </c>
      <c r="B280" s="30" t="s">
        <v>738</v>
      </c>
      <c r="C280" s="30" t="s">
        <v>493</v>
      </c>
      <c r="D280" s="30" t="s">
        <v>23</v>
      </c>
      <c r="E280" s="30" t="s">
        <v>25</v>
      </c>
      <c r="F280" s="30" t="s">
        <v>190</v>
      </c>
      <c r="G280" s="30" t="s">
        <v>494</v>
      </c>
      <c r="H280" s="16">
        <v>107.4943306</v>
      </c>
      <c r="I280" s="16">
        <v>100.8175633</v>
      </c>
      <c r="J280" s="16">
        <v>105.39591799999999</v>
      </c>
      <c r="K280" s="16">
        <v>97.751700830000004</v>
      </c>
      <c r="L280" s="16">
        <v>100</v>
      </c>
      <c r="M280" s="16">
        <v>103.8542271</v>
      </c>
      <c r="N280" s="16">
        <v>105.39591799999999</v>
      </c>
      <c r="O280" s="16">
        <v>109.4428565</v>
      </c>
      <c r="P280" s="16">
        <v>105.39591799999999</v>
      </c>
      <c r="Q280" s="16">
        <v>96.627551249999996</v>
      </c>
      <c r="R280" s="16">
        <v>103.6318679</v>
      </c>
      <c r="S280" s="16">
        <v>107.35807</v>
      </c>
      <c r="T280" s="16">
        <v>100.89931970000001</v>
      </c>
      <c r="U280" s="16">
        <v>105.39591799999999</v>
      </c>
      <c r="V280" s="16">
        <v>105.9954644</v>
      </c>
      <c r="W280" s="16">
        <v>106.131725</v>
      </c>
    </row>
    <row r="281" spans="1:23" x14ac:dyDescent="0.25">
      <c r="A281">
        <v>282</v>
      </c>
      <c r="B281" s="30" t="s">
        <v>911</v>
      </c>
      <c r="C281" s="30" t="s">
        <v>493</v>
      </c>
      <c r="D281" s="30" t="s">
        <v>24</v>
      </c>
      <c r="E281" s="30" t="s">
        <v>25</v>
      </c>
      <c r="F281" s="30" t="s">
        <v>190</v>
      </c>
      <c r="G281" s="30" t="s">
        <v>494</v>
      </c>
      <c r="H281" s="16">
        <v>108.9931967</v>
      </c>
      <c r="I281" s="16">
        <v>100.8175633</v>
      </c>
      <c r="J281" s="16">
        <v>101.07918359999999</v>
      </c>
      <c r="K281" s="16">
        <v>97.751700830000004</v>
      </c>
      <c r="L281" s="16">
        <v>100</v>
      </c>
      <c r="M281" s="16">
        <v>107.7084543</v>
      </c>
      <c r="N281" s="16">
        <v>104.0469385</v>
      </c>
      <c r="O281" s="16">
        <v>112.1408155</v>
      </c>
      <c r="P281" s="16">
        <v>102.697959</v>
      </c>
      <c r="Q281" s="16">
        <v>96.627551249999996</v>
      </c>
      <c r="R281" s="16">
        <v>103.80481399999999</v>
      </c>
      <c r="S281" s="16">
        <v>108.58441500000001</v>
      </c>
      <c r="T281" s="16">
        <v>100.89931970000001</v>
      </c>
      <c r="U281" s="16">
        <v>101.07918359999999</v>
      </c>
      <c r="V281" s="16">
        <v>103.74716530000001</v>
      </c>
      <c r="W281" s="16">
        <v>109.81076</v>
      </c>
    </row>
    <row r="282" spans="1:23" x14ac:dyDescent="0.25">
      <c r="A282">
        <v>283</v>
      </c>
      <c r="B282" s="30" t="s">
        <v>991</v>
      </c>
      <c r="C282" s="30" t="s">
        <v>493</v>
      </c>
      <c r="D282" s="30" t="s">
        <v>28</v>
      </c>
      <c r="E282" s="30" t="s">
        <v>25</v>
      </c>
      <c r="F282" s="30" t="s">
        <v>190</v>
      </c>
      <c r="G282" s="30" t="s">
        <v>494</v>
      </c>
      <c r="H282" s="16">
        <v>109.74262969999999</v>
      </c>
      <c r="I282" s="16">
        <v>103.27025329999999</v>
      </c>
      <c r="J282" s="16">
        <v>102.1583672</v>
      </c>
      <c r="K282" s="16">
        <v>100</v>
      </c>
      <c r="L282" s="16">
        <v>100</v>
      </c>
      <c r="M282" s="16">
        <v>106.74489749999999</v>
      </c>
      <c r="N282" s="16">
        <v>105.39591799999999</v>
      </c>
      <c r="O282" s="16">
        <v>112.1408155</v>
      </c>
      <c r="P282" s="16">
        <v>105.39591799999999</v>
      </c>
      <c r="Q282" s="16">
        <v>96.627551249999996</v>
      </c>
      <c r="R282" s="16">
        <v>105.3613288</v>
      </c>
      <c r="S282" s="16">
        <v>109.1975875</v>
      </c>
      <c r="T282" s="16">
        <v>103.1476188</v>
      </c>
      <c r="U282" s="16">
        <v>102.1583672</v>
      </c>
      <c r="V282" s="16">
        <v>105.9954644</v>
      </c>
      <c r="W282" s="16">
        <v>109.1975875</v>
      </c>
    </row>
    <row r="283" spans="1:23" x14ac:dyDescent="0.25">
      <c r="A283">
        <v>284</v>
      </c>
      <c r="B283" s="30" t="s">
        <v>207</v>
      </c>
      <c r="C283" s="30" t="s">
        <v>493</v>
      </c>
      <c r="D283" s="30" t="s">
        <v>23</v>
      </c>
      <c r="E283" s="30" t="s">
        <v>25</v>
      </c>
      <c r="F283" s="30" t="s">
        <v>190</v>
      </c>
      <c r="G283" s="30" t="s">
        <v>494</v>
      </c>
      <c r="H283" s="16">
        <v>107.4943306</v>
      </c>
      <c r="I283" s="16">
        <v>105.7229433</v>
      </c>
      <c r="J283" s="16">
        <v>102.1583672</v>
      </c>
      <c r="K283" s="16">
        <v>103.3724488</v>
      </c>
      <c r="L283" s="16">
        <v>100</v>
      </c>
      <c r="M283" s="16">
        <v>105.7813407</v>
      </c>
      <c r="N283" s="16">
        <v>105.39591799999999</v>
      </c>
      <c r="O283" s="16">
        <v>110.791836</v>
      </c>
      <c r="P283" s="16">
        <v>106.74489749999999</v>
      </c>
      <c r="Q283" s="16">
        <v>96.627551249999996</v>
      </c>
      <c r="R283" s="16">
        <v>105.707221</v>
      </c>
      <c r="S283" s="16">
        <v>107.35807</v>
      </c>
      <c r="T283" s="16">
        <v>105.8455778</v>
      </c>
      <c r="U283" s="16">
        <v>102.1583672</v>
      </c>
      <c r="V283" s="16">
        <v>106.74489749999999</v>
      </c>
      <c r="W283" s="16">
        <v>107.9712425</v>
      </c>
    </row>
    <row r="284" spans="1:23" x14ac:dyDescent="0.25">
      <c r="A284">
        <v>285</v>
      </c>
      <c r="B284" s="30" t="s">
        <v>205</v>
      </c>
      <c r="C284" s="30" t="s">
        <v>495</v>
      </c>
      <c r="D284" s="30" t="s">
        <v>28</v>
      </c>
      <c r="E284" s="30" t="s">
        <v>26</v>
      </c>
      <c r="F284" s="30" t="s">
        <v>190</v>
      </c>
      <c r="G284" s="30" t="s">
        <v>496</v>
      </c>
      <c r="H284" s="16">
        <v>103.74716530000001</v>
      </c>
      <c r="I284" s="16">
        <v>98.364873329999995</v>
      </c>
      <c r="J284" s="16">
        <v>96.762449200000006</v>
      </c>
      <c r="K284" s="16">
        <v>98.875850420000006</v>
      </c>
      <c r="L284" s="16">
        <v>100</v>
      </c>
      <c r="M284" s="16">
        <v>109.6355679</v>
      </c>
      <c r="N284" s="16">
        <v>94.604082000000005</v>
      </c>
      <c r="O284" s="16">
        <v>98.651020500000001</v>
      </c>
      <c r="P284" s="16">
        <v>98.651020500000001</v>
      </c>
      <c r="Q284" s="16">
        <v>100</v>
      </c>
      <c r="R284" s="16">
        <v>99.30821564</v>
      </c>
      <c r="S284" s="16">
        <v>104.2922075</v>
      </c>
      <c r="T284" s="16">
        <v>100</v>
      </c>
      <c r="U284" s="16">
        <v>96.762449200000006</v>
      </c>
      <c r="V284" s="16">
        <v>96.252834719999996</v>
      </c>
      <c r="W284" s="16">
        <v>104.90537999999999</v>
      </c>
    </row>
    <row r="285" spans="1:23" x14ac:dyDescent="0.25">
      <c r="A285">
        <v>286</v>
      </c>
      <c r="B285" s="30" t="s">
        <v>629</v>
      </c>
      <c r="C285" s="30" t="s">
        <v>495</v>
      </c>
      <c r="D285" s="30" t="s">
        <v>23</v>
      </c>
      <c r="E285" s="30" t="s">
        <v>26</v>
      </c>
      <c r="F285" s="30" t="s">
        <v>190</v>
      </c>
      <c r="G285" s="30" t="s">
        <v>496</v>
      </c>
      <c r="H285" s="16">
        <v>105.9954644</v>
      </c>
      <c r="I285" s="16">
        <v>99.182436670000001</v>
      </c>
      <c r="J285" s="16">
        <v>97.841632799999999</v>
      </c>
      <c r="K285" s="16">
        <v>100</v>
      </c>
      <c r="L285" s="16">
        <v>100</v>
      </c>
      <c r="M285" s="16">
        <v>112.52623819999999</v>
      </c>
      <c r="N285" s="16">
        <v>95.953061500000004</v>
      </c>
      <c r="O285" s="16">
        <v>102.697959</v>
      </c>
      <c r="P285" s="16">
        <v>100</v>
      </c>
      <c r="Q285" s="16">
        <v>100</v>
      </c>
      <c r="R285" s="16">
        <v>101.72946090000001</v>
      </c>
      <c r="S285" s="16">
        <v>106.131725</v>
      </c>
      <c r="T285" s="16">
        <v>100.89931970000001</v>
      </c>
      <c r="U285" s="16">
        <v>97.841632799999999</v>
      </c>
      <c r="V285" s="16">
        <v>97.751700830000004</v>
      </c>
      <c r="W285" s="16">
        <v>108.58441500000001</v>
      </c>
    </row>
    <row r="286" spans="1:23" x14ac:dyDescent="0.25">
      <c r="A286">
        <v>287</v>
      </c>
      <c r="B286" s="30" t="s">
        <v>706</v>
      </c>
      <c r="C286" s="30" t="s">
        <v>495</v>
      </c>
      <c r="D286" s="30" t="s">
        <v>24</v>
      </c>
      <c r="E286" s="30" t="s">
        <v>26</v>
      </c>
      <c r="F286" s="30" t="s">
        <v>190</v>
      </c>
      <c r="G286" s="30" t="s">
        <v>496</v>
      </c>
      <c r="H286" s="16">
        <v>107.4943306</v>
      </c>
      <c r="I286" s="16">
        <v>97.547309999999996</v>
      </c>
      <c r="J286" s="16">
        <v>95.683265599999999</v>
      </c>
      <c r="K286" s="16">
        <v>97.751700830000004</v>
      </c>
      <c r="L286" s="16">
        <v>100</v>
      </c>
      <c r="M286" s="16">
        <v>115.4169086</v>
      </c>
      <c r="N286" s="16">
        <v>95.953061500000004</v>
      </c>
      <c r="O286" s="16">
        <v>105.39591799999999</v>
      </c>
      <c r="P286" s="16">
        <v>100</v>
      </c>
      <c r="Q286" s="16">
        <v>100</v>
      </c>
      <c r="R286" s="16">
        <v>101.902407</v>
      </c>
      <c r="S286" s="16">
        <v>107.35807</v>
      </c>
      <c r="T286" s="16">
        <v>99.100680330000003</v>
      </c>
      <c r="U286" s="16">
        <v>95.683265599999999</v>
      </c>
      <c r="V286" s="16">
        <v>97.751700830000004</v>
      </c>
      <c r="W286" s="16">
        <v>111.6502775</v>
      </c>
    </row>
    <row r="287" spans="1:23" x14ac:dyDescent="0.25">
      <c r="A287">
        <v>288</v>
      </c>
      <c r="B287" s="30" t="s">
        <v>832</v>
      </c>
      <c r="C287" s="30" t="s">
        <v>495</v>
      </c>
      <c r="D287" s="30" t="s">
        <v>28</v>
      </c>
      <c r="E287" s="30" t="s">
        <v>26</v>
      </c>
      <c r="F287" s="30" t="s">
        <v>190</v>
      </c>
      <c r="G287" s="30" t="s">
        <v>496</v>
      </c>
      <c r="H287" s="16">
        <v>108.24376359999999</v>
      </c>
      <c r="I287" s="16">
        <v>101.6351267</v>
      </c>
      <c r="J287" s="16">
        <v>97.841632799999999</v>
      </c>
      <c r="K287" s="16">
        <v>102.24829920000001</v>
      </c>
      <c r="L287" s="16">
        <v>100</v>
      </c>
      <c r="M287" s="16">
        <v>110.5991246</v>
      </c>
      <c r="N287" s="16">
        <v>93.255102500000007</v>
      </c>
      <c r="O287" s="16">
        <v>102.697959</v>
      </c>
      <c r="P287" s="16">
        <v>97.302041000000003</v>
      </c>
      <c r="Q287" s="16">
        <v>100</v>
      </c>
      <c r="R287" s="16">
        <v>102.0753531</v>
      </c>
      <c r="S287" s="16">
        <v>107.9712425</v>
      </c>
      <c r="T287" s="16">
        <v>103.1476188</v>
      </c>
      <c r="U287" s="16">
        <v>97.841632799999999</v>
      </c>
      <c r="V287" s="16">
        <v>94.753968610000001</v>
      </c>
      <c r="W287" s="16">
        <v>107.35807</v>
      </c>
    </row>
    <row r="288" spans="1:23" x14ac:dyDescent="0.25">
      <c r="A288">
        <v>289</v>
      </c>
      <c r="B288" s="30" t="s">
        <v>984</v>
      </c>
      <c r="C288" s="30" t="s">
        <v>495</v>
      </c>
      <c r="D288" s="30" t="s">
        <v>23</v>
      </c>
      <c r="E288" s="30" t="s">
        <v>26</v>
      </c>
      <c r="F288" s="30" t="s">
        <v>190</v>
      </c>
      <c r="G288" s="30" t="s">
        <v>496</v>
      </c>
      <c r="H288" s="16">
        <v>107.4943306</v>
      </c>
      <c r="I288" s="16">
        <v>99.182436670000001</v>
      </c>
      <c r="J288" s="16">
        <v>98.920816400000007</v>
      </c>
      <c r="K288" s="16">
        <v>100</v>
      </c>
      <c r="L288" s="16">
        <v>100</v>
      </c>
      <c r="M288" s="16">
        <v>115.4169086</v>
      </c>
      <c r="N288" s="16">
        <v>97.302041000000003</v>
      </c>
      <c r="O288" s="16">
        <v>105.39591799999999</v>
      </c>
      <c r="P288" s="16">
        <v>101.3489795</v>
      </c>
      <c r="Q288" s="16">
        <v>100</v>
      </c>
      <c r="R288" s="16">
        <v>103.4589218</v>
      </c>
      <c r="S288" s="16">
        <v>107.35807</v>
      </c>
      <c r="T288" s="16">
        <v>100.89931970000001</v>
      </c>
      <c r="U288" s="16">
        <v>98.920816400000007</v>
      </c>
      <c r="V288" s="16">
        <v>99.250566939999999</v>
      </c>
      <c r="W288" s="16">
        <v>111.6502775</v>
      </c>
    </row>
    <row r="289" spans="1:23" x14ac:dyDescent="0.25">
      <c r="A289">
        <v>290</v>
      </c>
      <c r="B289" s="30" t="s">
        <v>207</v>
      </c>
      <c r="C289" s="30" t="s">
        <v>495</v>
      </c>
      <c r="D289" s="30" t="s">
        <v>24</v>
      </c>
      <c r="E289" s="30" t="s">
        <v>26</v>
      </c>
      <c r="F289" s="30" t="s">
        <v>190</v>
      </c>
      <c r="G289" s="30" t="s">
        <v>496</v>
      </c>
      <c r="H289" s="16">
        <v>106.74489749999999</v>
      </c>
      <c r="I289" s="16">
        <v>101.6351267</v>
      </c>
      <c r="J289" s="16">
        <v>97.841632799999999</v>
      </c>
      <c r="K289" s="16">
        <v>103.3724488</v>
      </c>
      <c r="L289" s="16">
        <v>100</v>
      </c>
      <c r="M289" s="16">
        <v>112.52623819999999</v>
      </c>
      <c r="N289" s="16">
        <v>98.651020500000001</v>
      </c>
      <c r="O289" s="16">
        <v>104.0469385</v>
      </c>
      <c r="P289" s="16">
        <v>102.697959</v>
      </c>
      <c r="Q289" s="16">
        <v>100</v>
      </c>
      <c r="R289" s="16">
        <v>103.80481399999999</v>
      </c>
      <c r="S289" s="16">
        <v>106.74489749999999</v>
      </c>
      <c r="T289" s="16">
        <v>103.5972787</v>
      </c>
      <c r="U289" s="16">
        <v>97.841632799999999</v>
      </c>
      <c r="V289" s="16">
        <v>100.7494331</v>
      </c>
      <c r="W289" s="16">
        <v>109.1975875</v>
      </c>
    </row>
    <row r="290" spans="1:23" x14ac:dyDescent="0.25">
      <c r="A290">
        <v>291</v>
      </c>
      <c r="B290" s="30" t="s">
        <v>205</v>
      </c>
      <c r="C290" s="30" t="s">
        <v>497</v>
      </c>
      <c r="D290" s="30" t="s">
        <v>28</v>
      </c>
      <c r="E290" s="30" t="s">
        <v>25</v>
      </c>
      <c r="F290" s="30" t="s">
        <v>190</v>
      </c>
      <c r="G290" s="30" t="s">
        <v>498</v>
      </c>
      <c r="H290" s="16">
        <v>102.9977322</v>
      </c>
      <c r="I290" s="16">
        <v>99.182436670000001</v>
      </c>
      <c r="J290" s="16">
        <v>100</v>
      </c>
      <c r="K290" s="16">
        <v>96.627551249999996</v>
      </c>
      <c r="L290" s="16">
        <v>93.255102500000007</v>
      </c>
      <c r="M290" s="16">
        <v>100</v>
      </c>
      <c r="N290" s="16">
        <v>104.0469385</v>
      </c>
      <c r="O290" s="16">
        <v>102.697959</v>
      </c>
      <c r="P290" s="16">
        <v>104.0469385</v>
      </c>
      <c r="Q290" s="16">
        <v>100</v>
      </c>
      <c r="R290" s="16">
        <v>99.481161729999997</v>
      </c>
      <c r="S290" s="16">
        <v>101.22634499999999</v>
      </c>
      <c r="T290" s="16">
        <v>97.751700830000004</v>
      </c>
      <c r="U290" s="16">
        <v>100</v>
      </c>
      <c r="V290" s="16">
        <v>104.4965983</v>
      </c>
      <c r="W290" s="16">
        <v>100.6131725</v>
      </c>
    </row>
    <row r="291" spans="1:23" x14ac:dyDescent="0.25">
      <c r="A291">
        <v>292</v>
      </c>
      <c r="B291" s="30" t="s">
        <v>586</v>
      </c>
      <c r="C291" s="30" t="s">
        <v>497</v>
      </c>
      <c r="D291" s="30" t="s">
        <v>23</v>
      </c>
      <c r="E291" s="30" t="s">
        <v>25</v>
      </c>
      <c r="F291" s="30" t="s">
        <v>190</v>
      </c>
      <c r="G291" s="30" t="s">
        <v>498</v>
      </c>
      <c r="H291" s="16">
        <v>105.24603140000001</v>
      </c>
      <c r="I291" s="16">
        <v>101.6351267</v>
      </c>
      <c r="J291" s="16">
        <v>101.07918359999999</v>
      </c>
      <c r="K291" s="16">
        <v>97.751700830000004</v>
      </c>
      <c r="L291" s="16">
        <v>93.255102500000007</v>
      </c>
      <c r="M291" s="16">
        <v>100.96355680000001</v>
      </c>
      <c r="N291" s="16">
        <v>105.39591799999999</v>
      </c>
      <c r="O291" s="16">
        <v>106.74489749999999</v>
      </c>
      <c r="P291" s="16">
        <v>105.39591799999999</v>
      </c>
      <c r="Q291" s="16">
        <v>100</v>
      </c>
      <c r="R291" s="16">
        <v>101.902407</v>
      </c>
      <c r="S291" s="16">
        <v>103.06586249999999</v>
      </c>
      <c r="T291" s="16">
        <v>99.550340199999994</v>
      </c>
      <c r="U291" s="16">
        <v>101.07918359999999</v>
      </c>
      <c r="V291" s="16">
        <v>105.9954644</v>
      </c>
      <c r="W291" s="16">
        <v>103.06586249999999</v>
      </c>
    </row>
    <row r="292" spans="1:23" x14ac:dyDescent="0.25">
      <c r="A292">
        <v>293</v>
      </c>
      <c r="B292" s="30" t="s">
        <v>733</v>
      </c>
      <c r="C292" s="30" t="s">
        <v>497</v>
      </c>
      <c r="D292" s="30" t="s">
        <v>24</v>
      </c>
      <c r="E292" s="30" t="s">
        <v>25</v>
      </c>
      <c r="F292" s="30" t="s">
        <v>190</v>
      </c>
      <c r="G292" s="30" t="s">
        <v>498</v>
      </c>
      <c r="H292" s="16">
        <v>105.24603140000001</v>
      </c>
      <c r="I292" s="16">
        <v>104.0878167</v>
      </c>
      <c r="J292" s="16">
        <v>98.920816400000007</v>
      </c>
      <c r="K292" s="16">
        <v>100</v>
      </c>
      <c r="L292" s="16">
        <v>93.255102500000007</v>
      </c>
      <c r="M292" s="16">
        <v>99.036443210000002</v>
      </c>
      <c r="N292" s="16">
        <v>108.09387700000001</v>
      </c>
      <c r="O292" s="16">
        <v>104.0469385</v>
      </c>
      <c r="P292" s="16">
        <v>105.39591799999999</v>
      </c>
      <c r="Q292" s="16">
        <v>100</v>
      </c>
      <c r="R292" s="16">
        <v>102.0753531</v>
      </c>
      <c r="S292" s="16">
        <v>103.06586249999999</v>
      </c>
      <c r="T292" s="16">
        <v>101.7986393</v>
      </c>
      <c r="U292" s="16">
        <v>98.920816400000007</v>
      </c>
      <c r="V292" s="16">
        <v>107.4943306</v>
      </c>
      <c r="W292" s="16">
        <v>100.6131725</v>
      </c>
    </row>
    <row r="293" spans="1:23" x14ac:dyDescent="0.25">
      <c r="A293">
        <v>294</v>
      </c>
      <c r="B293" s="30" t="s">
        <v>824</v>
      </c>
      <c r="C293" s="30" t="s">
        <v>497</v>
      </c>
      <c r="D293" s="30" t="s">
        <v>28</v>
      </c>
      <c r="E293" s="30" t="s">
        <v>25</v>
      </c>
      <c r="F293" s="30" t="s">
        <v>190</v>
      </c>
      <c r="G293" s="30" t="s">
        <v>498</v>
      </c>
      <c r="H293" s="16">
        <v>107.4943306</v>
      </c>
      <c r="I293" s="16">
        <v>100</v>
      </c>
      <c r="J293" s="16">
        <v>100</v>
      </c>
      <c r="K293" s="16">
        <v>95.503401670000002</v>
      </c>
      <c r="L293" s="16">
        <v>93.255102500000007</v>
      </c>
      <c r="M293" s="16">
        <v>100.96355680000001</v>
      </c>
      <c r="N293" s="16">
        <v>108.09387700000001</v>
      </c>
      <c r="O293" s="16">
        <v>106.74489749999999</v>
      </c>
      <c r="P293" s="16">
        <v>108.09387700000001</v>
      </c>
      <c r="Q293" s="16">
        <v>100</v>
      </c>
      <c r="R293" s="16">
        <v>102.24829920000001</v>
      </c>
      <c r="S293" s="16">
        <v>104.90537999999999</v>
      </c>
      <c r="T293" s="16">
        <v>97.751700830000004</v>
      </c>
      <c r="U293" s="16">
        <v>100</v>
      </c>
      <c r="V293" s="16">
        <v>108.9931967</v>
      </c>
      <c r="W293" s="16">
        <v>103.06586249999999</v>
      </c>
    </row>
    <row r="294" spans="1:23" x14ac:dyDescent="0.25">
      <c r="A294">
        <v>295</v>
      </c>
      <c r="B294" s="30" t="s">
        <v>955</v>
      </c>
      <c r="C294" s="30" t="s">
        <v>497</v>
      </c>
      <c r="D294" s="30" t="s">
        <v>23</v>
      </c>
      <c r="E294" s="30" t="s">
        <v>25</v>
      </c>
      <c r="F294" s="30" t="s">
        <v>190</v>
      </c>
      <c r="G294" s="30" t="s">
        <v>498</v>
      </c>
      <c r="H294" s="16">
        <v>107.4943306</v>
      </c>
      <c r="I294" s="16">
        <v>101.6351267</v>
      </c>
      <c r="J294" s="16">
        <v>102.1583672</v>
      </c>
      <c r="K294" s="16">
        <v>97.751700830000004</v>
      </c>
      <c r="L294" s="16">
        <v>93.255102500000007</v>
      </c>
      <c r="M294" s="16">
        <v>102.8906704</v>
      </c>
      <c r="N294" s="16">
        <v>106.74489749999999</v>
      </c>
      <c r="O294" s="16">
        <v>109.4428565</v>
      </c>
      <c r="P294" s="16">
        <v>106.74489749999999</v>
      </c>
      <c r="Q294" s="16">
        <v>100</v>
      </c>
      <c r="R294" s="16">
        <v>103.6318679</v>
      </c>
      <c r="S294" s="16">
        <v>104.90537999999999</v>
      </c>
      <c r="T294" s="16">
        <v>99.550340199999994</v>
      </c>
      <c r="U294" s="16">
        <v>102.1583672</v>
      </c>
      <c r="V294" s="16">
        <v>107.4943306</v>
      </c>
      <c r="W294" s="16">
        <v>105.5185525</v>
      </c>
    </row>
    <row r="295" spans="1:23" x14ac:dyDescent="0.25">
      <c r="A295">
        <v>296</v>
      </c>
      <c r="B295" s="30" t="s">
        <v>207</v>
      </c>
      <c r="C295" s="30" t="s">
        <v>497</v>
      </c>
      <c r="D295" s="30" t="s">
        <v>24</v>
      </c>
      <c r="E295" s="30" t="s">
        <v>25</v>
      </c>
      <c r="F295" s="30" t="s">
        <v>190</v>
      </c>
      <c r="G295" s="30" t="s">
        <v>498</v>
      </c>
      <c r="H295" s="16">
        <v>105.9954644</v>
      </c>
      <c r="I295" s="16">
        <v>104.0878167</v>
      </c>
      <c r="J295" s="16">
        <v>101.07918359999999</v>
      </c>
      <c r="K295" s="16">
        <v>101.1241496</v>
      </c>
      <c r="L295" s="16">
        <v>93.255102500000007</v>
      </c>
      <c r="M295" s="16">
        <v>100.96355680000001</v>
      </c>
      <c r="N295" s="16">
        <v>108.09387700000001</v>
      </c>
      <c r="O295" s="16">
        <v>108.09387700000001</v>
      </c>
      <c r="P295" s="16">
        <v>108.09387700000001</v>
      </c>
      <c r="Q295" s="16">
        <v>100</v>
      </c>
      <c r="R295" s="16">
        <v>103.9777601</v>
      </c>
      <c r="S295" s="16">
        <v>103.679035</v>
      </c>
      <c r="T295" s="16">
        <v>102.24829920000001</v>
      </c>
      <c r="U295" s="16">
        <v>101.07918359999999</v>
      </c>
      <c r="V295" s="16">
        <v>108.9931967</v>
      </c>
      <c r="W295" s="16">
        <v>103.679035</v>
      </c>
    </row>
    <row r="296" spans="1:23" x14ac:dyDescent="0.25">
      <c r="A296">
        <v>297</v>
      </c>
      <c r="B296" s="30" t="s">
        <v>205</v>
      </c>
      <c r="C296" s="30" t="s">
        <v>531</v>
      </c>
      <c r="D296" s="30" t="s">
        <v>28</v>
      </c>
      <c r="E296" s="30" t="s">
        <v>25</v>
      </c>
      <c r="F296" s="30" t="s">
        <v>190</v>
      </c>
      <c r="G296" s="30" t="s">
        <v>532</v>
      </c>
      <c r="H296" s="16">
        <v>104.4965983</v>
      </c>
      <c r="I296" s="16">
        <v>101.6351267</v>
      </c>
      <c r="J296" s="16">
        <v>97.841632799999999</v>
      </c>
      <c r="K296" s="16">
        <v>94.379252080000001</v>
      </c>
      <c r="L296" s="16">
        <v>100</v>
      </c>
      <c r="M296" s="16">
        <v>99.036443210000002</v>
      </c>
      <c r="N296" s="16">
        <v>95.953061500000004</v>
      </c>
      <c r="O296" s="16">
        <v>102.697959</v>
      </c>
      <c r="P296" s="16">
        <v>95.953061500000004</v>
      </c>
      <c r="Q296" s="16">
        <v>96.627551249999996</v>
      </c>
      <c r="R296" s="16">
        <v>97.232862560000001</v>
      </c>
      <c r="S296" s="16">
        <v>104.90537999999999</v>
      </c>
      <c r="T296" s="16">
        <v>100</v>
      </c>
      <c r="U296" s="16">
        <v>97.841632799999999</v>
      </c>
      <c r="V296" s="16">
        <v>95.503401670000002</v>
      </c>
      <c r="W296" s="16">
        <v>100</v>
      </c>
    </row>
    <row r="297" spans="1:23" x14ac:dyDescent="0.25">
      <c r="A297">
        <v>298</v>
      </c>
      <c r="B297" s="30" t="s">
        <v>596</v>
      </c>
      <c r="C297" s="30" t="s">
        <v>531</v>
      </c>
      <c r="D297" s="30" t="s">
        <v>28</v>
      </c>
      <c r="E297" s="30" t="s">
        <v>25</v>
      </c>
      <c r="F297" s="30" t="s">
        <v>190</v>
      </c>
      <c r="G297" s="30" t="s">
        <v>532</v>
      </c>
      <c r="H297" s="16">
        <v>106.74489749999999</v>
      </c>
      <c r="I297" s="16">
        <v>104.0878167</v>
      </c>
      <c r="J297" s="16">
        <v>98.920816400000007</v>
      </c>
      <c r="K297" s="16">
        <v>95.503401670000002</v>
      </c>
      <c r="L297" s="16">
        <v>100</v>
      </c>
      <c r="M297" s="16">
        <v>100</v>
      </c>
      <c r="N297" s="16">
        <v>97.302041000000003</v>
      </c>
      <c r="O297" s="16">
        <v>106.74489749999999</v>
      </c>
      <c r="P297" s="16">
        <v>97.302041000000003</v>
      </c>
      <c r="Q297" s="16">
        <v>96.627551249999996</v>
      </c>
      <c r="R297" s="16">
        <v>99.654107800000006</v>
      </c>
      <c r="S297" s="16">
        <v>106.74489749999999</v>
      </c>
      <c r="T297" s="16">
        <v>101.7986393</v>
      </c>
      <c r="U297" s="16">
        <v>98.920816400000007</v>
      </c>
      <c r="V297" s="16">
        <v>97.002267779999997</v>
      </c>
      <c r="W297" s="16">
        <v>102.45269</v>
      </c>
    </row>
    <row r="298" spans="1:23" x14ac:dyDescent="0.25">
      <c r="A298">
        <v>299</v>
      </c>
      <c r="B298" s="30" t="s">
        <v>991</v>
      </c>
      <c r="C298" s="30" t="s">
        <v>531</v>
      </c>
      <c r="D298" s="30" t="s">
        <v>23</v>
      </c>
      <c r="E298" s="30" t="s">
        <v>25</v>
      </c>
      <c r="F298" s="30" t="s">
        <v>190</v>
      </c>
      <c r="G298" s="30" t="s">
        <v>532</v>
      </c>
      <c r="H298" s="16">
        <v>106.74489749999999</v>
      </c>
      <c r="I298" s="16">
        <v>106.54050669999999</v>
      </c>
      <c r="J298" s="16">
        <v>96.762449200000006</v>
      </c>
      <c r="K298" s="16">
        <v>97.751700830000004</v>
      </c>
      <c r="L298" s="16">
        <v>100</v>
      </c>
      <c r="M298" s="16">
        <v>98.072886429999997</v>
      </c>
      <c r="N298" s="16">
        <v>100</v>
      </c>
      <c r="O298" s="16">
        <v>104.0469385</v>
      </c>
      <c r="P298" s="16">
        <v>97.302041000000003</v>
      </c>
      <c r="Q298" s="16">
        <v>96.627551249999996</v>
      </c>
      <c r="R298" s="16">
        <v>99.827053899999996</v>
      </c>
      <c r="S298" s="16">
        <v>106.74489749999999</v>
      </c>
      <c r="T298" s="16">
        <v>104.0469385</v>
      </c>
      <c r="U298" s="16">
        <v>96.762449200000006</v>
      </c>
      <c r="V298" s="16">
        <v>98.501133890000006</v>
      </c>
      <c r="W298" s="16">
        <v>100</v>
      </c>
    </row>
    <row r="299" spans="1:23" x14ac:dyDescent="0.25">
      <c r="A299">
        <v>300</v>
      </c>
      <c r="B299" s="30" t="s">
        <v>205</v>
      </c>
      <c r="C299" s="30" t="s">
        <v>533</v>
      </c>
      <c r="D299" s="30" t="s">
        <v>28</v>
      </c>
      <c r="E299" s="30" t="s">
        <v>21</v>
      </c>
      <c r="F299" s="30" t="s">
        <v>190</v>
      </c>
      <c r="G299" s="30" t="s">
        <v>534</v>
      </c>
      <c r="H299" s="16">
        <v>96.252834719999996</v>
      </c>
      <c r="I299" s="16">
        <v>91.824366670000003</v>
      </c>
      <c r="J299" s="16">
        <v>101.07918359999999</v>
      </c>
      <c r="K299" s="16">
        <v>100</v>
      </c>
      <c r="L299" s="16">
        <v>100</v>
      </c>
      <c r="M299" s="16">
        <v>92.291545709999994</v>
      </c>
      <c r="N299" s="16">
        <v>108.09387700000001</v>
      </c>
      <c r="O299" s="16">
        <v>100</v>
      </c>
      <c r="P299" s="16">
        <v>105.39591799999999</v>
      </c>
      <c r="Q299" s="16">
        <v>103.3724488</v>
      </c>
      <c r="R299" s="16">
        <v>97.578754739999994</v>
      </c>
      <c r="S299" s="16">
        <v>98.160482500000001</v>
      </c>
      <c r="T299" s="16">
        <v>96.852381170000001</v>
      </c>
      <c r="U299" s="16">
        <v>101.07918359999999</v>
      </c>
      <c r="V299" s="16">
        <v>107.4943306</v>
      </c>
      <c r="W299" s="16">
        <v>94.481447500000002</v>
      </c>
    </row>
    <row r="300" spans="1:23" x14ac:dyDescent="0.25">
      <c r="A300">
        <v>301</v>
      </c>
      <c r="B300" s="30" t="s">
        <v>799</v>
      </c>
      <c r="C300" s="30" t="s">
        <v>533</v>
      </c>
      <c r="D300" s="30" t="s">
        <v>23</v>
      </c>
      <c r="E300" s="30" t="s">
        <v>21</v>
      </c>
      <c r="F300" s="30" t="s">
        <v>190</v>
      </c>
      <c r="G300" s="30" t="s">
        <v>534</v>
      </c>
      <c r="H300" s="16">
        <v>97.002267779999997</v>
      </c>
      <c r="I300" s="16">
        <v>92.641930000000002</v>
      </c>
      <c r="J300" s="16">
        <v>104.3167344</v>
      </c>
      <c r="K300" s="16">
        <v>101.1241496</v>
      </c>
      <c r="L300" s="16">
        <v>100</v>
      </c>
      <c r="M300" s="16">
        <v>93.255102500000007</v>
      </c>
      <c r="N300" s="16">
        <v>112.1408155</v>
      </c>
      <c r="O300" s="16">
        <v>101.3489795</v>
      </c>
      <c r="P300" s="16">
        <v>109.4428565</v>
      </c>
      <c r="Q300" s="16">
        <v>103.3724488</v>
      </c>
      <c r="R300" s="16">
        <v>100</v>
      </c>
      <c r="S300" s="16">
        <v>98.773655000000005</v>
      </c>
      <c r="T300" s="16">
        <v>97.751700830000004</v>
      </c>
      <c r="U300" s="16">
        <v>104.3167344</v>
      </c>
      <c r="V300" s="16">
        <v>111.9909289</v>
      </c>
      <c r="W300" s="16">
        <v>95.707792499999996</v>
      </c>
    </row>
    <row r="301" spans="1:23" x14ac:dyDescent="0.25">
      <c r="A301">
        <v>302</v>
      </c>
      <c r="B301" s="30" t="s">
        <v>205</v>
      </c>
      <c r="C301" s="30" t="s">
        <v>535</v>
      </c>
      <c r="D301" s="30" t="s">
        <v>28</v>
      </c>
      <c r="E301" s="30" t="s">
        <v>26</v>
      </c>
      <c r="F301" s="30" t="s">
        <v>190</v>
      </c>
      <c r="G301" s="30" t="s">
        <v>536</v>
      </c>
      <c r="H301" s="16">
        <v>97.751700830000004</v>
      </c>
      <c r="I301" s="16">
        <v>95.094620000000006</v>
      </c>
      <c r="J301" s="16">
        <v>98.920816400000007</v>
      </c>
      <c r="K301" s="16">
        <v>97.751700830000004</v>
      </c>
      <c r="L301" s="16">
        <v>93.255102500000007</v>
      </c>
      <c r="M301" s="16">
        <v>110.5991246</v>
      </c>
      <c r="N301" s="16">
        <v>95.953061500000004</v>
      </c>
      <c r="O301" s="16">
        <v>95.953061500000004</v>
      </c>
      <c r="P301" s="16">
        <v>98.651020500000001</v>
      </c>
      <c r="Q301" s="16">
        <v>96.627551249999996</v>
      </c>
      <c r="R301" s="16">
        <v>95.849293849999995</v>
      </c>
      <c r="S301" s="16">
        <v>96.934137500000006</v>
      </c>
      <c r="T301" s="16">
        <v>95.953061500000004</v>
      </c>
      <c r="U301" s="16">
        <v>98.920816400000007</v>
      </c>
      <c r="V301" s="16">
        <v>97.002267779999997</v>
      </c>
      <c r="W301" s="16">
        <v>104.2922075</v>
      </c>
    </row>
    <row r="302" spans="1:23" x14ac:dyDescent="0.25">
      <c r="A302">
        <v>303</v>
      </c>
      <c r="B302" s="30" t="s">
        <v>205</v>
      </c>
      <c r="C302" s="30" t="s">
        <v>537</v>
      </c>
      <c r="D302" s="30" t="s">
        <v>28</v>
      </c>
      <c r="E302" s="30" t="s">
        <v>25</v>
      </c>
      <c r="F302" s="30" t="s">
        <v>190</v>
      </c>
      <c r="G302" s="30" t="s">
        <v>538</v>
      </c>
      <c r="H302" s="16">
        <v>100</v>
      </c>
      <c r="I302" s="16">
        <v>104.90537999999999</v>
      </c>
      <c r="J302" s="16">
        <v>96.762449200000006</v>
      </c>
      <c r="K302" s="16">
        <v>92.130952919999999</v>
      </c>
      <c r="L302" s="16">
        <v>93.255102500000007</v>
      </c>
      <c r="M302" s="16">
        <v>97.109329639999999</v>
      </c>
      <c r="N302" s="16">
        <v>95.953061500000004</v>
      </c>
      <c r="O302" s="16">
        <v>100</v>
      </c>
      <c r="P302" s="16">
        <v>98.651020500000001</v>
      </c>
      <c r="Q302" s="16">
        <v>96.627551249999996</v>
      </c>
      <c r="R302" s="16">
        <v>95.330455580000006</v>
      </c>
      <c r="S302" s="16">
        <v>98.773655000000005</v>
      </c>
      <c r="T302" s="16">
        <v>99.100680330000003</v>
      </c>
      <c r="U302" s="16">
        <v>96.762449200000006</v>
      </c>
      <c r="V302" s="16">
        <v>97.002267779999997</v>
      </c>
      <c r="W302" s="16">
        <v>97.547309999999996</v>
      </c>
    </row>
    <row r="303" spans="1:23" x14ac:dyDescent="0.25">
      <c r="A303">
        <v>304</v>
      </c>
      <c r="B303" s="30" t="s">
        <v>205</v>
      </c>
      <c r="C303" s="30" t="s">
        <v>673</v>
      </c>
      <c r="D303" s="30" t="s">
        <v>28</v>
      </c>
      <c r="E303" s="30" t="s">
        <v>25</v>
      </c>
      <c r="F303" s="30" t="s">
        <v>190</v>
      </c>
      <c r="G303" s="30" t="s">
        <v>675</v>
      </c>
      <c r="H303" s="16">
        <v>100.7494331</v>
      </c>
      <c r="I303" s="16">
        <v>97.547309999999996</v>
      </c>
      <c r="J303" s="16">
        <v>97.841632799999999</v>
      </c>
      <c r="K303" s="16">
        <v>95.503401670000002</v>
      </c>
      <c r="L303" s="16">
        <v>100</v>
      </c>
      <c r="M303" s="16">
        <v>99.036443210000002</v>
      </c>
      <c r="N303" s="16">
        <v>98.651020500000001</v>
      </c>
      <c r="O303" s="16">
        <v>98.651020500000001</v>
      </c>
      <c r="P303" s="16">
        <v>100</v>
      </c>
      <c r="Q303" s="16">
        <v>100</v>
      </c>
      <c r="R303" s="16">
        <v>96.886970379999994</v>
      </c>
      <c r="S303" s="16">
        <v>101.8395175</v>
      </c>
      <c r="T303" s="16">
        <v>98.20136067</v>
      </c>
      <c r="U303" s="16">
        <v>97.841632799999999</v>
      </c>
      <c r="V303" s="16">
        <v>99.250566939999999</v>
      </c>
      <c r="W303" s="16">
        <v>98.160482500000001</v>
      </c>
    </row>
    <row r="304" spans="1:23" x14ac:dyDescent="0.25">
      <c r="A304">
        <v>305</v>
      </c>
      <c r="B304" s="30" t="s">
        <v>799</v>
      </c>
      <c r="C304" s="30" t="s">
        <v>673</v>
      </c>
      <c r="D304" s="30" t="s">
        <v>23</v>
      </c>
      <c r="E304" s="30" t="s">
        <v>25</v>
      </c>
      <c r="F304" s="30" t="s">
        <v>190</v>
      </c>
      <c r="G304" s="30" t="s">
        <v>675</v>
      </c>
      <c r="H304" s="16">
        <v>102.9977322</v>
      </c>
      <c r="I304" s="16">
        <v>100</v>
      </c>
      <c r="J304" s="16">
        <v>98.920816400000007</v>
      </c>
      <c r="K304" s="16">
        <v>96.627551249999996</v>
      </c>
      <c r="L304" s="16">
        <v>100</v>
      </c>
      <c r="M304" s="16">
        <v>100</v>
      </c>
      <c r="N304" s="16">
        <v>100</v>
      </c>
      <c r="O304" s="16">
        <v>102.697959</v>
      </c>
      <c r="P304" s="16">
        <v>101.3489795</v>
      </c>
      <c r="Q304" s="16">
        <v>100</v>
      </c>
      <c r="R304" s="16">
        <v>99.30821564</v>
      </c>
      <c r="S304" s="16">
        <v>103.679035</v>
      </c>
      <c r="T304" s="16">
        <v>100</v>
      </c>
      <c r="U304" s="16">
        <v>98.920816400000007</v>
      </c>
      <c r="V304" s="16">
        <v>100.7494331</v>
      </c>
      <c r="W304" s="16">
        <v>100.6131725</v>
      </c>
    </row>
    <row r="305" spans="1:23" x14ac:dyDescent="0.25">
      <c r="A305">
        <v>306</v>
      </c>
      <c r="B305" s="30" t="s">
        <v>205</v>
      </c>
      <c r="C305" s="30" t="s">
        <v>499</v>
      </c>
      <c r="D305" s="30" t="s">
        <v>24</v>
      </c>
      <c r="E305" s="30" t="s">
        <v>25</v>
      </c>
      <c r="F305" s="30" t="s">
        <v>154</v>
      </c>
      <c r="G305" s="30" t="s">
        <v>500</v>
      </c>
      <c r="H305" s="16">
        <v>105.24603140000001</v>
      </c>
      <c r="I305" s="16">
        <v>105.7229433</v>
      </c>
      <c r="J305" s="16">
        <v>98.920816400000007</v>
      </c>
      <c r="K305" s="16">
        <v>96.627551249999996</v>
      </c>
      <c r="L305" s="16">
        <v>100</v>
      </c>
      <c r="M305" s="16">
        <v>100</v>
      </c>
      <c r="N305" s="16">
        <v>104.0469385</v>
      </c>
      <c r="O305" s="16">
        <v>104.0469385</v>
      </c>
      <c r="P305" s="16">
        <v>104.0469385</v>
      </c>
      <c r="Q305" s="16">
        <v>93.255102500000007</v>
      </c>
      <c r="R305" s="16">
        <v>100.34589219999999</v>
      </c>
      <c r="S305" s="16">
        <v>105.5185525</v>
      </c>
      <c r="T305" s="16">
        <v>103.1476188</v>
      </c>
      <c r="U305" s="16">
        <v>98.920816400000007</v>
      </c>
      <c r="V305" s="16">
        <v>104.4965983</v>
      </c>
      <c r="W305" s="16">
        <v>101.22634499999999</v>
      </c>
    </row>
    <row r="306" spans="1:23" x14ac:dyDescent="0.25">
      <c r="A306">
        <v>307</v>
      </c>
      <c r="B306" s="30" t="s">
        <v>208</v>
      </c>
      <c r="C306" s="30" t="s">
        <v>499</v>
      </c>
      <c r="D306" s="30" t="s">
        <v>28</v>
      </c>
      <c r="E306" s="30" t="s">
        <v>25</v>
      </c>
      <c r="F306" s="30" t="s">
        <v>154</v>
      </c>
      <c r="G306" s="30" t="s">
        <v>500</v>
      </c>
      <c r="H306" s="16">
        <v>107.4943306</v>
      </c>
      <c r="I306" s="16">
        <v>108.1756333</v>
      </c>
      <c r="J306" s="16">
        <v>100</v>
      </c>
      <c r="K306" s="16">
        <v>97.751700830000004</v>
      </c>
      <c r="L306" s="16">
        <v>100</v>
      </c>
      <c r="M306" s="16">
        <v>100.96355680000001</v>
      </c>
      <c r="N306" s="16">
        <v>105.39591799999999</v>
      </c>
      <c r="O306" s="16">
        <v>108.09387700000001</v>
      </c>
      <c r="P306" s="16">
        <v>105.39591799999999</v>
      </c>
      <c r="Q306" s="16">
        <v>93.255102500000007</v>
      </c>
      <c r="R306" s="16">
        <v>102.7671374</v>
      </c>
      <c r="S306" s="16">
        <v>107.35807</v>
      </c>
      <c r="T306" s="16">
        <v>104.9462582</v>
      </c>
      <c r="U306" s="16">
        <v>100</v>
      </c>
      <c r="V306" s="16">
        <v>105.9954644</v>
      </c>
      <c r="W306" s="16">
        <v>103.679035</v>
      </c>
    </row>
    <row r="307" spans="1:23" x14ac:dyDescent="0.25">
      <c r="A307">
        <v>308</v>
      </c>
      <c r="B307" s="30" t="s">
        <v>586</v>
      </c>
      <c r="C307" s="30" t="s">
        <v>499</v>
      </c>
      <c r="D307" s="30" t="s">
        <v>23</v>
      </c>
      <c r="E307" s="30" t="s">
        <v>25</v>
      </c>
      <c r="F307" s="30" t="s">
        <v>154</v>
      </c>
      <c r="G307" s="30" t="s">
        <v>500</v>
      </c>
      <c r="H307" s="16">
        <v>108.9931967</v>
      </c>
      <c r="I307" s="16">
        <v>106.54050669999999</v>
      </c>
      <c r="J307" s="16">
        <v>100</v>
      </c>
      <c r="K307" s="16">
        <v>95.503401670000002</v>
      </c>
      <c r="L307" s="16">
        <v>100</v>
      </c>
      <c r="M307" s="16">
        <v>102.8906704</v>
      </c>
      <c r="N307" s="16">
        <v>105.39591799999999</v>
      </c>
      <c r="O307" s="16">
        <v>110.791836</v>
      </c>
      <c r="P307" s="16">
        <v>104.0469385</v>
      </c>
      <c r="Q307" s="16">
        <v>93.255102500000007</v>
      </c>
      <c r="R307" s="16">
        <v>102.9400835</v>
      </c>
      <c r="S307" s="16">
        <v>108.58441500000001</v>
      </c>
      <c r="T307" s="16">
        <v>103.1476188</v>
      </c>
      <c r="U307" s="16">
        <v>100</v>
      </c>
      <c r="V307" s="16">
        <v>105.24603140000001</v>
      </c>
      <c r="W307" s="16">
        <v>106.131725</v>
      </c>
    </row>
    <row r="308" spans="1:23" x14ac:dyDescent="0.25">
      <c r="A308">
        <v>309</v>
      </c>
      <c r="B308" s="30" t="s">
        <v>207</v>
      </c>
      <c r="C308" s="30" t="s">
        <v>499</v>
      </c>
      <c r="D308" s="30" t="s">
        <v>24</v>
      </c>
      <c r="E308" s="30" t="s">
        <v>25</v>
      </c>
      <c r="F308" s="30" t="s">
        <v>154</v>
      </c>
      <c r="G308" s="30" t="s">
        <v>500</v>
      </c>
      <c r="H308" s="16">
        <v>109.74262969999999</v>
      </c>
      <c r="I308" s="16">
        <v>105.7229433</v>
      </c>
      <c r="J308" s="16">
        <v>100</v>
      </c>
      <c r="K308" s="16">
        <v>94.379252080000001</v>
      </c>
      <c r="L308" s="16">
        <v>100</v>
      </c>
      <c r="M308" s="16">
        <v>100.96355680000001</v>
      </c>
      <c r="N308" s="16">
        <v>109.4428565</v>
      </c>
      <c r="O308" s="16">
        <v>108.09387700000001</v>
      </c>
      <c r="P308" s="16">
        <v>108.09387700000001</v>
      </c>
      <c r="Q308" s="16">
        <v>93.255102500000007</v>
      </c>
      <c r="R308" s="16">
        <v>103.1130296</v>
      </c>
      <c r="S308" s="16">
        <v>109.1975875</v>
      </c>
      <c r="T308" s="16">
        <v>102.24829920000001</v>
      </c>
      <c r="U308" s="16">
        <v>100</v>
      </c>
      <c r="V308" s="16">
        <v>109.74262969999999</v>
      </c>
      <c r="W308" s="16">
        <v>103.679035</v>
      </c>
    </row>
    <row r="309" spans="1:23" x14ac:dyDescent="0.25">
      <c r="A309">
        <v>310</v>
      </c>
      <c r="B309" s="30" t="s">
        <v>682</v>
      </c>
      <c r="C309" s="30" t="s">
        <v>499</v>
      </c>
      <c r="D309" s="30" t="s">
        <v>28</v>
      </c>
      <c r="E309" s="30" t="s">
        <v>25</v>
      </c>
      <c r="F309" s="30" t="s">
        <v>154</v>
      </c>
      <c r="G309" s="30" t="s">
        <v>500</v>
      </c>
      <c r="H309" s="16">
        <v>109.74262969999999</v>
      </c>
      <c r="I309" s="16">
        <v>108.9931967</v>
      </c>
      <c r="J309" s="16">
        <v>100</v>
      </c>
      <c r="K309" s="16">
        <v>97.751700830000004</v>
      </c>
      <c r="L309" s="16">
        <v>100</v>
      </c>
      <c r="M309" s="16">
        <v>102.8906704</v>
      </c>
      <c r="N309" s="16">
        <v>108.09387700000001</v>
      </c>
      <c r="O309" s="16">
        <v>109.4428565</v>
      </c>
      <c r="P309" s="16">
        <v>106.74489749999999</v>
      </c>
      <c r="Q309" s="16">
        <v>93.255102500000007</v>
      </c>
      <c r="R309" s="16">
        <v>104.4965983</v>
      </c>
      <c r="S309" s="16">
        <v>109.1975875</v>
      </c>
      <c r="T309" s="16">
        <v>105.39591799999999</v>
      </c>
      <c r="U309" s="16">
        <v>100</v>
      </c>
      <c r="V309" s="16">
        <v>108.24376359999999</v>
      </c>
      <c r="W309" s="16">
        <v>105.5185525</v>
      </c>
    </row>
    <row r="310" spans="1:23" x14ac:dyDescent="0.25">
      <c r="A310">
        <v>311</v>
      </c>
      <c r="B310" s="30" t="s">
        <v>884</v>
      </c>
      <c r="C310" s="30" t="s">
        <v>499</v>
      </c>
      <c r="D310" s="30" t="s">
        <v>23</v>
      </c>
      <c r="E310" s="30" t="s">
        <v>25</v>
      </c>
      <c r="F310" s="30" t="s">
        <v>154</v>
      </c>
      <c r="G310" s="30" t="s">
        <v>500</v>
      </c>
      <c r="H310" s="16">
        <v>108.24376359999999</v>
      </c>
      <c r="I310" s="16">
        <v>108.1756333</v>
      </c>
      <c r="J310" s="16">
        <v>100</v>
      </c>
      <c r="K310" s="16">
        <v>97.751700830000004</v>
      </c>
      <c r="L310" s="16">
        <v>100</v>
      </c>
      <c r="M310" s="16">
        <v>103.8542271</v>
      </c>
      <c r="N310" s="16">
        <v>109.4428565</v>
      </c>
      <c r="O310" s="16">
        <v>110.791836</v>
      </c>
      <c r="P310" s="16">
        <v>108.09387700000001</v>
      </c>
      <c r="Q310" s="16">
        <v>93.255102500000007</v>
      </c>
      <c r="R310" s="16">
        <v>104.66954440000001</v>
      </c>
      <c r="S310" s="16">
        <v>107.9712425</v>
      </c>
      <c r="T310" s="16">
        <v>104.9462582</v>
      </c>
      <c r="U310" s="16">
        <v>100</v>
      </c>
      <c r="V310" s="16">
        <v>109.74262969999999</v>
      </c>
      <c r="W310" s="16">
        <v>106.74489749999999</v>
      </c>
    </row>
    <row r="311" spans="1:23" x14ac:dyDescent="0.25">
      <c r="A311">
        <v>312</v>
      </c>
      <c r="B311" s="30" t="s">
        <v>1053</v>
      </c>
      <c r="C311" s="30" t="s">
        <v>499</v>
      </c>
      <c r="D311" s="30" t="s">
        <v>24</v>
      </c>
      <c r="E311" s="30" t="s">
        <v>25</v>
      </c>
      <c r="F311" s="30" t="s">
        <v>154</v>
      </c>
      <c r="G311" s="30" t="s">
        <v>500</v>
      </c>
      <c r="H311" s="16">
        <v>111.9909289</v>
      </c>
      <c r="I311" s="16">
        <v>109.81076</v>
      </c>
      <c r="J311" s="16">
        <v>101.07918359999999</v>
      </c>
      <c r="K311" s="16">
        <v>98.875850420000006</v>
      </c>
      <c r="L311" s="16">
        <v>100</v>
      </c>
      <c r="M311" s="16">
        <v>104.81778389999999</v>
      </c>
      <c r="N311" s="16">
        <v>109.4428565</v>
      </c>
      <c r="O311" s="16">
        <v>110.791836</v>
      </c>
      <c r="P311" s="16">
        <v>108.09387700000001</v>
      </c>
      <c r="Q311" s="16">
        <v>93.255102500000007</v>
      </c>
      <c r="R311" s="16">
        <v>106.3990053</v>
      </c>
      <c r="S311" s="16">
        <v>111.037105</v>
      </c>
      <c r="T311" s="16">
        <v>106.2952377</v>
      </c>
      <c r="U311" s="16">
        <v>101.07918359999999</v>
      </c>
      <c r="V311" s="16">
        <v>109.74262969999999</v>
      </c>
      <c r="W311" s="16">
        <v>107.35807</v>
      </c>
    </row>
    <row r="312" spans="1:23" x14ac:dyDescent="0.25">
      <c r="A312">
        <v>313</v>
      </c>
      <c r="B312" s="30" t="s">
        <v>205</v>
      </c>
      <c r="C312" s="30" t="s">
        <v>501</v>
      </c>
      <c r="D312" s="30" t="s">
        <v>24</v>
      </c>
      <c r="E312" s="30" t="s">
        <v>25</v>
      </c>
      <c r="F312" s="30" t="s">
        <v>154</v>
      </c>
      <c r="G312" s="30" t="s">
        <v>502</v>
      </c>
      <c r="H312" s="16">
        <v>101.4988661</v>
      </c>
      <c r="I312" s="16">
        <v>97.547309999999996</v>
      </c>
      <c r="J312" s="16">
        <v>105.39591799999999</v>
      </c>
      <c r="K312" s="16">
        <v>101.1241496</v>
      </c>
      <c r="L312" s="16">
        <v>100</v>
      </c>
      <c r="M312" s="16">
        <v>98.072886429999997</v>
      </c>
      <c r="N312" s="16">
        <v>104.0469385</v>
      </c>
      <c r="O312" s="16">
        <v>104.0469385</v>
      </c>
      <c r="P312" s="16">
        <v>104.0469385</v>
      </c>
      <c r="Q312" s="16">
        <v>100</v>
      </c>
      <c r="R312" s="16">
        <v>100.8647304</v>
      </c>
      <c r="S312" s="16">
        <v>102.45269</v>
      </c>
      <c r="T312" s="16">
        <v>100.44965980000001</v>
      </c>
      <c r="U312" s="16">
        <v>105.39591799999999</v>
      </c>
      <c r="V312" s="16">
        <v>104.4965983</v>
      </c>
      <c r="W312" s="16">
        <v>100</v>
      </c>
    </row>
    <row r="313" spans="1:23" x14ac:dyDescent="0.25">
      <c r="A313">
        <v>314</v>
      </c>
      <c r="B313" s="30" t="s">
        <v>366</v>
      </c>
      <c r="C313" s="30" t="s">
        <v>501</v>
      </c>
      <c r="D313" s="30" t="s">
        <v>28</v>
      </c>
      <c r="E313" s="30" t="s">
        <v>25</v>
      </c>
      <c r="F313" s="30" t="s">
        <v>154</v>
      </c>
      <c r="G313" s="30" t="s">
        <v>502</v>
      </c>
      <c r="H313" s="16">
        <v>103.74716530000001</v>
      </c>
      <c r="I313" s="16">
        <v>100</v>
      </c>
      <c r="J313" s="16">
        <v>106.4751016</v>
      </c>
      <c r="K313" s="16">
        <v>102.24829920000001</v>
      </c>
      <c r="L313" s="16">
        <v>100</v>
      </c>
      <c r="M313" s="16">
        <v>99.036443210000002</v>
      </c>
      <c r="N313" s="16">
        <v>105.39591799999999</v>
      </c>
      <c r="O313" s="16">
        <v>108.09387700000001</v>
      </c>
      <c r="P313" s="16">
        <v>105.39591799999999</v>
      </c>
      <c r="Q313" s="16">
        <v>100</v>
      </c>
      <c r="R313" s="16">
        <v>103.28597569999999</v>
      </c>
      <c r="S313" s="16">
        <v>104.2922075</v>
      </c>
      <c r="T313" s="16">
        <v>102.24829920000001</v>
      </c>
      <c r="U313" s="16">
        <v>106.4751016</v>
      </c>
      <c r="V313" s="16">
        <v>105.9954644</v>
      </c>
      <c r="W313" s="16">
        <v>102.45269</v>
      </c>
    </row>
    <row r="314" spans="1:23" x14ac:dyDescent="0.25">
      <c r="A314">
        <v>315</v>
      </c>
      <c r="B314" s="30" t="s">
        <v>677</v>
      </c>
      <c r="C314" s="30" t="s">
        <v>501</v>
      </c>
      <c r="D314" s="30" t="s">
        <v>23</v>
      </c>
      <c r="E314" s="30" t="s">
        <v>25</v>
      </c>
      <c r="F314" s="30" t="s">
        <v>154</v>
      </c>
      <c r="G314" s="30" t="s">
        <v>502</v>
      </c>
      <c r="H314" s="16">
        <v>104.4965983</v>
      </c>
      <c r="I314" s="16">
        <v>97.547309999999996</v>
      </c>
      <c r="J314" s="16">
        <v>108.6334688</v>
      </c>
      <c r="K314" s="16">
        <v>100</v>
      </c>
      <c r="L314" s="16">
        <v>100</v>
      </c>
      <c r="M314" s="16">
        <v>99.036443210000002</v>
      </c>
      <c r="N314" s="16">
        <v>109.4428565</v>
      </c>
      <c r="O314" s="16">
        <v>105.39591799999999</v>
      </c>
      <c r="P314" s="16">
        <v>108.09387700000001</v>
      </c>
      <c r="Q314" s="16">
        <v>100</v>
      </c>
      <c r="R314" s="16">
        <v>103.4589218</v>
      </c>
      <c r="S314" s="16">
        <v>104.90537999999999</v>
      </c>
      <c r="T314" s="16">
        <v>100</v>
      </c>
      <c r="U314" s="16">
        <v>108.6334688</v>
      </c>
      <c r="V314" s="16">
        <v>109.74262969999999</v>
      </c>
      <c r="W314" s="16">
        <v>101.22634499999999</v>
      </c>
    </row>
    <row r="315" spans="1:23" x14ac:dyDescent="0.25">
      <c r="A315">
        <v>316</v>
      </c>
      <c r="B315" s="30" t="s">
        <v>832</v>
      </c>
      <c r="C315" s="30" t="s">
        <v>501</v>
      </c>
      <c r="D315" s="30" t="s">
        <v>24</v>
      </c>
      <c r="E315" s="30" t="s">
        <v>25</v>
      </c>
      <c r="F315" s="30" t="s">
        <v>154</v>
      </c>
      <c r="G315" s="30" t="s">
        <v>502</v>
      </c>
      <c r="H315" s="16">
        <v>104.4965983</v>
      </c>
      <c r="I315" s="16">
        <v>97.547309999999996</v>
      </c>
      <c r="J315" s="16">
        <v>104.3167344</v>
      </c>
      <c r="K315" s="16">
        <v>100</v>
      </c>
      <c r="L315" s="16">
        <v>100</v>
      </c>
      <c r="M315" s="16">
        <v>101.9271136</v>
      </c>
      <c r="N315" s="16">
        <v>108.09387700000001</v>
      </c>
      <c r="O315" s="16">
        <v>110.791836</v>
      </c>
      <c r="P315" s="16">
        <v>106.74489749999999</v>
      </c>
      <c r="Q315" s="16">
        <v>100</v>
      </c>
      <c r="R315" s="16">
        <v>103.6318679</v>
      </c>
      <c r="S315" s="16">
        <v>104.90537999999999</v>
      </c>
      <c r="T315" s="16">
        <v>100</v>
      </c>
      <c r="U315" s="16">
        <v>104.3167344</v>
      </c>
      <c r="V315" s="16">
        <v>108.24376359999999</v>
      </c>
      <c r="W315" s="16">
        <v>105.5185525</v>
      </c>
    </row>
    <row r="316" spans="1:23" x14ac:dyDescent="0.25">
      <c r="A316">
        <v>317</v>
      </c>
      <c r="B316" s="30" t="s">
        <v>984</v>
      </c>
      <c r="C316" s="30" t="s">
        <v>501</v>
      </c>
      <c r="D316" s="30" t="s">
        <v>28</v>
      </c>
      <c r="E316" s="30" t="s">
        <v>25</v>
      </c>
      <c r="F316" s="30" t="s">
        <v>154</v>
      </c>
      <c r="G316" s="30" t="s">
        <v>502</v>
      </c>
      <c r="H316" s="16">
        <v>103.74716530000001</v>
      </c>
      <c r="I316" s="16">
        <v>100</v>
      </c>
      <c r="J316" s="16">
        <v>106.4751016</v>
      </c>
      <c r="K316" s="16">
        <v>102.24829920000001</v>
      </c>
      <c r="L316" s="16">
        <v>100</v>
      </c>
      <c r="M316" s="16">
        <v>101.9271136</v>
      </c>
      <c r="N316" s="16">
        <v>109.4428565</v>
      </c>
      <c r="O316" s="16">
        <v>110.791836</v>
      </c>
      <c r="P316" s="16">
        <v>108.09387700000001</v>
      </c>
      <c r="Q316" s="16">
        <v>100</v>
      </c>
      <c r="R316" s="16">
        <v>105.0154366</v>
      </c>
      <c r="S316" s="16">
        <v>104.2922075</v>
      </c>
      <c r="T316" s="16">
        <v>102.24829920000001</v>
      </c>
      <c r="U316" s="16">
        <v>106.4751016</v>
      </c>
      <c r="V316" s="16">
        <v>109.74262969999999</v>
      </c>
      <c r="W316" s="16">
        <v>105.5185525</v>
      </c>
    </row>
    <row r="317" spans="1:23" x14ac:dyDescent="0.25">
      <c r="A317">
        <v>318</v>
      </c>
      <c r="B317" s="30" t="s">
        <v>205</v>
      </c>
      <c r="C317" s="30" t="s">
        <v>503</v>
      </c>
      <c r="D317" s="30" t="s">
        <v>24</v>
      </c>
      <c r="E317" s="30" t="s">
        <v>25</v>
      </c>
      <c r="F317" s="30" t="s">
        <v>154</v>
      </c>
      <c r="G317" s="30" t="s">
        <v>504</v>
      </c>
      <c r="H317" s="16">
        <v>101.4988661</v>
      </c>
      <c r="I317" s="16">
        <v>99.182436670000001</v>
      </c>
      <c r="J317" s="16">
        <v>101.07918359999999</v>
      </c>
      <c r="K317" s="16">
        <v>98.875850420000006</v>
      </c>
      <c r="L317" s="16">
        <v>93.255102500000007</v>
      </c>
      <c r="M317" s="16">
        <v>102.8906704</v>
      </c>
      <c r="N317" s="16">
        <v>104.0469385</v>
      </c>
      <c r="O317" s="16">
        <v>106.74489749999999</v>
      </c>
      <c r="P317" s="16">
        <v>100</v>
      </c>
      <c r="Q317" s="16">
        <v>103.3724488</v>
      </c>
      <c r="R317" s="16">
        <v>101.0376765</v>
      </c>
      <c r="S317" s="16">
        <v>100</v>
      </c>
      <c r="T317" s="16">
        <v>98.651020500000001</v>
      </c>
      <c r="U317" s="16">
        <v>101.07918359999999</v>
      </c>
      <c r="V317" s="16">
        <v>102.24829920000001</v>
      </c>
      <c r="W317" s="16">
        <v>104.2922075</v>
      </c>
    </row>
    <row r="318" spans="1:23" x14ac:dyDescent="0.25">
      <c r="A318">
        <v>319</v>
      </c>
      <c r="B318" s="30" t="s">
        <v>1069</v>
      </c>
      <c r="C318" s="30" t="s">
        <v>503</v>
      </c>
      <c r="D318" s="30" t="s">
        <v>28</v>
      </c>
      <c r="E318" s="30" t="s">
        <v>25</v>
      </c>
      <c r="F318" s="30" t="s">
        <v>154</v>
      </c>
      <c r="G318" s="30" t="s">
        <v>504</v>
      </c>
      <c r="H318" s="16">
        <v>103.74716530000001</v>
      </c>
      <c r="I318" s="16">
        <v>101.6351267</v>
      </c>
      <c r="J318" s="16">
        <v>102.1583672</v>
      </c>
      <c r="K318" s="16">
        <v>100</v>
      </c>
      <c r="L318" s="16">
        <v>93.255102500000007</v>
      </c>
      <c r="M318" s="16">
        <v>103.8542271</v>
      </c>
      <c r="N318" s="16">
        <v>105.39591799999999</v>
      </c>
      <c r="O318" s="16">
        <v>110.791836</v>
      </c>
      <c r="P318" s="16">
        <v>101.3489795</v>
      </c>
      <c r="Q318" s="16">
        <v>103.3724488</v>
      </c>
      <c r="R318" s="16">
        <v>103.4589218</v>
      </c>
      <c r="S318" s="16">
        <v>101.8395175</v>
      </c>
      <c r="T318" s="16">
        <v>100.44965980000001</v>
      </c>
      <c r="U318" s="16">
        <v>102.1583672</v>
      </c>
      <c r="V318" s="16">
        <v>103.74716530000001</v>
      </c>
      <c r="W318" s="16">
        <v>106.74489749999999</v>
      </c>
    </row>
    <row r="319" spans="1:23" x14ac:dyDescent="0.25">
      <c r="A319">
        <v>320</v>
      </c>
      <c r="B319" s="30" t="s">
        <v>205</v>
      </c>
      <c r="C319" s="30" t="s">
        <v>505</v>
      </c>
      <c r="D319" s="30" t="s">
        <v>24</v>
      </c>
      <c r="E319" s="30" t="s">
        <v>21</v>
      </c>
      <c r="F319" s="30" t="s">
        <v>154</v>
      </c>
      <c r="G319" s="30" t="s">
        <v>506</v>
      </c>
      <c r="H319" s="16">
        <v>94.004535559999994</v>
      </c>
      <c r="I319" s="16">
        <v>91.824366670000003</v>
      </c>
      <c r="J319" s="16">
        <v>97.841632799999999</v>
      </c>
      <c r="K319" s="16">
        <v>97.751700830000004</v>
      </c>
      <c r="L319" s="16">
        <v>100</v>
      </c>
      <c r="M319" s="16">
        <v>92.291545709999994</v>
      </c>
      <c r="N319" s="16">
        <v>106.74489749999999</v>
      </c>
      <c r="O319" s="16">
        <v>101.3489795</v>
      </c>
      <c r="P319" s="16">
        <v>105.39591799999999</v>
      </c>
      <c r="Q319" s="16">
        <v>103.3724488</v>
      </c>
      <c r="R319" s="16">
        <v>96.195186030000002</v>
      </c>
      <c r="S319" s="16">
        <v>96.320965000000001</v>
      </c>
      <c r="T319" s="16">
        <v>95.953061500000004</v>
      </c>
      <c r="U319" s="16">
        <v>97.841632799999999</v>
      </c>
      <c r="V319" s="16">
        <v>106.74489749999999</v>
      </c>
      <c r="W319" s="16">
        <v>95.094620000000006</v>
      </c>
    </row>
    <row r="320" spans="1:23" x14ac:dyDescent="0.25">
      <c r="A320">
        <v>321</v>
      </c>
      <c r="B320" s="30" t="s">
        <v>832</v>
      </c>
      <c r="C320" s="30" t="s">
        <v>505</v>
      </c>
      <c r="D320" s="30" t="s">
        <v>28</v>
      </c>
      <c r="E320" s="30" t="s">
        <v>21</v>
      </c>
      <c r="F320" s="30" t="s">
        <v>154</v>
      </c>
      <c r="G320" s="30" t="s">
        <v>506</v>
      </c>
      <c r="H320" s="16">
        <v>94.753968610000001</v>
      </c>
      <c r="I320" s="16">
        <v>92.641930000000002</v>
      </c>
      <c r="J320" s="16">
        <v>101.07918359999999</v>
      </c>
      <c r="K320" s="16">
        <v>98.875850420000006</v>
      </c>
      <c r="L320" s="16">
        <v>100</v>
      </c>
      <c r="M320" s="16">
        <v>93.255102500000007</v>
      </c>
      <c r="N320" s="16">
        <v>110.791836</v>
      </c>
      <c r="O320" s="16">
        <v>102.697959</v>
      </c>
      <c r="P320" s="16">
        <v>109.4428565</v>
      </c>
      <c r="Q320" s="16">
        <v>103.3724488</v>
      </c>
      <c r="R320" s="16">
        <v>98.61643128</v>
      </c>
      <c r="S320" s="16">
        <v>96.934137500000006</v>
      </c>
      <c r="T320" s="16">
        <v>96.852381170000001</v>
      </c>
      <c r="U320" s="16">
        <v>101.07918359999999</v>
      </c>
      <c r="V320" s="16">
        <v>111.2414958</v>
      </c>
      <c r="W320" s="16">
        <v>96.320965000000001</v>
      </c>
    </row>
    <row r="321" spans="1:23" x14ac:dyDescent="0.25">
      <c r="A321">
        <v>322</v>
      </c>
      <c r="B321" s="30" t="s">
        <v>205</v>
      </c>
      <c r="C321" s="30" t="s">
        <v>507</v>
      </c>
      <c r="D321" s="30" t="s">
        <v>24</v>
      </c>
      <c r="E321" s="30" t="s">
        <v>26</v>
      </c>
      <c r="F321" s="30" t="s">
        <v>154</v>
      </c>
      <c r="G321" s="30" t="s">
        <v>508</v>
      </c>
      <c r="H321" s="16">
        <v>97.002267779999997</v>
      </c>
      <c r="I321" s="16">
        <v>97.547309999999996</v>
      </c>
      <c r="J321" s="16">
        <v>96.762449200000006</v>
      </c>
      <c r="K321" s="16">
        <v>93.255102500000007</v>
      </c>
      <c r="L321" s="16">
        <v>93.255102500000007</v>
      </c>
      <c r="M321" s="16">
        <v>102.8906704</v>
      </c>
      <c r="N321" s="16">
        <v>93.255102500000007</v>
      </c>
      <c r="O321" s="16">
        <v>94.604082000000005</v>
      </c>
      <c r="P321" s="16">
        <v>95.953061500000004</v>
      </c>
      <c r="Q321" s="16">
        <v>100</v>
      </c>
      <c r="R321" s="16">
        <v>93.773940769999996</v>
      </c>
      <c r="S321" s="16">
        <v>96.320965000000001</v>
      </c>
      <c r="T321" s="16">
        <v>95.503401670000002</v>
      </c>
      <c r="U321" s="16">
        <v>96.762449200000006</v>
      </c>
      <c r="V321" s="16">
        <v>94.004535559999994</v>
      </c>
      <c r="W321" s="16">
        <v>98.773655000000005</v>
      </c>
    </row>
    <row r="322" spans="1:23" x14ac:dyDescent="0.25">
      <c r="A322">
        <v>323</v>
      </c>
      <c r="B322" s="30" t="s">
        <v>205</v>
      </c>
      <c r="C322" s="30" t="s">
        <v>509</v>
      </c>
      <c r="D322" s="30" t="s">
        <v>24</v>
      </c>
      <c r="E322" s="30" t="s">
        <v>26</v>
      </c>
      <c r="F322" s="30" t="s">
        <v>154</v>
      </c>
      <c r="G322" s="30" t="s">
        <v>510</v>
      </c>
      <c r="H322" s="16">
        <v>100</v>
      </c>
      <c r="I322" s="16">
        <v>100.8175633</v>
      </c>
      <c r="J322" s="16">
        <v>96.762449200000006</v>
      </c>
      <c r="K322" s="16">
        <v>100</v>
      </c>
      <c r="L322" s="16">
        <v>93.255102500000007</v>
      </c>
      <c r="M322" s="16">
        <v>106.74489749999999</v>
      </c>
      <c r="N322" s="16">
        <v>95.953061500000004</v>
      </c>
      <c r="O322" s="16">
        <v>97.302041000000003</v>
      </c>
      <c r="P322" s="16">
        <v>95.953061500000004</v>
      </c>
      <c r="Q322" s="16">
        <v>100</v>
      </c>
      <c r="R322" s="16">
        <v>97.578754739999994</v>
      </c>
      <c r="S322" s="16">
        <v>98.773655000000005</v>
      </c>
      <c r="T322" s="16">
        <v>100</v>
      </c>
      <c r="U322" s="16">
        <v>96.762449200000006</v>
      </c>
      <c r="V322" s="16">
        <v>95.503401670000002</v>
      </c>
      <c r="W322" s="16">
        <v>102.45269</v>
      </c>
    </row>
    <row r="323" spans="1:23" x14ac:dyDescent="0.25">
      <c r="A323">
        <v>324</v>
      </c>
      <c r="B323" s="30" t="s">
        <v>1069</v>
      </c>
      <c r="C323" s="30" t="s">
        <v>509</v>
      </c>
      <c r="D323" s="30" t="s">
        <v>28</v>
      </c>
      <c r="E323" s="30" t="s">
        <v>26</v>
      </c>
      <c r="F323" s="30" t="s">
        <v>154</v>
      </c>
      <c r="G323" s="30" t="s">
        <v>510</v>
      </c>
      <c r="H323" s="16">
        <v>102.24829920000001</v>
      </c>
      <c r="I323" s="16">
        <v>101.6351267</v>
      </c>
      <c r="J323" s="16">
        <v>97.841632799999999</v>
      </c>
      <c r="K323" s="16">
        <v>101.1241496</v>
      </c>
      <c r="L323" s="16">
        <v>93.255102500000007</v>
      </c>
      <c r="M323" s="16">
        <v>109.6355679</v>
      </c>
      <c r="N323" s="16">
        <v>97.302041000000003</v>
      </c>
      <c r="O323" s="16">
        <v>101.3489795</v>
      </c>
      <c r="P323" s="16">
        <v>97.302041000000003</v>
      </c>
      <c r="Q323" s="16">
        <v>100</v>
      </c>
      <c r="R323" s="16">
        <v>100</v>
      </c>
      <c r="S323" s="16">
        <v>100.6131725</v>
      </c>
      <c r="T323" s="16">
        <v>100.89931970000001</v>
      </c>
      <c r="U323" s="16">
        <v>97.841632799999999</v>
      </c>
      <c r="V323" s="16">
        <v>97.002267779999997</v>
      </c>
      <c r="W323" s="16">
        <v>106.131725</v>
      </c>
    </row>
    <row r="324" spans="1:23" x14ac:dyDescent="0.25">
      <c r="A324">
        <v>325</v>
      </c>
      <c r="B324" s="30" t="s">
        <v>205</v>
      </c>
      <c r="C324" s="30" t="s">
        <v>511</v>
      </c>
      <c r="D324" s="30" t="s">
        <v>23</v>
      </c>
      <c r="E324" s="30" t="s">
        <v>31</v>
      </c>
      <c r="F324" s="30" t="s">
        <v>154</v>
      </c>
      <c r="G324" s="30" t="s">
        <v>512</v>
      </c>
      <c r="H324" s="16">
        <v>98.501133890000006</v>
      </c>
      <c r="I324" s="16">
        <v>100.8175633</v>
      </c>
      <c r="J324" s="16">
        <v>111.8710196</v>
      </c>
      <c r="K324" s="16">
        <v>104.4965983</v>
      </c>
      <c r="L324" s="16">
        <v>100</v>
      </c>
      <c r="M324" s="16">
        <v>96.145772859999994</v>
      </c>
      <c r="N324" s="16">
        <v>104.0469385</v>
      </c>
      <c r="O324" s="16">
        <v>100</v>
      </c>
      <c r="P324" s="16">
        <v>101.3489795</v>
      </c>
      <c r="Q324" s="16">
        <v>103.3724488</v>
      </c>
      <c r="R324" s="16">
        <v>102.0753531</v>
      </c>
      <c r="S324" s="16">
        <v>100</v>
      </c>
      <c r="T324" s="16">
        <v>103.5972787</v>
      </c>
      <c r="U324" s="16">
        <v>111.8710196</v>
      </c>
      <c r="V324" s="16">
        <v>102.9977322</v>
      </c>
      <c r="W324" s="16">
        <v>96.934137500000006</v>
      </c>
    </row>
    <row r="325" spans="1:23" x14ac:dyDescent="0.25">
      <c r="A325">
        <v>326</v>
      </c>
      <c r="B325" s="30" t="s">
        <v>208</v>
      </c>
      <c r="C325" s="30" t="s">
        <v>511</v>
      </c>
      <c r="D325" s="30" t="s">
        <v>24</v>
      </c>
      <c r="E325" s="30" t="s">
        <v>31</v>
      </c>
      <c r="F325" s="30" t="s">
        <v>154</v>
      </c>
      <c r="G325" s="30" t="s">
        <v>512</v>
      </c>
      <c r="H325" s="16">
        <v>99.250566939999999</v>
      </c>
      <c r="I325" s="16">
        <v>103.27025329999999</v>
      </c>
      <c r="J325" s="16">
        <v>115.1085704</v>
      </c>
      <c r="K325" s="16">
        <v>107.8690471</v>
      </c>
      <c r="L325" s="16">
        <v>100</v>
      </c>
      <c r="M325" s="16">
        <v>97.109329639999999</v>
      </c>
      <c r="N325" s="16">
        <v>105.39591799999999</v>
      </c>
      <c r="O325" s="16">
        <v>101.3489795</v>
      </c>
      <c r="P325" s="16">
        <v>102.697959</v>
      </c>
      <c r="Q325" s="16">
        <v>103.3724488</v>
      </c>
      <c r="R325" s="16">
        <v>104.4965983</v>
      </c>
      <c r="S325" s="16">
        <v>100.6131725</v>
      </c>
      <c r="T325" s="16">
        <v>106.2952377</v>
      </c>
      <c r="U325" s="16">
        <v>115.1085704</v>
      </c>
      <c r="V325" s="16">
        <v>104.4965983</v>
      </c>
      <c r="W325" s="16">
        <v>98.160482500000001</v>
      </c>
    </row>
    <row r="326" spans="1:23" x14ac:dyDescent="0.25">
      <c r="A326">
        <v>327</v>
      </c>
      <c r="B326" s="30" t="s">
        <v>207</v>
      </c>
      <c r="C326" s="30" t="s">
        <v>511</v>
      </c>
      <c r="D326" s="30" t="s">
        <v>28</v>
      </c>
      <c r="E326" s="30" t="s">
        <v>31</v>
      </c>
      <c r="F326" s="30" t="s">
        <v>154</v>
      </c>
      <c r="G326" s="30" t="s">
        <v>512</v>
      </c>
      <c r="H326" s="16">
        <v>97.751700830000004</v>
      </c>
      <c r="I326" s="16">
        <v>104.90537999999999</v>
      </c>
      <c r="J326" s="16">
        <v>118.3461212</v>
      </c>
      <c r="K326" s="16">
        <v>110.11734629999999</v>
      </c>
      <c r="L326" s="16">
        <v>100</v>
      </c>
      <c r="M326" s="16">
        <v>94.218659290000005</v>
      </c>
      <c r="N326" s="16">
        <v>105.39591799999999</v>
      </c>
      <c r="O326" s="16">
        <v>98.651020500000001</v>
      </c>
      <c r="P326" s="16">
        <v>102.697959</v>
      </c>
      <c r="Q326" s="16">
        <v>103.3724488</v>
      </c>
      <c r="R326" s="16">
        <v>104.4965983</v>
      </c>
      <c r="S326" s="16">
        <v>99.386827499999995</v>
      </c>
      <c r="T326" s="16">
        <v>108.09387700000001</v>
      </c>
      <c r="U326" s="16">
        <v>118.3461212</v>
      </c>
      <c r="V326" s="16">
        <v>104.4965983</v>
      </c>
      <c r="W326" s="16">
        <v>95.094620000000006</v>
      </c>
    </row>
    <row r="327" spans="1:23" x14ac:dyDescent="0.25">
      <c r="A327">
        <v>328</v>
      </c>
      <c r="B327" s="30" t="s">
        <v>671</v>
      </c>
      <c r="C327" s="30" t="s">
        <v>511</v>
      </c>
      <c r="D327" s="30" t="s">
        <v>23</v>
      </c>
      <c r="E327" s="30" t="s">
        <v>31</v>
      </c>
      <c r="F327" s="30" t="s">
        <v>154</v>
      </c>
      <c r="G327" s="30" t="s">
        <v>512</v>
      </c>
      <c r="H327" s="16">
        <v>97.751700830000004</v>
      </c>
      <c r="I327" s="16">
        <v>100.8175633</v>
      </c>
      <c r="J327" s="16">
        <v>117.26693760000001</v>
      </c>
      <c r="K327" s="16">
        <v>106.74489749999999</v>
      </c>
      <c r="L327" s="16">
        <v>100</v>
      </c>
      <c r="M327" s="16">
        <v>100</v>
      </c>
      <c r="N327" s="16">
        <v>105.39591799999999</v>
      </c>
      <c r="O327" s="16">
        <v>104.0469385</v>
      </c>
      <c r="P327" s="16">
        <v>102.697959</v>
      </c>
      <c r="Q327" s="16">
        <v>103.3724488</v>
      </c>
      <c r="R327" s="16">
        <v>104.66954440000001</v>
      </c>
      <c r="S327" s="16">
        <v>99.386827499999995</v>
      </c>
      <c r="T327" s="16">
        <v>104.4965983</v>
      </c>
      <c r="U327" s="16">
        <v>117.26693760000001</v>
      </c>
      <c r="V327" s="16">
        <v>104.4965983</v>
      </c>
      <c r="W327" s="16">
        <v>101.22634499999999</v>
      </c>
    </row>
    <row r="328" spans="1:23" x14ac:dyDescent="0.25">
      <c r="A328">
        <v>329</v>
      </c>
      <c r="B328" s="30" t="s">
        <v>741</v>
      </c>
      <c r="C328" s="30" t="s">
        <v>511</v>
      </c>
      <c r="D328" s="30" t="s">
        <v>24</v>
      </c>
      <c r="E328" s="30" t="s">
        <v>31</v>
      </c>
      <c r="F328" s="30" t="s">
        <v>154</v>
      </c>
      <c r="G328" s="30" t="s">
        <v>512</v>
      </c>
      <c r="H328" s="16">
        <v>100</v>
      </c>
      <c r="I328" s="16">
        <v>104.90537999999999</v>
      </c>
      <c r="J328" s="16">
        <v>118.3461212</v>
      </c>
      <c r="K328" s="16">
        <v>110.11734629999999</v>
      </c>
      <c r="L328" s="16">
        <v>100</v>
      </c>
      <c r="M328" s="16">
        <v>97.109329639999999</v>
      </c>
      <c r="N328" s="16">
        <v>106.74489749999999</v>
      </c>
      <c r="O328" s="16">
        <v>101.3489795</v>
      </c>
      <c r="P328" s="16">
        <v>104.0469385</v>
      </c>
      <c r="Q328" s="16">
        <v>103.3724488</v>
      </c>
      <c r="R328" s="16">
        <v>106.22605919999999</v>
      </c>
      <c r="S328" s="16">
        <v>101.22634499999999</v>
      </c>
      <c r="T328" s="16">
        <v>108.09387700000001</v>
      </c>
      <c r="U328" s="16">
        <v>118.3461212</v>
      </c>
      <c r="V328" s="16">
        <v>105.9954644</v>
      </c>
      <c r="W328" s="16">
        <v>98.160482500000001</v>
      </c>
    </row>
    <row r="329" spans="1:23" x14ac:dyDescent="0.25">
      <c r="A329">
        <v>330</v>
      </c>
      <c r="B329" s="30" t="s">
        <v>922</v>
      </c>
      <c r="C329" s="30" t="s">
        <v>511</v>
      </c>
      <c r="D329" s="30" t="s">
        <v>28</v>
      </c>
      <c r="E329" s="30" t="s">
        <v>31</v>
      </c>
      <c r="F329" s="30" t="s">
        <v>154</v>
      </c>
      <c r="G329" s="30" t="s">
        <v>512</v>
      </c>
      <c r="H329" s="16">
        <v>100</v>
      </c>
      <c r="I329" s="16">
        <v>105.7229433</v>
      </c>
      <c r="J329" s="16">
        <v>115.1085704</v>
      </c>
      <c r="K329" s="16">
        <v>111.2414958</v>
      </c>
      <c r="L329" s="16">
        <v>100</v>
      </c>
      <c r="M329" s="16">
        <v>97.109329639999999</v>
      </c>
      <c r="N329" s="16">
        <v>108.09387700000001</v>
      </c>
      <c r="O329" s="16">
        <v>102.697959</v>
      </c>
      <c r="P329" s="16">
        <v>104.0469385</v>
      </c>
      <c r="Q329" s="16">
        <v>103.3724488</v>
      </c>
      <c r="R329" s="16">
        <v>106.3990053</v>
      </c>
      <c r="S329" s="16">
        <v>101.22634499999999</v>
      </c>
      <c r="T329" s="16">
        <v>108.9931967</v>
      </c>
      <c r="U329" s="16">
        <v>115.1085704</v>
      </c>
      <c r="V329" s="16">
        <v>106.74489749999999</v>
      </c>
      <c r="W329" s="16">
        <v>98.773655000000005</v>
      </c>
    </row>
    <row r="330" spans="1:23" x14ac:dyDescent="0.25">
      <c r="A330">
        <v>331</v>
      </c>
      <c r="B330" s="30" t="s">
        <v>1053</v>
      </c>
      <c r="C330" s="30" t="s">
        <v>511</v>
      </c>
      <c r="D330" s="30" t="s">
        <v>23</v>
      </c>
      <c r="E330" s="30" t="s">
        <v>31</v>
      </c>
      <c r="F330" s="30" t="s">
        <v>154</v>
      </c>
      <c r="G330" s="30" t="s">
        <v>512</v>
      </c>
      <c r="H330" s="16">
        <v>100.7494331</v>
      </c>
      <c r="I330" s="16">
        <v>106.54050669999999</v>
      </c>
      <c r="J330" s="16">
        <v>120.5044884</v>
      </c>
      <c r="K330" s="16">
        <v>111.2414958</v>
      </c>
      <c r="L330" s="16">
        <v>100</v>
      </c>
      <c r="M330" s="16">
        <v>98.072886429999997</v>
      </c>
      <c r="N330" s="16">
        <v>108.09387700000001</v>
      </c>
      <c r="O330" s="16">
        <v>102.697959</v>
      </c>
      <c r="P330" s="16">
        <v>105.39591799999999</v>
      </c>
      <c r="Q330" s="16">
        <v>103.3724488</v>
      </c>
      <c r="R330" s="16">
        <v>107.9555201</v>
      </c>
      <c r="S330" s="16">
        <v>101.8395175</v>
      </c>
      <c r="T330" s="16">
        <v>109.4428565</v>
      </c>
      <c r="U330" s="16">
        <v>120.5044884</v>
      </c>
      <c r="V330" s="16">
        <v>107.4943306</v>
      </c>
      <c r="W330" s="16">
        <v>99.386827499999995</v>
      </c>
    </row>
    <row r="331" spans="1:23" x14ac:dyDescent="0.25">
      <c r="A331">
        <v>332</v>
      </c>
      <c r="B331" s="30" t="s">
        <v>1268</v>
      </c>
      <c r="C331" s="30" t="s">
        <v>511</v>
      </c>
      <c r="D331" s="30" t="s">
        <v>24</v>
      </c>
      <c r="E331" s="30" t="s">
        <v>31</v>
      </c>
      <c r="F331" s="30" t="s">
        <v>154</v>
      </c>
      <c r="G331" s="30" t="s">
        <v>512</v>
      </c>
      <c r="H331" s="16">
        <v>100.7494331</v>
      </c>
      <c r="I331" s="16">
        <v>106.54050669999999</v>
      </c>
      <c r="J331" s="16">
        <v>119.42530480000001</v>
      </c>
      <c r="K331" s="16">
        <v>112.36564540000001</v>
      </c>
      <c r="L331" s="16">
        <v>100</v>
      </c>
      <c r="M331" s="16">
        <v>98.072886429999997</v>
      </c>
      <c r="N331" s="16">
        <v>109.4428565</v>
      </c>
      <c r="O331" s="16">
        <v>102.697959</v>
      </c>
      <c r="P331" s="16">
        <v>105.39591799999999</v>
      </c>
      <c r="Q331" s="16">
        <v>103.3724488</v>
      </c>
      <c r="R331" s="16">
        <v>108.12846620000001</v>
      </c>
      <c r="S331" s="16">
        <v>101.8395175</v>
      </c>
      <c r="T331" s="16">
        <v>109.8925163</v>
      </c>
      <c r="U331" s="16">
        <v>119.42530480000001</v>
      </c>
      <c r="V331" s="16">
        <v>108.24376359999999</v>
      </c>
      <c r="W331" s="16">
        <v>99.386827499999995</v>
      </c>
    </row>
    <row r="332" spans="1:23" x14ac:dyDescent="0.25">
      <c r="A332">
        <v>333</v>
      </c>
      <c r="B332" s="30" t="s">
        <v>205</v>
      </c>
      <c r="C332" s="30" t="s">
        <v>644</v>
      </c>
      <c r="D332" s="30" t="s">
        <v>24</v>
      </c>
      <c r="E332" s="30" t="s">
        <v>25</v>
      </c>
      <c r="F332" s="30" t="s">
        <v>635</v>
      </c>
      <c r="G332" s="30" t="s">
        <v>646</v>
      </c>
      <c r="H332" s="16">
        <v>97.751700830000004</v>
      </c>
      <c r="I332" s="16">
        <v>104.0878167</v>
      </c>
      <c r="J332" s="16">
        <v>100</v>
      </c>
      <c r="K332" s="16">
        <v>101.1241496</v>
      </c>
      <c r="L332" s="16">
        <v>100</v>
      </c>
      <c r="M332" s="16">
        <v>96.145772859999994</v>
      </c>
      <c r="N332" s="16">
        <v>97.302041000000003</v>
      </c>
      <c r="O332" s="16">
        <v>95.953061500000004</v>
      </c>
      <c r="P332" s="16">
        <v>100</v>
      </c>
      <c r="Q332" s="16">
        <v>96.627551249999996</v>
      </c>
      <c r="R332" s="16">
        <v>96.886970379999994</v>
      </c>
      <c r="S332" s="16">
        <v>99.386827499999995</v>
      </c>
      <c r="T332" s="16">
        <v>104.0469385</v>
      </c>
      <c r="U332" s="16">
        <v>100</v>
      </c>
      <c r="V332" s="16">
        <v>98.501133890000006</v>
      </c>
      <c r="W332" s="16">
        <v>95.094620000000006</v>
      </c>
    </row>
    <row r="333" spans="1:23" x14ac:dyDescent="0.25">
      <c r="A333">
        <v>334</v>
      </c>
      <c r="B333" s="30" t="s">
        <v>706</v>
      </c>
      <c r="C333" s="30" t="s">
        <v>644</v>
      </c>
      <c r="D333" s="30" t="s">
        <v>28</v>
      </c>
      <c r="E333" s="30" t="s">
        <v>25</v>
      </c>
      <c r="F333" s="30" t="s">
        <v>635</v>
      </c>
      <c r="G333" s="30" t="s">
        <v>646</v>
      </c>
      <c r="H333" s="16">
        <v>100</v>
      </c>
      <c r="I333" s="16">
        <v>106.54050669999999</v>
      </c>
      <c r="J333" s="16">
        <v>101.07918359999999</v>
      </c>
      <c r="K333" s="16">
        <v>102.24829920000001</v>
      </c>
      <c r="L333" s="16">
        <v>100</v>
      </c>
      <c r="M333" s="16">
        <v>97.109329639999999</v>
      </c>
      <c r="N333" s="16">
        <v>98.651020500000001</v>
      </c>
      <c r="O333" s="16">
        <v>100</v>
      </c>
      <c r="P333" s="16">
        <v>101.3489795</v>
      </c>
      <c r="Q333" s="16">
        <v>96.627551249999996</v>
      </c>
      <c r="R333" s="16">
        <v>99.30821564</v>
      </c>
      <c r="S333" s="16">
        <v>101.22634499999999</v>
      </c>
      <c r="T333" s="16">
        <v>105.8455778</v>
      </c>
      <c r="U333" s="16">
        <v>101.07918359999999</v>
      </c>
      <c r="V333" s="16">
        <v>100</v>
      </c>
      <c r="W333" s="16">
        <v>97.547309999999996</v>
      </c>
    </row>
    <row r="334" spans="1:23" x14ac:dyDescent="0.25">
      <c r="A334">
        <v>335</v>
      </c>
      <c r="B334" s="30" t="s">
        <v>205</v>
      </c>
      <c r="C334" s="30" t="s">
        <v>650</v>
      </c>
      <c r="D334" s="30" t="s">
        <v>24</v>
      </c>
      <c r="E334" s="30" t="s">
        <v>26</v>
      </c>
      <c r="F334" s="30" t="s">
        <v>635</v>
      </c>
      <c r="G334" s="30" t="s">
        <v>652</v>
      </c>
      <c r="H334" s="16">
        <v>94.753968610000001</v>
      </c>
      <c r="I334" s="16">
        <v>94.277056669999993</v>
      </c>
      <c r="J334" s="16">
        <v>96.762449200000006</v>
      </c>
      <c r="K334" s="16">
        <v>95.503401670000002</v>
      </c>
      <c r="L334" s="16">
        <v>93.255102500000007</v>
      </c>
      <c r="M334" s="16">
        <v>104.81778389999999</v>
      </c>
      <c r="N334" s="16">
        <v>93.255102500000007</v>
      </c>
      <c r="O334" s="16">
        <v>97.302041000000003</v>
      </c>
      <c r="P334" s="16">
        <v>98.651020500000001</v>
      </c>
      <c r="Q334" s="16">
        <v>96.627551249999996</v>
      </c>
      <c r="R334" s="16">
        <v>93.082156409999996</v>
      </c>
      <c r="S334" s="16">
        <v>94.481447500000002</v>
      </c>
      <c r="T334" s="16">
        <v>94.604082000000005</v>
      </c>
      <c r="U334" s="16">
        <v>96.762449200000006</v>
      </c>
      <c r="V334" s="16">
        <v>95.503401670000002</v>
      </c>
      <c r="W334" s="16">
        <v>101.22634499999999</v>
      </c>
    </row>
    <row r="335" spans="1:23" x14ac:dyDescent="0.25">
      <c r="A335">
        <v>336</v>
      </c>
      <c r="B335" s="30" t="s">
        <v>205</v>
      </c>
      <c r="C335" s="30" t="s">
        <v>633</v>
      </c>
      <c r="D335" s="30" t="s">
        <v>24</v>
      </c>
      <c r="E335" s="30" t="s">
        <v>31</v>
      </c>
      <c r="F335" s="30" t="s">
        <v>635</v>
      </c>
      <c r="G335" s="30" t="s">
        <v>637</v>
      </c>
      <c r="H335" s="16">
        <v>97.751700830000004</v>
      </c>
      <c r="I335" s="16">
        <v>100</v>
      </c>
      <c r="J335" s="16">
        <v>110.791836</v>
      </c>
      <c r="K335" s="16">
        <v>104.4965983</v>
      </c>
      <c r="L335" s="16">
        <v>100</v>
      </c>
      <c r="M335" s="16">
        <v>96.145772859999994</v>
      </c>
      <c r="N335" s="16">
        <v>101.3489795</v>
      </c>
      <c r="O335" s="16">
        <v>100</v>
      </c>
      <c r="P335" s="16">
        <v>98.651020500000001</v>
      </c>
      <c r="Q335" s="16">
        <v>103.3724488</v>
      </c>
      <c r="R335" s="16">
        <v>100.8647304</v>
      </c>
      <c r="S335" s="16">
        <v>99.386827499999995</v>
      </c>
      <c r="T335" s="16">
        <v>103.1476188</v>
      </c>
      <c r="U335" s="16">
        <v>110.791836</v>
      </c>
      <c r="V335" s="16">
        <v>100</v>
      </c>
      <c r="W335" s="16">
        <v>96.934137500000006</v>
      </c>
    </row>
    <row r="336" spans="1:23" x14ac:dyDescent="0.25">
      <c r="A336">
        <v>337</v>
      </c>
      <c r="B336" s="30" t="s">
        <v>205</v>
      </c>
      <c r="C336" s="30" t="s">
        <v>654</v>
      </c>
      <c r="D336" s="30" t="s">
        <v>24</v>
      </c>
      <c r="E336" s="30" t="s">
        <v>21</v>
      </c>
      <c r="F336" s="30" t="s">
        <v>635</v>
      </c>
      <c r="G336" s="30" t="s">
        <v>656</v>
      </c>
      <c r="H336" s="16">
        <v>94.004535559999994</v>
      </c>
      <c r="I336" s="16">
        <v>91.824366670000003</v>
      </c>
      <c r="J336" s="16">
        <v>96.762449200000006</v>
      </c>
      <c r="K336" s="16">
        <v>98.875850420000006</v>
      </c>
      <c r="L336" s="16">
        <v>100</v>
      </c>
      <c r="M336" s="16">
        <v>92.291545709999994</v>
      </c>
      <c r="N336" s="16">
        <v>106.74489749999999</v>
      </c>
      <c r="O336" s="16">
        <v>101.3489795</v>
      </c>
      <c r="P336" s="16">
        <v>104.0469385</v>
      </c>
      <c r="Q336" s="16">
        <v>103.3724488</v>
      </c>
      <c r="R336" s="16">
        <v>96.022239940000006</v>
      </c>
      <c r="S336" s="16">
        <v>96.320965000000001</v>
      </c>
      <c r="T336" s="16">
        <v>96.402721330000006</v>
      </c>
      <c r="U336" s="16">
        <v>96.762449200000006</v>
      </c>
      <c r="V336" s="16">
        <v>105.9954644</v>
      </c>
      <c r="W336" s="16">
        <v>95.094620000000006</v>
      </c>
    </row>
    <row r="337" spans="1:23" x14ac:dyDescent="0.25">
      <c r="A337">
        <v>338</v>
      </c>
      <c r="B337" s="30" t="s">
        <v>205</v>
      </c>
      <c r="C337" s="30" t="s">
        <v>659</v>
      </c>
      <c r="D337" s="30" t="s">
        <v>23</v>
      </c>
      <c r="E337" s="30" t="s">
        <v>25</v>
      </c>
      <c r="F337" s="30" t="s">
        <v>635</v>
      </c>
      <c r="G337" s="30" t="s">
        <v>661</v>
      </c>
      <c r="H337" s="16">
        <v>99.250566939999999</v>
      </c>
      <c r="I337" s="16">
        <v>97.547309999999996</v>
      </c>
      <c r="J337" s="16">
        <v>97.841632799999999</v>
      </c>
      <c r="K337" s="16">
        <v>96.627551249999996</v>
      </c>
      <c r="L337" s="16">
        <v>100</v>
      </c>
      <c r="M337" s="16">
        <v>100.96355680000001</v>
      </c>
      <c r="N337" s="16">
        <v>98.651020500000001</v>
      </c>
      <c r="O337" s="16">
        <v>100</v>
      </c>
      <c r="P337" s="16">
        <v>98.651020500000001</v>
      </c>
      <c r="Q337" s="16">
        <v>100</v>
      </c>
      <c r="R337" s="16">
        <v>97.059916470000005</v>
      </c>
      <c r="S337" s="16">
        <v>100.6131725</v>
      </c>
      <c r="T337" s="16">
        <v>98.651020500000001</v>
      </c>
      <c r="U337" s="16">
        <v>97.841632799999999</v>
      </c>
      <c r="V337" s="16">
        <v>98.501133890000006</v>
      </c>
      <c r="W337" s="16">
        <v>100</v>
      </c>
    </row>
    <row r="338" spans="1:23" x14ac:dyDescent="0.25">
      <c r="A338">
        <v>339</v>
      </c>
      <c r="B338" s="30" t="s">
        <v>205</v>
      </c>
      <c r="C338" s="30" t="s">
        <v>665</v>
      </c>
      <c r="D338" s="30" t="s">
        <v>24</v>
      </c>
      <c r="E338" s="30" t="s">
        <v>25</v>
      </c>
      <c r="F338" s="30" t="s">
        <v>635</v>
      </c>
      <c r="G338" s="30" t="s">
        <v>666</v>
      </c>
      <c r="H338" s="16">
        <v>99.250566939999999</v>
      </c>
      <c r="I338" s="16">
        <v>94.277056669999993</v>
      </c>
      <c r="J338" s="16">
        <v>96.762449200000006</v>
      </c>
      <c r="K338" s="16">
        <v>96.627551249999996</v>
      </c>
      <c r="L338" s="16">
        <v>93.255102500000007</v>
      </c>
      <c r="M338" s="16">
        <v>100</v>
      </c>
      <c r="N338" s="16">
        <v>100</v>
      </c>
      <c r="O338" s="16">
        <v>98.651020500000001</v>
      </c>
      <c r="P338" s="16">
        <v>98.651020500000001</v>
      </c>
      <c r="Q338" s="16">
        <v>103.3724488</v>
      </c>
      <c r="R338" s="16">
        <v>96.195186030000002</v>
      </c>
      <c r="S338" s="16">
        <v>98.160482500000001</v>
      </c>
      <c r="T338" s="16">
        <v>95.053741830000007</v>
      </c>
      <c r="U338" s="16">
        <v>96.762449200000006</v>
      </c>
      <c r="V338" s="16">
        <v>99.250566939999999</v>
      </c>
      <c r="W338" s="16">
        <v>98.773655000000005</v>
      </c>
    </row>
    <row r="339" spans="1:23" x14ac:dyDescent="0.25">
      <c r="A339">
        <v>340</v>
      </c>
      <c r="B339" s="30" t="s">
        <v>205</v>
      </c>
      <c r="C339" s="30" t="s">
        <v>640</v>
      </c>
      <c r="D339" s="30" t="s">
        <v>24</v>
      </c>
      <c r="E339" s="30" t="s">
        <v>25</v>
      </c>
      <c r="F339" s="30" t="s">
        <v>635</v>
      </c>
      <c r="G339" s="30" t="s">
        <v>642</v>
      </c>
      <c r="H339" s="16">
        <v>104.4965983</v>
      </c>
      <c r="I339" s="16">
        <v>96.729746669999997</v>
      </c>
      <c r="J339" s="16">
        <v>96.762449200000006</v>
      </c>
      <c r="K339" s="16">
        <v>96.627551249999996</v>
      </c>
      <c r="L339" s="16">
        <v>93.255102500000007</v>
      </c>
      <c r="M339" s="16">
        <v>99.036443210000002</v>
      </c>
      <c r="N339" s="16">
        <v>94.604082000000005</v>
      </c>
      <c r="O339" s="16">
        <v>100</v>
      </c>
      <c r="P339" s="16">
        <v>97.302041000000003</v>
      </c>
      <c r="Q339" s="16">
        <v>100</v>
      </c>
      <c r="R339" s="16">
        <v>96.195186030000002</v>
      </c>
      <c r="S339" s="16">
        <v>102.45269</v>
      </c>
      <c r="T339" s="16">
        <v>96.402721330000006</v>
      </c>
      <c r="U339" s="16">
        <v>96.762449200000006</v>
      </c>
      <c r="V339" s="16">
        <v>95.503401670000002</v>
      </c>
      <c r="W339" s="16">
        <v>98.773655000000005</v>
      </c>
    </row>
    <row r="340" spans="1:23" x14ac:dyDescent="0.25">
      <c r="A340">
        <v>341</v>
      </c>
      <c r="B340" s="30" t="s">
        <v>205</v>
      </c>
      <c r="C340" s="30" t="s">
        <v>513</v>
      </c>
      <c r="D340" s="30" t="s">
        <v>28</v>
      </c>
      <c r="E340" s="30" t="s">
        <v>25</v>
      </c>
      <c r="F340" s="30" t="s">
        <v>155</v>
      </c>
      <c r="G340" s="30" t="s">
        <v>514</v>
      </c>
      <c r="H340" s="16">
        <v>106.74489749999999</v>
      </c>
      <c r="I340" s="16">
        <v>104.0878167</v>
      </c>
      <c r="J340" s="16">
        <v>100</v>
      </c>
      <c r="K340" s="16">
        <v>98.875850420000006</v>
      </c>
      <c r="L340" s="16">
        <v>100</v>
      </c>
      <c r="M340" s="16">
        <v>100</v>
      </c>
      <c r="N340" s="16">
        <v>100</v>
      </c>
      <c r="O340" s="16">
        <v>110.791836</v>
      </c>
      <c r="P340" s="16">
        <v>104.0469385</v>
      </c>
      <c r="Q340" s="16">
        <v>100</v>
      </c>
      <c r="R340" s="16">
        <v>102.9400835</v>
      </c>
      <c r="S340" s="16">
        <v>106.74489749999999</v>
      </c>
      <c r="T340" s="16">
        <v>103.1476188</v>
      </c>
      <c r="U340" s="16">
        <v>100</v>
      </c>
      <c r="V340" s="16">
        <v>102.24829920000001</v>
      </c>
      <c r="W340" s="16">
        <v>104.2922075</v>
      </c>
    </row>
    <row r="341" spans="1:23" x14ac:dyDescent="0.25">
      <c r="A341">
        <v>342</v>
      </c>
      <c r="B341" s="30" t="s">
        <v>580</v>
      </c>
      <c r="C341" s="30" t="s">
        <v>513</v>
      </c>
      <c r="D341" s="30" t="s">
        <v>23</v>
      </c>
      <c r="E341" s="30" t="s">
        <v>25</v>
      </c>
      <c r="F341" s="30" t="s">
        <v>155</v>
      </c>
      <c r="G341" s="30" t="s">
        <v>514</v>
      </c>
      <c r="H341" s="16">
        <v>108.9931967</v>
      </c>
      <c r="I341" s="16">
        <v>106.54050669999999</v>
      </c>
      <c r="J341" s="16">
        <v>101.07918359999999</v>
      </c>
      <c r="K341" s="16">
        <v>100</v>
      </c>
      <c r="L341" s="16">
        <v>100</v>
      </c>
      <c r="M341" s="16">
        <v>100.96355680000001</v>
      </c>
      <c r="N341" s="16">
        <v>101.3489795</v>
      </c>
      <c r="O341" s="16">
        <v>114.8387745</v>
      </c>
      <c r="P341" s="16">
        <v>105.39591799999999</v>
      </c>
      <c r="Q341" s="16">
        <v>100</v>
      </c>
      <c r="R341" s="16">
        <v>105.3613288</v>
      </c>
      <c r="S341" s="16">
        <v>108.58441500000001</v>
      </c>
      <c r="T341" s="16">
        <v>104.9462582</v>
      </c>
      <c r="U341" s="16">
        <v>101.07918359999999</v>
      </c>
      <c r="V341" s="16">
        <v>103.74716530000001</v>
      </c>
      <c r="W341" s="16">
        <v>106.74489749999999</v>
      </c>
    </row>
    <row r="342" spans="1:23" x14ac:dyDescent="0.25">
      <c r="A342">
        <v>343</v>
      </c>
      <c r="B342" s="30" t="s">
        <v>629</v>
      </c>
      <c r="C342" s="30" t="s">
        <v>513</v>
      </c>
      <c r="D342" s="30" t="s">
        <v>24</v>
      </c>
      <c r="E342" s="30" t="s">
        <v>25</v>
      </c>
      <c r="F342" s="30" t="s">
        <v>155</v>
      </c>
      <c r="G342" s="30" t="s">
        <v>514</v>
      </c>
      <c r="H342" s="16">
        <v>108.24376359999999</v>
      </c>
      <c r="I342" s="16">
        <v>108.1756333</v>
      </c>
      <c r="J342" s="16">
        <v>100</v>
      </c>
      <c r="K342" s="16">
        <v>101.1241496</v>
      </c>
      <c r="L342" s="16">
        <v>100</v>
      </c>
      <c r="M342" s="16">
        <v>99.036443210000002</v>
      </c>
      <c r="N342" s="16">
        <v>104.0469385</v>
      </c>
      <c r="O342" s="16">
        <v>113.489795</v>
      </c>
      <c r="P342" s="16">
        <v>106.74489749999999</v>
      </c>
      <c r="Q342" s="16">
        <v>100</v>
      </c>
      <c r="R342" s="16">
        <v>105.5342749</v>
      </c>
      <c r="S342" s="16">
        <v>107.9712425</v>
      </c>
      <c r="T342" s="16">
        <v>106.2952377</v>
      </c>
      <c r="U342" s="16">
        <v>100</v>
      </c>
      <c r="V342" s="16">
        <v>105.9954644</v>
      </c>
      <c r="W342" s="16">
        <v>104.90537999999999</v>
      </c>
    </row>
    <row r="343" spans="1:23" x14ac:dyDescent="0.25">
      <c r="A343">
        <v>344</v>
      </c>
      <c r="B343" s="30" t="s">
        <v>706</v>
      </c>
      <c r="C343" s="30" t="s">
        <v>513</v>
      </c>
      <c r="D343" s="30" t="s">
        <v>28</v>
      </c>
      <c r="E343" s="30" t="s">
        <v>25</v>
      </c>
      <c r="F343" s="30" t="s">
        <v>155</v>
      </c>
      <c r="G343" s="30" t="s">
        <v>514</v>
      </c>
      <c r="H343" s="16">
        <v>108.9931967</v>
      </c>
      <c r="I343" s="16">
        <v>104.0878167</v>
      </c>
      <c r="J343" s="16">
        <v>100</v>
      </c>
      <c r="K343" s="16">
        <v>97.751700830000004</v>
      </c>
      <c r="L343" s="16">
        <v>100</v>
      </c>
      <c r="M343" s="16">
        <v>103.8542271</v>
      </c>
      <c r="N343" s="16">
        <v>104.0469385</v>
      </c>
      <c r="O343" s="16">
        <v>117.5367335</v>
      </c>
      <c r="P343" s="16">
        <v>106.74489749999999</v>
      </c>
      <c r="Q343" s="16">
        <v>100</v>
      </c>
      <c r="R343" s="16">
        <v>105.707221</v>
      </c>
      <c r="S343" s="16">
        <v>108.58441500000001</v>
      </c>
      <c r="T343" s="16">
        <v>102.697959</v>
      </c>
      <c r="U343" s="16">
        <v>100</v>
      </c>
      <c r="V343" s="16">
        <v>105.9954644</v>
      </c>
      <c r="W343" s="16">
        <v>109.81076</v>
      </c>
    </row>
    <row r="344" spans="1:23" x14ac:dyDescent="0.25">
      <c r="A344">
        <v>345</v>
      </c>
      <c r="B344" s="30" t="s">
        <v>824</v>
      </c>
      <c r="C344" s="30" t="s">
        <v>513</v>
      </c>
      <c r="D344" s="30" t="s">
        <v>23</v>
      </c>
      <c r="E344" s="30" t="s">
        <v>25</v>
      </c>
      <c r="F344" s="30" t="s">
        <v>155</v>
      </c>
      <c r="G344" s="30" t="s">
        <v>514</v>
      </c>
      <c r="H344" s="16">
        <v>111.2414958</v>
      </c>
      <c r="I344" s="16">
        <v>104.90537999999999</v>
      </c>
      <c r="J344" s="16">
        <v>101.07918359999999</v>
      </c>
      <c r="K344" s="16">
        <v>97.751700830000004</v>
      </c>
      <c r="L344" s="16">
        <v>100</v>
      </c>
      <c r="M344" s="16">
        <v>102.8906704</v>
      </c>
      <c r="N344" s="16">
        <v>101.3489795</v>
      </c>
      <c r="O344" s="16">
        <v>117.5367335</v>
      </c>
      <c r="P344" s="16">
        <v>105.39591799999999</v>
      </c>
      <c r="Q344" s="16">
        <v>100</v>
      </c>
      <c r="R344" s="16">
        <v>105.88016709999999</v>
      </c>
      <c r="S344" s="16">
        <v>110.42393250000001</v>
      </c>
      <c r="T344" s="16">
        <v>103.1476188</v>
      </c>
      <c r="U344" s="16">
        <v>101.07918359999999</v>
      </c>
      <c r="V344" s="16">
        <v>103.74716530000001</v>
      </c>
      <c r="W344" s="16">
        <v>109.1975875</v>
      </c>
    </row>
    <row r="345" spans="1:23" x14ac:dyDescent="0.25">
      <c r="A345">
        <v>346</v>
      </c>
      <c r="B345" s="30" t="s">
        <v>205</v>
      </c>
      <c r="C345" s="30" t="s">
        <v>519</v>
      </c>
      <c r="D345" s="30" t="s">
        <v>28</v>
      </c>
      <c r="E345" s="30" t="s">
        <v>26</v>
      </c>
      <c r="F345" s="30" t="s">
        <v>155</v>
      </c>
      <c r="G345" s="30" t="s">
        <v>520</v>
      </c>
      <c r="H345" s="16">
        <v>102.9977322</v>
      </c>
      <c r="I345" s="16">
        <v>101.6351267</v>
      </c>
      <c r="J345" s="16">
        <v>96.762449200000006</v>
      </c>
      <c r="K345" s="16">
        <v>98.875850420000006</v>
      </c>
      <c r="L345" s="16">
        <v>100</v>
      </c>
      <c r="M345" s="16">
        <v>112.52623819999999</v>
      </c>
      <c r="N345" s="16">
        <v>95.953061500000004</v>
      </c>
      <c r="O345" s="16">
        <v>95.953061500000004</v>
      </c>
      <c r="P345" s="16">
        <v>98.651020500000001</v>
      </c>
      <c r="Q345" s="16">
        <v>103.3724488</v>
      </c>
      <c r="R345" s="16">
        <v>101.0376765</v>
      </c>
      <c r="S345" s="16">
        <v>103.679035</v>
      </c>
      <c r="T345" s="16">
        <v>101.7986393</v>
      </c>
      <c r="U345" s="16">
        <v>96.762449200000006</v>
      </c>
      <c r="V345" s="16">
        <v>97.002267779999997</v>
      </c>
      <c r="W345" s="16">
        <v>105.5185525</v>
      </c>
    </row>
    <row r="346" spans="1:23" x14ac:dyDescent="0.25">
      <c r="A346">
        <v>347</v>
      </c>
      <c r="B346" s="30" t="s">
        <v>586</v>
      </c>
      <c r="C346" s="30" t="s">
        <v>519</v>
      </c>
      <c r="D346" s="30" t="s">
        <v>23</v>
      </c>
      <c r="E346" s="30" t="s">
        <v>26</v>
      </c>
      <c r="F346" s="30" t="s">
        <v>155</v>
      </c>
      <c r="G346" s="30" t="s">
        <v>520</v>
      </c>
      <c r="H346" s="16">
        <v>105.24603140000001</v>
      </c>
      <c r="I346" s="16">
        <v>102.45269</v>
      </c>
      <c r="J346" s="16">
        <v>97.841632799999999</v>
      </c>
      <c r="K346" s="16">
        <v>100</v>
      </c>
      <c r="L346" s="16">
        <v>100</v>
      </c>
      <c r="M346" s="16">
        <v>115.4169086</v>
      </c>
      <c r="N346" s="16">
        <v>97.302041000000003</v>
      </c>
      <c r="O346" s="16">
        <v>100</v>
      </c>
      <c r="P346" s="16">
        <v>100</v>
      </c>
      <c r="Q346" s="16">
        <v>103.3724488</v>
      </c>
      <c r="R346" s="16">
        <v>103.4589218</v>
      </c>
      <c r="S346" s="16">
        <v>105.5185525</v>
      </c>
      <c r="T346" s="16">
        <v>102.697959</v>
      </c>
      <c r="U346" s="16">
        <v>97.841632799999999</v>
      </c>
      <c r="V346" s="16">
        <v>98.501133890000006</v>
      </c>
      <c r="W346" s="16">
        <v>109.1975875</v>
      </c>
    </row>
    <row r="347" spans="1:23" x14ac:dyDescent="0.25">
      <c r="A347">
        <v>348</v>
      </c>
      <c r="B347" s="30" t="s">
        <v>955</v>
      </c>
      <c r="C347" s="30" t="s">
        <v>519</v>
      </c>
      <c r="D347" s="30" t="s">
        <v>24</v>
      </c>
      <c r="E347" s="30" t="s">
        <v>26</v>
      </c>
      <c r="F347" s="30" t="s">
        <v>155</v>
      </c>
      <c r="G347" s="30" t="s">
        <v>520</v>
      </c>
      <c r="H347" s="16">
        <v>105.9954644</v>
      </c>
      <c r="I347" s="16">
        <v>100.8175633</v>
      </c>
      <c r="J347" s="16">
        <v>97.841632799999999</v>
      </c>
      <c r="K347" s="16">
        <v>97.751700830000004</v>
      </c>
      <c r="L347" s="16">
        <v>100</v>
      </c>
      <c r="M347" s="16">
        <v>118.3075789</v>
      </c>
      <c r="N347" s="16">
        <v>95.953061500000004</v>
      </c>
      <c r="O347" s="16">
        <v>104.0469385</v>
      </c>
      <c r="P347" s="16">
        <v>100</v>
      </c>
      <c r="Q347" s="16">
        <v>103.3724488</v>
      </c>
      <c r="R347" s="16">
        <v>103.80481399999999</v>
      </c>
      <c r="S347" s="16">
        <v>106.131725</v>
      </c>
      <c r="T347" s="16">
        <v>100.89931970000001</v>
      </c>
      <c r="U347" s="16">
        <v>97.841632799999999</v>
      </c>
      <c r="V347" s="16">
        <v>97.751700830000004</v>
      </c>
      <c r="W347" s="16">
        <v>112.8766225</v>
      </c>
    </row>
    <row r="348" spans="1:23" x14ac:dyDescent="0.25">
      <c r="A348">
        <v>349</v>
      </c>
      <c r="B348" s="30" t="s">
        <v>205</v>
      </c>
      <c r="C348" s="30" t="s">
        <v>515</v>
      </c>
      <c r="D348" s="30" t="s">
        <v>28</v>
      </c>
      <c r="E348" s="30" t="s">
        <v>25</v>
      </c>
      <c r="F348" s="30" t="s">
        <v>158</v>
      </c>
      <c r="G348" s="30" t="s">
        <v>516</v>
      </c>
      <c r="H348" s="16">
        <v>105.9954644</v>
      </c>
      <c r="I348" s="16">
        <v>104.90537999999999</v>
      </c>
      <c r="J348" s="16">
        <v>98.920816400000007</v>
      </c>
      <c r="K348" s="16">
        <v>98.875850420000006</v>
      </c>
      <c r="L348" s="16">
        <v>100</v>
      </c>
      <c r="M348" s="16">
        <v>100</v>
      </c>
      <c r="N348" s="16">
        <v>106.74489749999999</v>
      </c>
      <c r="O348" s="16">
        <v>101.3489795</v>
      </c>
      <c r="P348" s="16">
        <v>102.697959</v>
      </c>
      <c r="Q348" s="16">
        <v>103.3724488</v>
      </c>
      <c r="R348" s="16">
        <v>103.1130296</v>
      </c>
      <c r="S348" s="16">
        <v>106.131725</v>
      </c>
      <c r="T348" s="16">
        <v>103.5972787</v>
      </c>
      <c r="U348" s="16">
        <v>98.920816400000007</v>
      </c>
      <c r="V348" s="16">
        <v>105.24603140000001</v>
      </c>
      <c r="W348" s="16">
        <v>100</v>
      </c>
    </row>
    <row r="349" spans="1:23" x14ac:dyDescent="0.25">
      <c r="A349">
        <v>350</v>
      </c>
      <c r="B349" s="30" t="s">
        <v>629</v>
      </c>
      <c r="C349" s="30" t="s">
        <v>515</v>
      </c>
      <c r="D349" s="30" t="s">
        <v>23</v>
      </c>
      <c r="E349" s="30" t="s">
        <v>25</v>
      </c>
      <c r="F349" s="30" t="s">
        <v>158</v>
      </c>
      <c r="G349" s="30" t="s">
        <v>516</v>
      </c>
      <c r="H349" s="16">
        <v>108.24376359999999</v>
      </c>
      <c r="I349" s="16">
        <v>107.35807</v>
      </c>
      <c r="J349" s="16">
        <v>100</v>
      </c>
      <c r="K349" s="16">
        <v>100</v>
      </c>
      <c r="L349" s="16">
        <v>100</v>
      </c>
      <c r="M349" s="16">
        <v>100.96355680000001</v>
      </c>
      <c r="N349" s="16">
        <v>108.09387700000001</v>
      </c>
      <c r="O349" s="16">
        <v>105.39591799999999</v>
      </c>
      <c r="P349" s="16">
        <v>104.0469385</v>
      </c>
      <c r="Q349" s="16">
        <v>103.3724488</v>
      </c>
      <c r="R349" s="16">
        <v>105.5342749</v>
      </c>
      <c r="S349" s="16">
        <v>107.9712425</v>
      </c>
      <c r="T349" s="16">
        <v>105.39591799999999</v>
      </c>
      <c r="U349" s="16">
        <v>100</v>
      </c>
      <c r="V349" s="16">
        <v>106.74489749999999</v>
      </c>
      <c r="W349" s="16">
        <v>102.45269</v>
      </c>
    </row>
    <row r="350" spans="1:23" x14ac:dyDescent="0.25">
      <c r="A350">
        <v>351</v>
      </c>
      <c r="B350" s="30" t="s">
        <v>824</v>
      </c>
      <c r="C350" s="30" t="s">
        <v>515</v>
      </c>
      <c r="D350" s="30" t="s">
        <v>24</v>
      </c>
      <c r="E350" s="30" t="s">
        <v>25</v>
      </c>
      <c r="F350" s="30" t="s">
        <v>158</v>
      </c>
      <c r="G350" s="30" t="s">
        <v>516</v>
      </c>
      <c r="H350" s="16">
        <v>110.4920628</v>
      </c>
      <c r="I350" s="16">
        <v>105.7229433</v>
      </c>
      <c r="J350" s="16">
        <v>100</v>
      </c>
      <c r="K350" s="16">
        <v>97.751700830000004</v>
      </c>
      <c r="L350" s="16">
        <v>100</v>
      </c>
      <c r="M350" s="16">
        <v>102.8906704</v>
      </c>
      <c r="N350" s="16">
        <v>106.74489749999999</v>
      </c>
      <c r="O350" s="16">
        <v>108.09387700000001</v>
      </c>
      <c r="P350" s="16">
        <v>102.697959</v>
      </c>
      <c r="Q350" s="16">
        <v>103.3724488</v>
      </c>
      <c r="R350" s="16">
        <v>105.707221</v>
      </c>
      <c r="S350" s="16">
        <v>109.81076</v>
      </c>
      <c r="T350" s="16">
        <v>103.5972787</v>
      </c>
      <c r="U350" s="16">
        <v>100</v>
      </c>
      <c r="V350" s="16">
        <v>105.24603140000001</v>
      </c>
      <c r="W350" s="16">
        <v>104.90537999999999</v>
      </c>
    </row>
    <row r="351" spans="1:23" x14ac:dyDescent="0.25">
      <c r="A351">
        <v>352</v>
      </c>
      <c r="B351" s="30" t="s">
        <v>205</v>
      </c>
      <c r="C351" s="30" t="s">
        <v>517</v>
      </c>
      <c r="D351" s="30" t="s">
        <v>28</v>
      </c>
      <c r="E351" s="30" t="s">
        <v>21</v>
      </c>
      <c r="F351" s="30" t="s">
        <v>158</v>
      </c>
      <c r="G351" s="30" t="s">
        <v>518</v>
      </c>
      <c r="H351" s="16">
        <v>95.503401670000002</v>
      </c>
      <c r="I351" s="16">
        <v>92.641930000000002</v>
      </c>
      <c r="J351" s="16">
        <v>104.3167344</v>
      </c>
      <c r="K351" s="16">
        <v>102.24829920000001</v>
      </c>
      <c r="L351" s="16">
        <v>100</v>
      </c>
      <c r="M351" s="16">
        <v>92.291545709999994</v>
      </c>
      <c r="N351" s="16">
        <v>117.5367335</v>
      </c>
      <c r="O351" s="16">
        <v>97.302041000000003</v>
      </c>
      <c r="P351" s="16">
        <v>104.0469385</v>
      </c>
      <c r="Q351" s="16">
        <v>100</v>
      </c>
      <c r="R351" s="16">
        <v>98.270539099999993</v>
      </c>
      <c r="S351" s="16">
        <v>97.547309999999996</v>
      </c>
      <c r="T351" s="16">
        <v>98.20136067</v>
      </c>
      <c r="U351" s="16">
        <v>104.3167344</v>
      </c>
      <c r="V351" s="16">
        <v>111.9909289</v>
      </c>
      <c r="W351" s="16">
        <v>93.255102500000007</v>
      </c>
    </row>
    <row r="352" spans="1:23" x14ac:dyDescent="0.25">
      <c r="A352">
        <v>353</v>
      </c>
      <c r="B352" s="30" t="s">
        <v>682</v>
      </c>
      <c r="C352" s="30" t="s">
        <v>517</v>
      </c>
      <c r="D352" s="30" t="s">
        <v>23</v>
      </c>
      <c r="E352" s="30" t="s">
        <v>21</v>
      </c>
      <c r="F352" s="30" t="s">
        <v>158</v>
      </c>
      <c r="G352" s="30" t="s">
        <v>518</v>
      </c>
      <c r="H352" s="16">
        <v>96.252834719999996</v>
      </c>
      <c r="I352" s="16">
        <v>93.459493330000001</v>
      </c>
      <c r="J352" s="16">
        <v>107.5542852</v>
      </c>
      <c r="K352" s="16">
        <v>103.3724488</v>
      </c>
      <c r="L352" s="16">
        <v>100</v>
      </c>
      <c r="M352" s="16">
        <v>93.255102500000007</v>
      </c>
      <c r="N352" s="16">
        <v>121.58367200000001</v>
      </c>
      <c r="O352" s="16">
        <v>98.651020500000001</v>
      </c>
      <c r="P352" s="16">
        <v>108.09387700000001</v>
      </c>
      <c r="Q352" s="16">
        <v>100</v>
      </c>
      <c r="R352" s="16">
        <v>100.6917844</v>
      </c>
      <c r="S352" s="16">
        <v>98.160482500000001</v>
      </c>
      <c r="T352" s="16">
        <v>99.100680330000003</v>
      </c>
      <c r="U352" s="16">
        <v>107.5542852</v>
      </c>
      <c r="V352" s="16">
        <v>116.4875272</v>
      </c>
      <c r="W352" s="16">
        <v>94.481447500000002</v>
      </c>
    </row>
    <row r="353" spans="1:23" x14ac:dyDescent="0.25">
      <c r="A353">
        <v>354</v>
      </c>
      <c r="B353" s="30" t="s">
        <v>1069</v>
      </c>
      <c r="C353" s="30" t="s">
        <v>517</v>
      </c>
      <c r="D353" s="30" t="s">
        <v>24</v>
      </c>
      <c r="E353" s="30" t="s">
        <v>21</v>
      </c>
      <c r="F353" s="30" t="s">
        <v>158</v>
      </c>
      <c r="G353" s="30" t="s">
        <v>518</v>
      </c>
      <c r="H353" s="16">
        <v>94.753968610000001</v>
      </c>
      <c r="I353" s="16">
        <v>91.824366670000003</v>
      </c>
      <c r="J353" s="16">
        <v>108.6334688</v>
      </c>
      <c r="K353" s="16">
        <v>102.24829920000001</v>
      </c>
      <c r="L353" s="16">
        <v>100</v>
      </c>
      <c r="M353" s="16">
        <v>93.255102500000007</v>
      </c>
      <c r="N353" s="16">
        <v>125.6306105</v>
      </c>
      <c r="O353" s="16">
        <v>98.651020500000001</v>
      </c>
      <c r="P353" s="16">
        <v>110.791836</v>
      </c>
      <c r="Q353" s="16">
        <v>100</v>
      </c>
      <c r="R353" s="16">
        <v>100.8647304</v>
      </c>
      <c r="S353" s="16">
        <v>96.934137500000006</v>
      </c>
      <c r="T353" s="16">
        <v>97.751700830000004</v>
      </c>
      <c r="U353" s="16">
        <v>108.6334688</v>
      </c>
      <c r="V353" s="16">
        <v>120.23469249999999</v>
      </c>
      <c r="W353" s="16">
        <v>94.481447500000002</v>
      </c>
    </row>
    <row r="354" spans="1:23" x14ac:dyDescent="0.25">
      <c r="A354">
        <v>355</v>
      </c>
      <c r="B354" s="30" t="s">
        <v>205</v>
      </c>
      <c r="C354" s="30" t="s">
        <v>540</v>
      </c>
      <c r="D354" s="30" t="s">
        <v>24</v>
      </c>
      <c r="E354" s="30" t="s">
        <v>25</v>
      </c>
      <c r="F354" s="30" t="s">
        <v>542</v>
      </c>
      <c r="G354" s="30" t="s">
        <v>547</v>
      </c>
      <c r="H354" s="16">
        <v>101.4988661</v>
      </c>
      <c r="I354" s="16">
        <v>99.182436670000001</v>
      </c>
      <c r="J354" s="16">
        <v>103.23755079999999</v>
      </c>
      <c r="K354" s="16">
        <v>101.1241496</v>
      </c>
      <c r="L354" s="16">
        <v>100</v>
      </c>
      <c r="M354" s="16">
        <v>98.072886429999997</v>
      </c>
      <c r="N354" s="16">
        <v>105.39591799999999</v>
      </c>
      <c r="O354" s="16">
        <v>106.74489749999999</v>
      </c>
      <c r="P354" s="16">
        <v>100</v>
      </c>
      <c r="Q354" s="16">
        <v>100</v>
      </c>
      <c r="R354" s="16">
        <v>100.8647304</v>
      </c>
      <c r="S354" s="16">
        <v>102.45269</v>
      </c>
      <c r="T354" s="16">
        <v>101.3489795</v>
      </c>
      <c r="U354" s="16">
        <v>103.23755079999999</v>
      </c>
      <c r="V354" s="16">
        <v>102.9977322</v>
      </c>
      <c r="W354" s="16">
        <v>101.22634499999999</v>
      </c>
    </row>
    <row r="355" spans="1:23" x14ac:dyDescent="0.25">
      <c r="A355">
        <v>356</v>
      </c>
      <c r="B355" s="30" t="s">
        <v>590</v>
      </c>
      <c r="C355" s="30" t="s">
        <v>540</v>
      </c>
      <c r="D355" s="30" t="s">
        <v>28</v>
      </c>
      <c r="E355" s="30" t="s">
        <v>25</v>
      </c>
      <c r="F355" s="30" t="s">
        <v>542</v>
      </c>
      <c r="G355" s="30" t="s">
        <v>547</v>
      </c>
      <c r="H355" s="16">
        <v>103.74716530000001</v>
      </c>
      <c r="I355" s="16">
        <v>101.6351267</v>
      </c>
      <c r="J355" s="16">
        <v>104.3167344</v>
      </c>
      <c r="K355" s="16">
        <v>102.24829920000001</v>
      </c>
      <c r="L355" s="16">
        <v>100</v>
      </c>
      <c r="M355" s="16">
        <v>99.036443210000002</v>
      </c>
      <c r="N355" s="16">
        <v>106.74489749999999</v>
      </c>
      <c r="O355" s="16">
        <v>110.791836</v>
      </c>
      <c r="P355" s="16">
        <v>101.3489795</v>
      </c>
      <c r="Q355" s="16">
        <v>100</v>
      </c>
      <c r="R355" s="16">
        <v>103.28597569999999</v>
      </c>
      <c r="S355" s="16">
        <v>104.2922075</v>
      </c>
      <c r="T355" s="16">
        <v>103.1476188</v>
      </c>
      <c r="U355" s="16">
        <v>104.3167344</v>
      </c>
      <c r="V355" s="16">
        <v>104.4965983</v>
      </c>
      <c r="W355" s="16">
        <v>103.679035</v>
      </c>
    </row>
    <row r="356" spans="1:23" x14ac:dyDescent="0.25">
      <c r="A356">
        <v>357</v>
      </c>
      <c r="B356" s="30" t="s">
        <v>738</v>
      </c>
      <c r="C356" s="30" t="s">
        <v>540</v>
      </c>
      <c r="D356" s="30" t="s">
        <v>23</v>
      </c>
      <c r="E356" s="30" t="s">
        <v>25</v>
      </c>
      <c r="F356" s="30" t="s">
        <v>542</v>
      </c>
      <c r="G356" s="30" t="s">
        <v>547</v>
      </c>
      <c r="H356" s="16">
        <v>103.74716530000001</v>
      </c>
      <c r="I356" s="16">
        <v>104.0878167</v>
      </c>
      <c r="J356" s="16">
        <v>102.1583672</v>
      </c>
      <c r="K356" s="16">
        <v>104.4965983</v>
      </c>
      <c r="L356" s="16">
        <v>100</v>
      </c>
      <c r="M356" s="16">
        <v>97.109329639999999</v>
      </c>
      <c r="N356" s="16">
        <v>109.4428565</v>
      </c>
      <c r="O356" s="16">
        <v>108.09387700000001</v>
      </c>
      <c r="P356" s="16">
        <v>101.3489795</v>
      </c>
      <c r="Q356" s="16">
        <v>100</v>
      </c>
      <c r="R356" s="16">
        <v>103.4589218</v>
      </c>
      <c r="S356" s="16">
        <v>104.2922075</v>
      </c>
      <c r="T356" s="16">
        <v>105.39591799999999</v>
      </c>
      <c r="U356" s="16">
        <v>102.1583672</v>
      </c>
      <c r="V356" s="16">
        <v>105.9954644</v>
      </c>
      <c r="W356" s="16">
        <v>101.22634499999999</v>
      </c>
    </row>
    <row r="357" spans="1:23" x14ac:dyDescent="0.25">
      <c r="A357">
        <v>358</v>
      </c>
      <c r="B357" s="30" t="s">
        <v>922</v>
      </c>
      <c r="C357" s="30" t="s">
        <v>540</v>
      </c>
      <c r="D357" s="30" t="s">
        <v>24</v>
      </c>
      <c r="E357" s="30" t="s">
        <v>25</v>
      </c>
      <c r="F357" s="30" t="s">
        <v>542</v>
      </c>
      <c r="G357" s="30" t="s">
        <v>547</v>
      </c>
      <c r="H357" s="16">
        <v>105.9954644</v>
      </c>
      <c r="I357" s="16">
        <v>99.182436670000001</v>
      </c>
      <c r="J357" s="16">
        <v>102.1583672</v>
      </c>
      <c r="K357" s="16">
        <v>100</v>
      </c>
      <c r="L357" s="16">
        <v>100</v>
      </c>
      <c r="M357" s="16">
        <v>100.96355680000001</v>
      </c>
      <c r="N357" s="16">
        <v>109.4428565</v>
      </c>
      <c r="O357" s="16">
        <v>112.1408155</v>
      </c>
      <c r="P357" s="16">
        <v>102.697959</v>
      </c>
      <c r="Q357" s="16">
        <v>100</v>
      </c>
      <c r="R357" s="16">
        <v>103.6318679</v>
      </c>
      <c r="S357" s="16">
        <v>106.131725</v>
      </c>
      <c r="T357" s="16">
        <v>100.89931970000001</v>
      </c>
      <c r="U357" s="16">
        <v>102.1583672</v>
      </c>
      <c r="V357" s="16">
        <v>106.74489749999999</v>
      </c>
      <c r="W357" s="16">
        <v>105.5185525</v>
      </c>
    </row>
    <row r="358" spans="1:23" x14ac:dyDescent="0.25">
      <c r="A358">
        <v>359</v>
      </c>
      <c r="B358" s="30" t="s">
        <v>205</v>
      </c>
      <c r="C358" s="30" t="s">
        <v>545</v>
      </c>
      <c r="D358" s="30" t="s">
        <v>24</v>
      </c>
      <c r="E358" s="30" t="s">
        <v>25</v>
      </c>
      <c r="F358" s="30" t="s">
        <v>542</v>
      </c>
      <c r="G358" s="30" t="s">
        <v>549</v>
      </c>
      <c r="H358" s="16">
        <v>102.9977322</v>
      </c>
      <c r="I358" s="16">
        <v>99.182436670000001</v>
      </c>
      <c r="J358" s="16">
        <v>101.07918359999999</v>
      </c>
      <c r="K358" s="16">
        <v>96.627551249999996</v>
      </c>
      <c r="L358" s="16">
        <v>93.255102500000007</v>
      </c>
      <c r="M358" s="16">
        <v>100</v>
      </c>
      <c r="N358" s="16">
        <v>101.3489795</v>
      </c>
      <c r="O358" s="16">
        <v>104.0469385</v>
      </c>
      <c r="P358" s="16">
        <v>101.3489795</v>
      </c>
      <c r="Q358" s="16">
        <v>100</v>
      </c>
      <c r="R358" s="16">
        <v>99.135269550000004</v>
      </c>
      <c r="S358" s="16">
        <v>101.22634499999999</v>
      </c>
      <c r="T358" s="16">
        <v>97.751700830000004</v>
      </c>
      <c r="U358" s="16">
        <v>101.07918359999999</v>
      </c>
      <c r="V358" s="16">
        <v>101.4988661</v>
      </c>
      <c r="W358" s="16">
        <v>101.22634499999999</v>
      </c>
    </row>
    <row r="359" spans="1:23" x14ac:dyDescent="0.25">
      <c r="A359">
        <v>360</v>
      </c>
      <c r="B359" s="30" t="s">
        <v>205</v>
      </c>
      <c r="C359" s="30" t="s">
        <v>556</v>
      </c>
      <c r="D359" s="30" t="s">
        <v>24</v>
      </c>
      <c r="E359" s="30" t="s">
        <v>25</v>
      </c>
      <c r="F359" s="30" t="s">
        <v>542</v>
      </c>
      <c r="G359" s="30" t="s">
        <v>568</v>
      </c>
      <c r="H359" s="16">
        <v>101.4988661</v>
      </c>
      <c r="I359" s="16">
        <v>98.364873329999995</v>
      </c>
      <c r="J359" s="16">
        <v>98.920816400000007</v>
      </c>
      <c r="K359" s="16">
        <v>98.875850420000006</v>
      </c>
      <c r="L359" s="16">
        <v>93.255102500000007</v>
      </c>
      <c r="M359" s="16">
        <v>99.036443210000002</v>
      </c>
      <c r="N359" s="16">
        <v>95.953061500000004</v>
      </c>
      <c r="O359" s="16">
        <v>102.697959</v>
      </c>
      <c r="P359" s="16">
        <v>98.651020500000001</v>
      </c>
      <c r="Q359" s="16">
        <v>96.627551249999996</v>
      </c>
      <c r="R359" s="16">
        <v>96.368132119999999</v>
      </c>
      <c r="S359" s="16">
        <v>100</v>
      </c>
      <c r="T359" s="16">
        <v>98.20136067</v>
      </c>
      <c r="U359" s="16">
        <v>98.920816400000007</v>
      </c>
      <c r="V359" s="16">
        <v>97.002267779999997</v>
      </c>
      <c r="W359" s="16">
        <v>100</v>
      </c>
    </row>
    <row r="360" spans="1:23" x14ac:dyDescent="0.25">
      <c r="A360">
        <v>361</v>
      </c>
      <c r="B360" s="30" t="s">
        <v>671</v>
      </c>
      <c r="C360" s="30" t="s">
        <v>556</v>
      </c>
      <c r="D360" s="30" t="s">
        <v>28</v>
      </c>
      <c r="E360" s="30" t="s">
        <v>25</v>
      </c>
      <c r="F360" s="30" t="s">
        <v>542</v>
      </c>
      <c r="G360" s="30" t="s">
        <v>568</v>
      </c>
      <c r="H360" s="16">
        <v>103.74716530000001</v>
      </c>
      <c r="I360" s="16">
        <v>100.8175633</v>
      </c>
      <c r="J360" s="16">
        <v>100</v>
      </c>
      <c r="K360" s="16">
        <v>100</v>
      </c>
      <c r="L360" s="16">
        <v>93.255102500000007</v>
      </c>
      <c r="M360" s="16">
        <v>100</v>
      </c>
      <c r="N360" s="16">
        <v>97.302041000000003</v>
      </c>
      <c r="O360" s="16">
        <v>106.74489749999999</v>
      </c>
      <c r="P360" s="16">
        <v>100</v>
      </c>
      <c r="Q360" s="16">
        <v>96.627551249999996</v>
      </c>
      <c r="R360" s="16">
        <v>98.789377369999997</v>
      </c>
      <c r="S360" s="16">
        <v>101.8395175</v>
      </c>
      <c r="T360" s="16">
        <v>100</v>
      </c>
      <c r="U360" s="16">
        <v>100</v>
      </c>
      <c r="V360" s="16">
        <v>98.501133890000006</v>
      </c>
      <c r="W360" s="16">
        <v>102.45269</v>
      </c>
    </row>
    <row r="361" spans="1:23" x14ac:dyDescent="0.25">
      <c r="A361">
        <v>362</v>
      </c>
      <c r="B361" s="30" t="s">
        <v>205</v>
      </c>
      <c r="C361" s="30" t="s">
        <v>558</v>
      </c>
      <c r="D361" s="30" t="s">
        <v>24</v>
      </c>
      <c r="E361" s="30" t="s">
        <v>25</v>
      </c>
      <c r="F361" s="30" t="s">
        <v>542</v>
      </c>
      <c r="G361" s="30" t="s">
        <v>570</v>
      </c>
      <c r="H361" s="16">
        <v>100</v>
      </c>
      <c r="I361" s="16">
        <v>100</v>
      </c>
      <c r="J361" s="16">
        <v>98.920816400000007</v>
      </c>
      <c r="K361" s="16">
        <v>98.875850420000006</v>
      </c>
      <c r="L361" s="16">
        <v>100</v>
      </c>
      <c r="M361" s="16">
        <v>98.072886429999997</v>
      </c>
      <c r="N361" s="16">
        <v>97.302041000000003</v>
      </c>
      <c r="O361" s="16">
        <v>100</v>
      </c>
      <c r="P361" s="16">
        <v>95.953061500000004</v>
      </c>
      <c r="Q361" s="16">
        <v>100</v>
      </c>
      <c r="R361" s="16">
        <v>97.232862560000001</v>
      </c>
      <c r="S361" s="16">
        <v>101.22634499999999</v>
      </c>
      <c r="T361" s="16">
        <v>100.89931970000001</v>
      </c>
      <c r="U361" s="16">
        <v>98.920816400000007</v>
      </c>
      <c r="V361" s="16">
        <v>96.252834719999996</v>
      </c>
      <c r="W361" s="16">
        <v>98.160482500000001</v>
      </c>
    </row>
    <row r="362" spans="1:23" x14ac:dyDescent="0.25">
      <c r="A362">
        <v>363</v>
      </c>
      <c r="B362" s="30" t="s">
        <v>205</v>
      </c>
      <c r="C362" s="30" t="s">
        <v>560</v>
      </c>
      <c r="D362" s="30" t="s">
        <v>24</v>
      </c>
      <c r="E362" s="30" t="s">
        <v>26</v>
      </c>
      <c r="F362" s="30" t="s">
        <v>542</v>
      </c>
      <c r="G362" s="30" t="s">
        <v>572</v>
      </c>
      <c r="H362" s="16">
        <v>96.252834719999996</v>
      </c>
      <c r="I362" s="16">
        <v>93.459493330000001</v>
      </c>
      <c r="J362" s="16">
        <v>96.762449200000006</v>
      </c>
      <c r="K362" s="16">
        <v>104.4965983</v>
      </c>
      <c r="L362" s="16">
        <v>93.255102500000007</v>
      </c>
      <c r="M362" s="16">
        <v>102.8906704</v>
      </c>
      <c r="N362" s="16">
        <v>95.953061500000004</v>
      </c>
      <c r="O362" s="16">
        <v>97.302041000000003</v>
      </c>
      <c r="P362" s="16">
        <v>97.302041000000003</v>
      </c>
      <c r="Q362" s="16">
        <v>96.627551249999996</v>
      </c>
      <c r="R362" s="16">
        <v>94.465725129999996</v>
      </c>
      <c r="S362" s="16">
        <v>95.707792499999996</v>
      </c>
      <c r="T362" s="16">
        <v>97.751700830000004</v>
      </c>
      <c r="U362" s="16">
        <v>96.762449200000006</v>
      </c>
      <c r="V362" s="16">
        <v>96.252834719999996</v>
      </c>
      <c r="W362" s="16">
        <v>100</v>
      </c>
    </row>
    <row r="363" spans="1:23" x14ac:dyDescent="0.25">
      <c r="A363">
        <v>364</v>
      </c>
      <c r="B363" s="30" t="s">
        <v>738</v>
      </c>
      <c r="C363" s="30" t="s">
        <v>560</v>
      </c>
      <c r="D363" s="30" t="s">
        <v>28</v>
      </c>
      <c r="E363" s="30" t="s">
        <v>26</v>
      </c>
      <c r="F363" s="30" t="s">
        <v>542</v>
      </c>
      <c r="G363" s="30" t="s">
        <v>572</v>
      </c>
      <c r="H363" s="16">
        <v>98.501133890000006</v>
      </c>
      <c r="I363" s="16">
        <v>94.277056669999993</v>
      </c>
      <c r="J363" s="16">
        <v>97.841632799999999</v>
      </c>
      <c r="K363" s="16">
        <v>105.6207479</v>
      </c>
      <c r="L363" s="16">
        <v>93.255102500000007</v>
      </c>
      <c r="M363" s="16">
        <v>105.7813407</v>
      </c>
      <c r="N363" s="16">
        <v>97.302041000000003</v>
      </c>
      <c r="O363" s="16">
        <v>101.3489795</v>
      </c>
      <c r="P363" s="16">
        <v>98.651020500000001</v>
      </c>
      <c r="Q363" s="16">
        <v>96.627551249999996</v>
      </c>
      <c r="R363" s="16">
        <v>96.886970379999994</v>
      </c>
      <c r="S363" s="16">
        <v>97.547309999999996</v>
      </c>
      <c r="T363" s="16">
        <v>98.651020500000001</v>
      </c>
      <c r="U363" s="16">
        <v>97.841632799999999</v>
      </c>
      <c r="V363" s="16">
        <v>97.751700830000004</v>
      </c>
      <c r="W363" s="16">
        <v>103.679035</v>
      </c>
    </row>
    <row r="364" spans="1:23" x14ac:dyDescent="0.25">
      <c r="A364">
        <v>365</v>
      </c>
      <c r="B364" s="30" t="s">
        <v>205</v>
      </c>
      <c r="C364" s="30" t="s">
        <v>562</v>
      </c>
      <c r="D364" s="30" t="s">
        <v>24</v>
      </c>
      <c r="E364" s="30" t="s">
        <v>31</v>
      </c>
      <c r="F364" s="30" t="s">
        <v>542</v>
      </c>
      <c r="G364" s="30" t="s">
        <v>574</v>
      </c>
      <c r="H364" s="16">
        <v>95.503401670000002</v>
      </c>
      <c r="I364" s="16">
        <v>96.729746669999997</v>
      </c>
      <c r="J364" s="16">
        <v>105.39591799999999</v>
      </c>
      <c r="K364" s="16">
        <v>97.751700830000004</v>
      </c>
      <c r="L364" s="16">
        <v>93.255102500000007</v>
      </c>
      <c r="M364" s="16">
        <v>97.109329639999999</v>
      </c>
      <c r="N364" s="16">
        <v>94.604082000000005</v>
      </c>
      <c r="O364" s="16">
        <v>97.302041000000003</v>
      </c>
      <c r="P364" s="16">
        <v>98.651020500000001</v>
      </c>
      <c r="Q364" s="16">
        <v>103.3724488</v>
      </c>
      <c r="R364" s="16">
        <v>96.022239940000006</v>
      </c>
      <c r="S364" s="16">
        <v>95.094620000000006</v>
      </c>
      <c r="T364" s="16">
        <v>96.852381170000001</v>
      </c>
      <c r="U364" s="16">
        <v>105.39591799999999</v>
      </c>
      <c r="V364" s="16">
        <v>96.252834719999996</v>
      </c>
      <c r="W364" s="16">
        <v>96.320965000000001</v>
      </c>
    </row>
    <row r="365" spans="1:23" x14ac:dyDescent="0.25">
      <c r="A365">
        <v>366</v>
      </c>
      <c r="B365" s="30" t="s">
        <v>205</v>
      </c>
      <c r="C365" s="30" t="s">
        <v>564</v>
      </c>
      <c r="D365" s="30" t="s">
        <v>24</v>
      </c>
      <c r="E365" s="30" t="s">
        <v>26</v>
      </c>
      <c r="F365" s="30" t="s">
        <v>542</v>
      </c>
      <c r="G365" s="30" t="s">
        <v>576</v>
      </c>
      <c r="H365" s="16">
        <v>97.002267779999997</v>
      </c>
      <c r="I365" s="16">
        <v>94.277056669999993</v>
      </c>
      <c r="J365" s="16">
        <v>96.762449200000006</v>
      </c>
      <c r="K365" s="16">
        <v>93.255102500000007</v>
      </c>
      <c r="L365" s="16">
        <v>93.255102500000007</v>
      </c>
      <c r="M365" s="16">
        <v>102.8906704</v>
      </c>
      <c r="N365" s="16">
        <v>95.953061500000004</v>
      </c>
      <c r="O365" s="16">
        <v>97.302041000000003</v>
      </c>
      <c r="P365" s="16">
        <v>95.953061500000004</v>
      </c>
      <c r="Q365" s="16">
        <v>96.627551249999996</v>
      </c>
      <c r="R365" s="16">
        <v>92.90921032</v>
      </c>
      <c r="S365" s="16">
        <v>96.320965000000001</v>
      </c>
      <c r="T365" s="16">
        <v>93.704762329999994</v>
      </c>
      <c r="U365" s="16">
        <v>96.762449200000006</v>
      </c>
      <c r="V365" s="16">
        <v>95.503401670000002</v>
      </c>
      <c r="W365" s="16">
        <v>100</v>
      </c>
    </row>
    <row r="366" spans="1:23" x14ac:dyDescent="0.25">
      <c r="A366">
        <v>367</v>
      </c>
      <c r="B366" s="30" t="s">
        <v>205</v>
      </c>
      <c r="C366" s="30" t="s">
        <v>566</v>
      </c>
      <c r="D366" s="30" t="s">
        <v>24</v>
      </c>
      <c r="E366" s="30" t="s">
        <v>21</v>
      </c>
      <c r="F366" s="30" t="s">
        <v>542</v>
      </c>
      <c r="G366" s="30" t="s">
        <v>578</v>
      </c>
      <c r="H366" s="16">
        <v>93.255102500000007</v>
      </c>
      <c r="I366" s="16">
        <v>91.824366670000003</v>
      </c>
      <c r="J366" s="16">
        <v>98.920816400000007</v>
      </c>
      <c r="K366" s="16">
        <v>97.751700830000004</v>
      </c>
      <c r="L366" s="16">
        <v>100</v>
      </c>
      <c r="M366" s="16">
        <v>92.291545709999994</v>
      </c>
      <c r="N366" s="16">
        <v>104.0469385</v>
      </c>
      <c r="O366" s="16">
        <v>101.3489795</v>
      </c>
      <c r="P366" s="16">
        <v>102.697959</v>
      </c>
      <c r="Q366" s="16">
        <v>103.3724488</v>
      </c>
      <c r="R366" s="16">
        <v>95.503401670000002</v>
      </c>
      <c r="S366" s="16">
        <v>95.707792499999996</v>
      </c>
      <c r="T366" s="16">
        <v>95.953061500000004</v>
      </c>
      <c r="U366" s="16">
        <v>98.920816400000007</v>
      </c>
      <c r="V366" s="16">
        <v>103.74716530000001</v>
      </c>
      <c r="W366" s="16">
        <v>95.094620000000006</v>
      </c>
    </row>
    <row r="367" spans="1:23" x14ac:dyDescent="0.25">
      <c r="A367">
        <v>368</v>
      </c>
      <c r="B367" s="30" t="s">
        <v>205</v>
      </c>
      <c r="C367" s="30" t="s">
        <v>1077</v>
      </c>
      <c r="D367" s="30" t="s">
        <v>28</v>
      </c>
      <c r="E367" s="30" t="s">
        <v>31</v>
      </c>
      <c r="F367" s="30" t="s">
        <v>1078</v>
      </c>
      <c r="G367" s="30" t="s">
        <v>1079</v>
      </c>
      <c r="H367" s="16">
        <v>97.002267779999997</v>
      </c>
      <c r="I367" s="16">
        <v>100.8175633</v>
      </c>
      <c r="J367" s="16">
        <v>108.6334688</v>
      </c>
      <c r="K367" s="16">
        <v>98.875850420000006</v>
      </c>
      <c r="L367" s="16">
        <v>100</v>
      </c>
      <c r="M367" s="16">
        <v>100.96355680000001</v>
      </c>
      <c r="N367" s="16">
        <v>101.3489795</v>
      </c>
      <c r="O367" s="16">
        <v>100</v>
      </c>
      <c r="P367" s="16">
        <v>98.651020500000001</v>
      </c>
      <c r="Q367" s="16">
        <v>103.3724488</v>
      </c>
      <c r="R367" s="16">
        <v>100.5188383</v>
      </c>
      <c r="S367" s="16">
        <v>98.773655000000005</v>
      </c>
      <c r="T367" s="16">
        <v>101.3489795</v>
      </c>
      <c r="U367" s="16">
        <v>108.6334688</v>
      </c>
      <c r="V367" s="16">
        <v>100</v>
      </c>
      <c r="W367" s="16">
        <v>100</v>
      </c>
    </row>
    <row r="368" spans="1:23" x14ac:dyDescent="0.25">
      <c r="A368">
        <v>369</v>
      </c>
      <c r="B368" s="30" t="s">
        <v>205</v>
      </c>
      <c r="C368" s="30" t="s">
        <v>1083</v>
      </c>
      <c r="D368" s="30" t="s">
        <v>28</v>
      </c>
      <c r="E368" s="30" t="s">
        <v>26</v>
      </c>
      <c r="F368" s="30" t="s">
        <v>1078</v>
      </c>
      <c r="G368" s="30" t="s">
        <v>1084</v>
      </c>
      <c r="H368" s="16">
        <v>95.503401670000002</v>
      </c>
      <c r="I368" s="16">
        <v>96.729746669999997</v>
      </c>
      <c r="J368" s="16">
        <v>96.762449200000006</v>
      </c>
      <c r="K368" s="16">
        <v>100</v>
      </c>
      <c r="L368" s="16">
        <v>93.255102500000007</v>
      </c>
      <c r="M368" s="16">
        <v>102.8906704</v>
      </c>
      <c r="N368" s="16">
        <v>97.302041000000003</v>
      </c>
      <c r="O368" s="16">
        <v>97.302041000000003</v>
      </c>
      <c r="P368" s="16">
        <v>97.302041000000003</v>
      </c>
      <c r="Q368" s="16">
        <v>100</v>
      </c>
      <c r="R368" s="16">
        <v>95.330455580000006</v>
      </c>
      <c r="S368" s="16">
        <v>95.094620000000006</v>
      </c>
      <c r="T368" s="16">
        <v>97.751700830000004</v>
      </c>
      <c r="U368" s="16">
        <v>96.762449200000006</v>
      </c>
      <c r="V368" s="16">
        <v>97.002267779999997</v>
      </c>
      <c r="W368" s="16">
        <v>100</v>
      </c>
    </row>
    <row r="369" spans="1:23" x14ac:dyDescent="0.25">
      <c r="A369">
        <v>370</v>
      </c>
      <c r="B369" s="30" t="s">
        <v>205</v>
      </c>
      <c r="C369" s="30" t="s">
        <v>1087</v>
      </c>
      <c r="D369" s="30" t="s">
        <v>28</v>
      </c>
      <c r="E369" s="30" t="s">
        <v>25</v>
      </c>
      <c r="F369" s="30" t="s">
        <v>1078</v>
      </c>
      <c r="G369" s="30" t="s">
        <v>1088</v>
      </c>
      <c r="H369" s="16">
        <v>100</v>
      </c>
      <c r="I369" s="16">
        <v>99.182436670000001</v>
      </c>
      <c r="J369" s="16">
        <v>96.762449200000006</v>
      </c>
      <c r="K369" s="16">
        <v>96.627551249999996</v>
      </c>
      <c r="L369" s="16">
        <v>96.627551249999996</v>
      </c>
      <c r="M369" s="16">
        <v>102.8906704</v>
      </c>
      <c r="N369" s="16">
        <v>94.604082000000005</v>
      </c>
      <c r="O369" s="16">
        <v>101.3489795</v>
      </c>
      <c r="P369" s="16">
        <v>95.953061500000004</v>
      </c>
      <c r="Q369" s="16">
        <v>103.3724488</v>
      </c>
      <c r="R369" s="16">
        <v>97.578754739999994</v>
      </c>
      <c r="S369" s="16">
        <v>100</v>
      </c>
      <c r="T369" s="16">
        <v>98.651020500000001</v>
      </c>
      <c r="U369" s="16">
        <v>96.762449200000006</v>
      </c>
      <c r="V369" s="16">
        <v>94.753968610000001</v>
      </c>
      <c r="W369" s="16">
        <v>101.8395175</v>
      </c>
    </row>
    <row r="370" spans="1:23" x14ac:dyDescent="0.25">
      <c r="A370">
        <v>371</v>
      </c>
      <c r="B370" s="30" t="s">
        <v>205</v>
      </c>
      <c r="C370" s="30" t="s">
        <v>1100</v>
      </c>
      <c r="D370" s="30" t="s">
        <v>28</v>
      </c>
      <c r="E370" s="30" t="s">
        <v>26</v>
      </c>
      <c r="F370" s="30" t="s">
        <v>1078</v>
      </c>
      <c r="G370" s="30" t="s">
        <v>1101</v>
      </c>
      <c r="H370" s="16">
        <v>97.751700830000004</v>
      </c>
      <c r="I370" s="16">
        <v>95.912183330000005</v>
      </c>
      <c r="J370" s="16">
        <v>96.762449200000006</v>
      </c>
      <c r="K370" s="16">
        <v>94.379252080000001</v>
      </c>
      <c r="L370" s="16">
        <v>93.255102500000007</v>
      </c>
      <c r="M370" s="16">
        <v>100.96355680000001</v>
      </c>
      <c r="N370" s="16">
        <v>94.604082000000005</v>
      </c>
      <c r="O370" s="16">
        <v>95.953061500000004</v>
      </c>
      <c r="P370" s="16">
        <v>94.604082000000005</v>
      </c>
      <c r="Q370" s="16">
        <v>100</v>
      </c>
      <c r="R370" s="16">
        <v>93.600994679999999</v>
      </c>
      <c r="S370" s="16">
        <v>96.934137500000006</v>
      </c>
      <c r="T370" s="16">
        <v>95.053741830000007</v>
      </c>
      <c r="U370" s="16">
        <v>96.762449200000006</v>
      </c>
      <c r="V370" s="16">
        <v>94.004535559999994</v>
      </c>
      <c r="W370" s="16">
        <v>98.160482500000001</v>
      </c>
    </row>
    <row r="371" spans="1:23" x14ac:dyDescent="0.25">
      <c r="A371">
        <v>372</v>
      </c>
      <c r="B371" s="30" t="s">
        <v>205</v>
      </c>
      <c r="C371" s="30" t="s">
        <v>1106</v>
      </c>
      <c r="D371" s="30" t="s">
        <v>28</v>
      </c>
      <c r="E371" s="30" t="s">
        <v>21</v>
      </c>
      <c r="F371" s="30" t="s">
        <v>1078</v>
      </c>
      <c r="G371" s="30" t="s">
        <v>1107</v>
      </c>
      <c r="H371" s="16">
        <v>94.004535559999994</v>
      </c>
      <c r="I371" s="16">
        <v>91.824366670000003</v>
      </c>
      <c r="J371" s="16">
        <v>104.3167344</v>
      </c>
      <c r="K371" s="16">
        <v>100</v>
      </c>
      <c r="L371" s="16">
        <v>100</v>
      </c>
      <c r="M371" s="16">
        <v>92.291545709999994</v>
      </c>
      <c r="N371" s="16">
        <v>106.74489749999999</v>
      </c>
      <c r="O371" s="16">
        <v>101.3489795</v>
      </c>
      <c r="P371" s="16">
        <v>105.39591799999999</v>
      </c>
      <c r="Q371" s="16">
        <v>103.3724488</v>
      </c>
      <c r="R371" s="16">
        <v>97.578754739999994</v>
      </c>
      <c r="S371" s="16">
        <v>96.320965000000001</v>
      </c>
      <c r="T371" s="16">
        <v>96.852381170000001</v>
      </c>
      <c r="U371" s="16">
        <v>104.3167344</v>
      </c>
      <c r="V371" s="16">
        <v>106.74489749999999</v>
      </c>
      <c r="W371" s="16">
        <v>95.094620000000006</v>
      </c>
    </row>
    <row r="372" spans="1:23" x14ac:dyDescent="0.25">
      <c r="A372">
        <v>373</v>
      </c>
      <c r="B372" s="30" t="s">
        <v>205</v>
      </c>
      <c r="C372" s="30" t="s">
        <v>1123</v>
      </c>
      <c r="D372" s="30" t="s">
        <v>28</v>
      </c>
      <c r="E372" s="30" t="s">
        <v>25</v>
      </c>
      <c r="F372" s="30" t="s">
        <v>1078</v>
      </c>
      <c r="G372" s="30" t="s">
        <v>1124</v>
      </c>
      <c r="H372" s="16">
        <v>101.4988661</v>
      </c>
      <c r="I372" s="16">
        <v>97.547309999999996</v>
      </c>
      <c r="J372" s="16">
        <v>97.841632799999999</v>
      </c>
      <c r="K372" s="16">
        <v>93.255102500000007</v>
      </c>
      <c r="L372" s="16">
        <v>96.627551249999996</v>
      </c>
      <c r="M372" s="16">
        <v>100.96355680000001</v>
      </c>
      <c r="N372" s="16">
        <v>100</v>
      </c>
      <c r="O372" s="16">
        <v>102.697959</v>
      </c>
      <c r="P372" s="16">
        <v>102.697959</v>
      </c>
      <c r="Q372" s="16">
        <v>103.3724488</v>
      </c>
      <c r="R372" s="16">
        <v>98.61643128</v>
      </c>
      <c r="S372" s="16">
        <v>101.22634499999999</v>
      </c>
      <c r="T372" s="16">
        <v>96.402721330000006</v>
      </c>
      <c r="U372" s="16">
        <v>97.841632799999999</v>
      </c>
      <c r="V372" s="16">
        <v>101.4988661</v>
      </c>
      <c r="W372" s="16">
        <v>101.22634499999999</v>
      </c>
    </row>
    <row r="373" spans="1:23" x14ac:dyDescent="0.25">
      <c r="A373">
        <v>374</v>
      </c>
      <c r="B373" s="30" t="s">
        <v>205</v>
      </c>
      <c r="C373" s="30" t="s">
        <v>1137</v>
      </c>
      <c r="D373" s="30" t="s">
        <v>28</v>
      </c>
      <c r="E373" s="30" t="s">
        <v>25</v>
      </c>
      <c r="F373" s="30" t="s">
        <v>1078</v>
      </c>
      <c r="G373" s="30" t="s">
        <v>1138</v>
      </c>
      <c r="H373" s="16">
        <v>99.250566939999999</v>
      </c>
      <c r="I373" s="16">
        <v>96.729746669999997</v>
      </c>
      <c r="J373" s="16">
        <v>101.07918359999999</v>
      </c>
      <c r="K373" s="16">
        <v>95.503401670000002</v>
      </c>
      <c r="L373" s="16">
        <v>93.255102500000007</v>
      </c>
      <c r="M373" s="16">
        <v>99.036443210000002</v>
      </c>
      <c r="N373" s="16">
        <v>94.604082000000005</v>
      </c>
      <c r="O373" s="16">
        <v>98.651020500000001</v>
      </c>
      <c r="P373" s="16">
        <v>95.953061500000004</v>
      </c>
      <c r="Q373" s="16">
        <v>100</v>
      </c>
      <c r="R373" s="16">
        <v>95.157509489999995</v>
      </c>
      <c r="S373" s="16">
        <v>98.160482500000001</v>
      </c>
      <c r="T373" s="16">
        <v>95.953061500000004</v>
      </c>
      <c r="U373" s="16">
        <v>101.07918359999999</v>
      </c>
      <c r="V373" s="16">
        <v>94.753968610000001</v>
      </c>
      <c r="W373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9"/>
  <sheetViews>
    <sheetView topLeftCell="A100" workbookViewId="0">
      <selection activeCell="A109" sqref="A109:XFD109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1.140625" bestFit="1" customWidth="1"/>
    <col min="4" max="5" width="11.85546875" bestFit="1" customWidth="1"/>
    <col min="6" max="6" width="8" bestFit="1" customWidth="1"/>
    <col min="7" max="7" width="16.28515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7.140625" bestFit="1" customWidth="1"/>
    <col min="26" max="26" width="14.7109375" customWidth="1"/>
    <col min="27" max="27" width="12.28515625" bestFit="1" customWidth="1"/>
    <col min="28" max="28" width="12.42578125" bestFit="1" customWidth="1"/>
    <col min="29" max="29" width="12.85546875" bestFit="1" customWidth="1"/>
    <col min="30" max="30" width="15.140625" bestFit="1" customWidth="1"/>
    <col min="31" max="31" width="15.7109375" bestFit="1" customWidth="1"/>
    <col min="32" max="32" width="14.85546875" bestFit="1" customWidth="1"/>
    <col min="33" max="33" width="13.7109375" bestFit="1" customWidth="1"/>
    <col min="34" max="34" width="17.140625" bestFit="1" customWidth="1"/>
    <col min="35" max="35" width="14.7109375" bestFit="1" customWidth="1"/>
    <col min="36" max="36" width="10" bestFit="1" customWidth="1"/>
    <col min="37" max="37" width="8.28515625" bestFit="1" customWidth="1"/>
    <col min="38" max="38" width="12.7109375" bestFit="1" customWidth="1"/>
    <col min="39" max="40" width="7.7109375" bestFit="1" customWidth="1"/>
    <col min="41" max="42" width="9.7109375" bestFit="1" customWidth="1"/>
    <col min="43" max="43" width="7.28515625" bestFit="1" customWidth="1"/>
    <col min="44" max="44" width="9.5703125" bestFit="1" customWidth="1"/>
    <col min="45" max="45" width="10" bestFit="1" customWidth="1"/>
    <col min="46" max="47" width="9.7109375" bestFit="1" customWidth="1"/>
    <col min="48" max="48" width="12" bestFit="1" customWidth="1"/>
    <col min="49" max="49" width="12.42578125" bestFit="1" customWidth="1"/>
    <col min="50" max="50" width="11.7109375" bestFit="1" customWidth="1"/>
    <col min="51" max="51" width="10.7109375" bestFit="1" customWidth="1"/>
    <col min="52" max="52" width="13.7109375" bestFit="1" customWidth="1"/>
    <col min="53" max="53" width="11.7109375" bestFit="1" customWidth="1"/>
    <col min="54" max="54" width="15.7109375" bestFit="1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99.578443899999996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96.627551249999996</v>
      </c>
      <c r="N2" s="15">
        <v>98.651020500000001</v>
      </c>
      <c r="O2" s="15">
        <v>94.134871739999994</v>
      </c>
      <c r="P2" s="15">
        <v>93.255102500000007</v>
      </c>
      <c r="Q2" s="15">
        <v>93.929592249999999</v>
      </c>
      <c r="R2" s="15">
        <v>93.646741710000001</v>
      </c>
      <c r="S2" s="15">
        <v>97.751700830000004</v>
      </c>
      <c r="T2" s="15">
        <v>91.963526380000005</v>
      </c>
      <c r="U2" s="15">
        <v>93.255102500000007</v>
      </c>
      <c r="V2" s="15">
        <v>96.145772859999994</v>
      </c>
      <c r="W2" s="15">
        <v>94.753968610000001</v>
      </c>
      <c r="X2"/>
    </row>
    <row r="3" spans="1:24" x14ac:dyDescent="0.2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102.1077805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98.313775629999995</v>
      </c>
      <c r="N3" s="15">
        <v>100</v>
      </c>
      <c r="O3" s="15">
        <v>97.653948700000001</v>
      </c>
      <c r="P3" s="15">
        <v>94.941326880000005</v>
      </c>
      <c r="Q3" s="15">
        <v>93.929592249999999</v>
      </c>
      <c r="R3" s="15">
        <v>96.083607900000004</v>
      </c>
      <c r="S3" s="15">
        <v>100</v>
      </c>
      <c r="T3" s="15">
        <v>94.259661699999995</v>
      </c>
      <c r="U3" s="15">
        <v>96.627551249999996</v>
      </c>
      <c r="V3" s="15">
        <v>97.687463710000003</v>
      </c>
      <c r="W3" s="15">
        <v>97.751700830000004</v>
      </c>
      <c r="X3"/>
    </row>
    <row r="4" spans="1:24" x14ac:dyDescent="0.2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104.637117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96.083607900000004</v>
      </c>
      <c r="S4" s="15">
        <v>102.24829920000001</v>
      </c>
      <c r="T4" s="15">
        <v>90.815458719999995</v>
      </c>
      <c r="U4" s="15">
        <v>96.627551249999996</v>
      </c>
      <c r="V4" s="15">
        <v>97.687463710000003</v>
      </c>
      <c r="W4" s="15">
        <v>100</v>
      </c>
      <c r="X4"/>
    </row>
    <row r="5" spans="1:24" x14ac:dyDescent="0.25">
      <c r="A5">
        <v>44</v>
      </c>
      <c r="B5" t="s">
        <v>632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101.2646683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103.3724488</v>
      </c>
      <c r="N5" s="15">
        <v>102.697959</v>
      </c>
      <c r="O5" s="15">
        <v>98.82697435</v>
      </c>
      <c r="P5" s="15">
        <v>96.627551249999996</v>
      </c>
      <c r="Q5" s="15">
        <v>93.929592249999999</v>
      </c>
      <c r="R5" s="15">
        <v>96.257669770000007</v>
      </c>
      <c r="S5" s="15">
        <v>99.250566939999999</v>
      </c>
      <c r="T5" s="15">
        <v>91.963526380000005</v>
      </c>
      <c r="U5" s="15">
        <v>93.255102500000007</v>
      </c>
      <c r="V5" s="15">
        <v>100</v>
      </c>
      <c r="W5" s="15">
        <v>100.7494331</v>
      </c>
      <c r="X5"/>
    </row>
    <row r="6" spans="1:24" x14ac:dyDescent="0.25">
      <c r="A6">
        <v>45</v>
      </c>
      <c r="B6" t="s">
        <v>741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104.637117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101.6862244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97.824226609999997</v>
      </c>
      <c r="S6" s="15">
        <v>102.24829920000001</v>
      </c>
      <c r="T6" s="15">
        <v>94.259661699999995</v>
      </c>
      <c r="U6" s="15">
        <v>100</v>
      </c>
      <c r="V6" s="15">
        <v>99.229154570000006</v>
      </c>
      <c r="W6" s="15">
        <v>100.7494331</v>
      </c>
      <c r="X6"/>
    </row>
    <row r="7" spans="1:24" x14ac:dyDescent="0.25">
      <c r="A7">
        <v>46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93.676658590000002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96.627551249999996</v>
      </c>
      <c r="N7" s="15">
        <v>110.791836</v>
      </c>
      <c r="O7" s="15">
        <v>94.134871739999994</v>
      </c>
      <c r="P7" s="15">
        <v>101.6862244</v>
      </c>
      <c r="Q7" s="15">
        <v>110.11734629999999</v>
      </c>
      <c r="R7" s="15">
        <v>101.6535878</v>
      </c>
      <c r="S7" s="15">
        <v>95.503401670000002</v>
      </c>
      <c r="T7" s="15">
        <v>98.851932340000005</v>
      </c>
      <c r="U7" s="15">
        <v>103.3724488</v>
      </c>
      <c r="V7" s="15">
        <v>106.9376089</v>
      </c>
      <c r="W7" s="15">
        <v>94.753968610000001</v>
      </c>
      <c r="X7"/>
    </row>
    <row r="8" spans="1:24" x14ac:dyDescent="0.25">
      <c r="A8">
        <v>47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96.205995160000001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98.313775629999995</v>
      </c>
      <c r="N8" s="15">
        <v>112.1408155</v>
      </c>
      <c r="O8" s="15">
        <v>97.653948700000001</v>
      </c>
      <c r="P8" s="15">
        <v>103.3724488</v>
      </c>
      <c r="Q8" s="15">
        <v>110.11734629999999</v>
      </c>
      <c r="R8" s="15">
        <v>104.09045399999999</v>
      </c>
      <c r="S8" s="15">
        <v>97.751700830000004</v>
      </c>
      <c r="T8" s="15">
        <v>101.1480677</v>
      </c>
      <c r="U8" s="15">
        <v>106.74489749999999</v>
      </c>
      <c r="V8" s="15">
        <v>108.4792997</v>
      </c>
      <c r="W8" s="15">
        <v>97.751700830000004</v>
      </c>
      <c r="X8"/>
    </row>
    <row r="9" spans="1:24" x14ac:dyDescent="0.25">
      <c r="A9">
        <v>48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97.892219530000006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</v>
      </c>
      <c r="N9" s="15">
        <v>112.1408155</v>
      </c>
      <c r="O9" s="15">
        <v>98.82697435</v>
      </c>
      <c r="P9" s="15">
        <v>103.3724488</v>
      </c>
      <c r="Q9" s="15">
        <v>110.11734629999999</v>
      </c>
      <c r="R9" s="15">
        <v>104.09045399999999</v>
      </c>
      <c r="S9" s="15">
        <v>99.250566939999999</v>
      </c>
      <c r="T9" s="15">
        <v>98.851932340000005</v>
      </c>
      <c r="U9" s="15">
        <v>106.74489749999999</v>
      </c>
      <c r="V9" s="15">
        <v>108.4792997</v>
      </c>
      <c r="W9" s="15">
        <v>99.250566939999999</v>
      </c>
      <c r="X9"/>
    </row>
    <row r="10" spans="1:24" x14ac:dyDescent="0.25">
      <c r="A10">
        <v>49</v>
      </c>
      <c r="B10" t="s">
        <v>632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94.519770780000002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94.941326880000005</v>
      </c>
      <c r="N10" s="15">
        <v>113.489795</v>
      </c>
      <c r="O10" s="15">
        <v>96.480923039999993</v>
      </c>
      <c r="P10" s="15">
        <v>105.05867309999999</v>
      </c>
      <c r="Q10" s="15">
        <v>110.11734629999999</v>
      </c>
      <c r="R10" s="15">
        <v>104.2645158</v>
      </c>
      <c r="S10" s="15">
        <v>96.252834719999996</v>
      </c>
      <c r="T10" s="15">
        <v>104.0182368</v>
      </c>
      <c r="U10" s="15">
        <v>103.3724488</v>
      </c>
      <c r="V10" s="15">
        <v>110.0209906</v>
      </c>
      <c r="W10" s="15">
        <v>95.503401670000002</v>
      </c>
      <c r="X10"/>
    </row>
    <row r="11" spans="1:24" x14ac:dyDescent="0.25">
      <c r="A11">
        <v>50</v>
      </c>
      <c r="B11" t="s">
        <v>824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98.735331720000005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106.0051345</v>
      </c>
      <c r="S11" s="15">
        <v>100</v>
      </c>
      <c r="T11" s="15">
        <v>101.1480677</v>
      </c>
      <c r="U11" s="15">
        <v>110.11734629999999</v>
      </c>
      <c r="V11" s="15">
        <v>111.5626814</v>
      </c>
      <c r="W11" s="15">
        <v>100</v>
      </c>
      <c r="X11"/>
    </row>
    <row r="12" spans="1:24" x14ac:dyDescent="0.25">
      <c r="A12">
        <v>57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101.2646683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105.05867309999999</v>
      </c>
      <c r="N12" s="15">
        <v>95.953061500000004</v>
      </c>
      <c r="O12" s="15">
        <v>94.134871739999994</v>
      </c>
      <c r="P12" s="15">
        <v>91.568878130000002</v>
      </c>
      <c r="Q12" s="15">
        <v>95.278571749999998</v>
      </c>
      <c r="R12" s="15">
        <v>97.12797913</v>
      </c>
      <c r="S12" s="15">
        <v>99.250566939999999</v>
      </c>
      <c r="T12" s="15">
        <v>100</v>
      </c>
      <c r="U12" s="15">
        <v>93.255102500000007</v>
      </c>
      <c r="V12" s="15">
        <v>93.833236569999997</v>
      </c>
      <c r="W12" s="15">
        <v>98.501133890000006</v>
      </c>
      <c r="X12"/>
    </row>
    <row r="13" spans="1:24" x14ac:dyDescent="0.25">
      <c r="A13">
        <v>58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98.735331720000005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</v>
      </c>
      <c r="N13" s="15">
        <v>91.906122999999994</v>
      </c>
      <c r="O13" s="15">
        <v>90.615794780000002</v>
      </c>
      <c r="P13" s="15">
        <v>86.510204999999999</v>
      </c>
      <c r="Q13" s="15">
        <v>95.278571749999998</v>
      </c>
      <c r="R13" s="15">
        <v>93.646741710000001</v>
      </c>
      <c r="S13" s="15">
        <v>97.002267779999997</v>
      </c>
      <c r="T13" s="15">
        <v>98.851932340000005</v>
      </c>
      <c r="U13" s="15">
        <v>83.137756249999995</v>
      </c>
      <c r="V13" s="15">
        <v>89.208163999999996</v>
      </c>
      <c r="W13" s="15">
        <v>94.004535559999994</v>
      </c>
      <c r="X13"/>
    </row>
    <row r="14" spans="1:24" x14ac:dyDescent="0.25">
      <c r="A14">
        <v>59</v>
      </c>
      <c r="B14" t="s">
        <v>629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106.3233414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108.43112189999999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99.564845300000002</v>
      </c>
      <c r="S14" s="15">
        <v>103.74716530000001</v>
      </c>
      <c r="T14" s="15">
        <v>98.851932340000005</v>
      </c>
      <c r="U14" s="15">
        <v>96.627551249999996</v>
      </c>
      <c r="V14" s="15">
        <v>95.37492743</v>
      </c>
      <c r="W14" s="15">
        <v>103.74716530000001</v>
      </c>
      <c r="X14"/>
    </row>
    <row r="15" spans="1:24" x14ac:dyDescent="0.25">
      <c r="A15">
        <v>60</v>
      </c>
      <c r="B15" t="s">
        <v>991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108.0095658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113.489795</v>
      </c>
      <c r="N15" s="15">
        <v>98.651020500000001</v>
      </c>
      <c r="O15" s="15">
        <v>102.3460513</v>
      </c>
      <c r="P15" s="15">
        <v>94.941326880000005</v>
      </c>
      <c r="Q15" s="15">
        <v>95.278571749999998</v>
      </c>
      <c r="R15" s="15">
        <v>101.305464</v>
      </c>
      <c r="S15" s="15">
        <v>105.24603140000001</v>
      </c>
      <c r="T15" s="15">
        <v>98.851932340000005</v>
      </c>
      <c r="U15" s="15">
        <v>100</v>
      </c>
      <c r="V15" s="15">
        <v>96.916618290000002</v>
      </c>
      <c r="W15" s="15">
        <v>107.4943306</v>
      </c>
      <c r="X15"/>
    </row>
    <row r="16" spans="1:24" x14ac:dyDescent="0.25">
      <c r="A16">
        <v>62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89.461097659999993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91.568878130000002</v>
      </c>
      <c r="N16" s="15">
        <v>102.697959</v>
      </c>
      <c r="O16" s="15">
        <v>92.961846089999995</v>
      </c>
      <c r="P16" s="15">
        <v>91.568878130000002</v>
      </c>
      <c r="Q16" s="15">
        <v>103.3724488</v>
      </c>
      <c r="R16" s="15">
        <v>94.342989189999997</v>
      </c>
      <c r="S16" s="15">
        <v>90.257370280000004</v>
      </c>
      <c r="T16" s="15">
        <v>95.407729360000005</v>
      </c>
      <c r="U16" s="15">
        <v>86.510204999999999</v>
      </c>
      <c r="V16" s="15">
        <v>97.687463710000003</v>
      </c>
      <c r="W16" s="15">
        <v>91.756236389999998</v>
      </c>
      <c r="X16"/>
    </row>
    <row r="17" spans="1:24" x14ac:dyDescent="0.25">
      <c r="A17">
        <v>63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91.990434219999997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93.255102500000007</v>
      </c>
      <c r="N17" s="15">
        <v>104.0469385</v>
      </c>
      <c r="O17" s="15">
        <v>96.480923039999993</v>
      </c>
      <c r="P17" s="15">
        <v>93.255102500000007</v>
      </c>
      <c r="Q17" s="15">
        <v>103.3724488</v>
      </c>
      <c r="R17" s="15">
        <v>96.953917259999997</v>
      </c>
      <c r="S17" s="15">
        <v>92.505669440000005</v>
      </c>
      <c r="T17" s="15">
        <v>97.703864679999995</v>
      </c>
      <c r="U17" s="15">
        <v>93.255102500000007</v>
      </c>
      <c r="V17" s="15">
        <v>99.229154570000006</v>
      </c>
      <c r="W17" s="15">
        <v>94.753968610000001</v>
      </c>
      <c r="X17"/>
    </row>
    <row r="18" spans="1:24" x14ac:dyDescent="0.25">
      <c r="A18">
        <v>64</v>
      </c>
      <c r="B18" t="s">
        <v>632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90.304209839999999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91.568878130000002</v>
      </c>
      <c r="N18" s="15">
        <v>106.74489749999999</v>
      </c>
      <c r="O18" s="15">
        <v>95.307897389999994</v>
      </c>
      <c r="P18" s="15">
        <v>96.627551249999996</v>
      </c>
      <c r="Q18" s="15">
        <v>103.3724488</v>
      </c>
      <c r="R18" s="15">
        <v>96.953917259999997</v>
      </c>
      <c r="S18" s="15">
        <v>91.006803329999997</v>
      </c>
      <c r="T18" s="15">
        <v>98.851932340000005</v>
      </c>
      <c r="U18" s="15">
        <v>86.510204999999999</v>
      </c>
      <c r="V18" s="15">
        <v>102.3125363</v>
      </c>
      <c r="W18" s="15">
        <v>93.255102500000007</v>
      </c>
      <c r="X18"/>
    </row>
    <row r="19" spans="1:24" x14ac:dyDescent="0.25">
      <c r="A19">
        <v>65</v>
      </c>
      <c r="B19" t="s">
        <v>706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94.519770780000002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94.941326880000005</v>
      </c>
      <c r="N19" s="15">
        <v>106.74489749999999</v>
      </c>
      <c r="O19" s="15">
        <v>97.653948700000001</v>
      </c>
      <c r="P19" s="15">
        <v>96.627551249999996</v>
      </c>
      <c r="Q19" s="15">
        <v>103.3724488</v>
      </c>
      <c r="R19" s="15">
        <v>98.694535970000004</v>
      </c>
      <c r="S19" s="15">
        <v>94.753968610000001</v>
      </c>
      <c r="T19" s="15">
        <v>97.703864679999995</v>
      </c>
      <c r="U19" s="15">
        <v>96.627551249999996</v>
      </c>
      <c r="V19" s="15">
        <v>102.3125363</v>
      </c>
      <c r="W19" s="15">
        <v>96.252834719999996</v>
      </c>
      <c r="X19"/>
    </row>
    <row r="20" spans="1:24" x14ac:dyDescent="0.25">
      <c r="A20">
        <v>66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92.833546409999997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94.941326880000005</v>
      </c>
      <c r="N20" s="15">
        <v>95.953061500000004</v>
      </c>
      <c r="O20" s="15">
        <v>94.134871739999994</v>
      </c>
      <c r="P20" s="15">
        <v>93.255102500000007</v>
      </c>
      <c r="Q20" s="15">
        <v>96.627551249999996</v>
      </c>
      <c r="R20" s="15">
        <v>94.51705106</v>
      </c>
      <c r="S20" s="15">
        <v>94.753968610000001</v>
      </c>
      <c r="T20" s="15">
        <v>98.851932340000005</v>
      </c>
      <c r="U20" s="15">
        <v>93.255102500000007</v>
      </c>
      <c r="V20" s="15">
        <v>94.604082000000005</v>
      </c>
      <c r="W20" s="15">
        <v>94.004535559999994</v>
      </c>
      <c r="X20"/>
    </row>
    <row r="21" spans="1:24" x14ac:dyDescent="0.25">
      <c r="A21">
        <v>67</v>
      </c>
      <c r="B21" t="s">
        <v>922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95.362882970000001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96.627551249999996</v>
      </c>
      <c r="N21" s="15">
        <v>97.302041000000003</v>
      </c>
      <c r="O21" s="15">
        <v>97.653948700000001</v>
      </c>
      <c r="P21" s="15">
        <v>94.941326880000005</v>
      </c>
      <c r="Q21" s="15">
        <v>96.627551249999996</v>
      </c>
      <c r="R21" s="15">
        <v>96.953917259999997</v>
      </c>
      <c r="S21" s="15">
        <v>97.002267779999997</v>
      </c>
      <c r="T21" s="15">
        <v>101.1480677</v>
      </c>
      <c r="U21" s="15">
        <v>96.627551249999996</v>
      </c>
      <c r="V21" s="15">
        <v>96.145772859999994</v>
      </c>
      <c r="W21" s="15">
        <v>97.002267779999997</v>
      </c>
      <c r="X21"/>
    </row>
    <row r="22" spans="1:24" x14ac:dyDescent="0.25">
      <c r="A22">
        <v>95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92.833546409999997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94.941326880000005</v>
      </c>
      <c r="N22" s="15">
        <v>97.302041000000003</v>
      </c>
      <c r="O22" s="15">
        <v>94.134871739999994</v>
      </c>
      <c r="P22" s="15">
        <v>93.255102500000007</v>
      </c>
      <c r="Q22" s="15">
        <v>95.278571749999998</v>
      </c>
      <c r="R22" s="15">
        <v>91.906122999999994</v>
      </c>
      <c r="S22" s="15">
        <v>91.756236389999998</v>
      </c>
      <c r="T22" s="15">
        <v>90.241424890000005</v>
      </c>
      <c r="U22" s="15">
        <v>96.627551249999996</v>
      </c>
      <c r="V22" s="15">
        <v>95.37492743</v>
      </c>
      <c r="W22" s="15">
        <v>94.004535559999994</v>
      </c>
      <c r="X22"/>
    </row>
    <row r="23" spans="1:24" x14ac:dyDescent="0.25">
      <c r="A23">
        <v>96</v>
      </c>
      <c r="B23" t="s">
        <v>671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95.362882970000001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96.627551249999996</v>
      </c>
      <c r="N23" s="15">
        <v>98.651020500000001</v>
      </c>
      <c r="O23" s="15">
        <v>97.653948700000001</v>
      </c>
      <c r="P23" s="15">
        <v>94.941326880000005</v>
      </c>
      <c r="Q23" s="15">
        <v>95.278571749999998</v>
      </c>
      <c r="R23" s="15">
        <v>94.342989189999997</v>
      </c>
      <c r="S23" s="15">
        <v>94.004535559999994</v>
      </c>
      <c r="T23" s="15">
        <v>92.537560209999995</v>
      </c>
      <c r="U23" s="15">
        <v>100</v>
      </c>
      <c r="V23" s="15">
        <v>96.916618290000002</v>
      </c>
      <c r="W23" s="15">
        <v>97.002267779999997</v>
      </c>
      <c r="X23"/>
    </row>
    <row r="24" spans="1:24" x14ac:dyDescent="0.25">
      <c r="A24">
        <v>97</v>
      </c>
      <c r="B24" t="s">
        <v>972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97.892219530000006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94.51705106</v>
      </c>
      <c r="S24" s="15">
        <v>96.252834719999996</v>
      </c>
      <c r="T24" s="15">
        <v>90.241424890000005</v>
      </c>
      <c r="U24" s="15">
        <v>100</v>
      </c>
      <c r="V24" s="15">
        <v>95.37492743</v>
      </c>
      <c r="W24" s="15">
        <v>100</v>
      </c>
      <c r="X24"/>
    </row>
    <row r="25" spans="1:24" x14ac:dyDescent="0.25">
      <c r="A25">
        <v>100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97.892219530000006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94.941326880000005</v>
      </c>
      <c r="N25" s="15">
        <v>97.302041000000003</v>
      </c>
      <c r="O25" s="15">
        <v>94.134871739999994</v>
      </c>
      <c r="P25" s="15">
        <v>93.255102500000007</v>
      </c>
      <c r="Q25" s="15">
        <v>95.278571749999998</v>
      </c>
      <c r="R25" s="15">
        <v>96.083607900000004</v>
      </c>
      <c r="S25" s="15">
        <v>99.250566939999999</v>
      </c>
      <c r="T25" s="15">
        <v>100.5740338</v>
      </c>
      <c r="U25" s="15">
        <v>96.627551249999996</v>
      </c>
      <c r="V25" s="15">
        <v>95.37492743</v>
      </c>
      <c r="W25" s="15">
        <v>94.004535559999994</v>
      </c>
      <c r="X25"/>
    </row>
    <row r="26" spans="1:24" x14ac:dyDescent="0.25">
      <c r="A26">
        <v>101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100.4215561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96.627551249999996</v>
      </c>
      <c r="N26" s="15">
        <v>98.651020500000001</v>
      </c>
      <c r="O26" s="15">
        <v>97.653948700000001</v>
      </c>
      <c r="P26" s="15">
        <v>94.941326880000005</v>
      </c>
      <c r="Q26" s="15">
        <v>95.278571749999998</v>
      </c>
      <c r="R26" s="15">
        <v>98.346412229999999</v>
      </c>
      <c r="S26" s="15">
        <v>101.4988661</v>
      </c>
      <c r="T26" s="15">
        <v>102.2961353</v>
      </c>
      <c r="U26" s="15">
        <v>100</v>
      </c>
      <c r="V26" s="15">
        <v>96.916618290000002</v>
      </c>
      <c r="W26" s="15">
        <v>97.002267779999997</v>
      </c>
      <c r="X26"/>
    </row>
    <row r="27" spans="1:24" x14ac:dyDescent="0.25">
      <c r="A27">
        <v>104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98.735331720000005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96.627551249999996</v>
      </c>
      <c r="N27" s="15">
        <v>100</v>
      </c>
      <c r="O27" s="15">
        <v>95.307897389999994</v>
      </c>
      <c r="P27" s="15">
        <v>94.941326880000005</v>
      </c>
      <c r="Q27" s="15">
        <v>110.11734629999999</v>
      </c>
      <c r="R27" s="15">
        <v>101.1314022</v>
      </c>
      <c r="S27" s="15">
        <v>100</v>
      </c>
      <c r="T27" s="15">
        <v>101.1480677</v>
      </c>
      <c r="U27" s="15">
        <v>96.627551249999996</v>
      </c>
      <c r="V27" s="15">
        <v>97.687463710000003</v>
      </c>
      <c r="W27" s="15">
        <v>95.503401670000002</v>
      </c>
      <c r="X27"/>
    </row>
    <row r="28" spans="1:24" x14ac:dyDescent="0.25">
      <c r="A28">
        <v>105</v>
      </c>
      <c r="B28" t="s">
        <v>911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101.2646683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98.313775629999995</v>
      </c>
      <c r="N28" s="15">
        <v>101.3489795</v>
      </c>
      <c r="O28" s="15">
        <v>98.82697435</v>
      </c>
      <c r="P28" s="15">
        <v>96.627551249999996</v>
      </c>
      <c r="Q28" s="15">
        <v>110.11734629999999</v>
      </c>
      <c r="R28" s="15">
        <v>103.56826839999999</v>
      </c>
      <c r="S28" s="15">
        <v>102.24829920000001</v>
      </c>
      <c r="T28" s="15">
        <v>103.444203</v>
      </c>
      <c r="U28" s="15">
        <v>100</v>
      </c>
      <c r="V28" s="15">
        <v>99.229154570000006</v>
      </c>
      <c r="W28" s="15">
        <v>98.501133890000006</v>
      </c>
      <c r="X28"/>
    </row>
    <row r="29" spans="1:24" x14ac:dyDescent="0.25">
      <c r="A29">
        <v>113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98.735331720000005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115.1760194</v>
      </c>
      <c r="N29" s="15">
        <v>97.302041000000003</v>
      </c>
      <c r="O29" s="15">
        <v>95.307897389999994</v>
      </c>
      <c r="P29" s="15">
        <v>100</v>
      </c>
      <c r="Q29" s="15">
        <v>100</v>
      </c>
      <c r="R29" s="15">
        <v>101.1314022</v>
      </c>
      <c r="S29" s="15">
        <v>100</v>
      </c>
      <c r="T29" s="15">
        <v>102.8701691</v>
      </c>
      <c r="U29" s="15">
        <v>96.627551249999996</v>
      </c>
      <c r="V29" s="15">
        <v>98.458309139999997</v>
      </c>
      <c r="W29" s="15">
        <v>103.74716530000001</v>
      </c>
      <c r="X29"/>
    </row>
    <row r="30" spans="1:24" x14ac:dyDescent="0.25">
      <c r="A30">
        <v>114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101.2646683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116.8622438</v>
      </c>
      <c r="N30" s="15">
        <v>98.651020500000001</v>
      </c>
      <c r="O30" s="15">
        <v>98.82697435</v>
      </c>
      <c r="P30" s="15">
        <v>101.6862244</v>
      </c>
      <c r="Q30" s="15">
        <v>100</v>
      </c>
      <c r="R30" s="15">
        <v>103.56826839999999</v>
      </c>
      <c r="S30" s="15">
        <v>102.24829920000001</v>
      </c>
      <c r="T30" s="15">
        <v>105.1663045</v>
      </c>
      <c r="U30" s="15">
        <v>100</v>
      </c>
      <c r="V30" s="15">
        <v>100</v>
      </c>
      <c r="W30" s="15">
        <v>106.74489749999999</v>
      </c>
      <c r="X30"/>
    </row>
    <row r="31" spans="1:24" x14ac:dyDescent="0.25">
      <c r="A31">
        <v>115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98.735331720000005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121.92091689999999</v>
      </c>
      <c r="N31" s="15">
        <v>102.697959</v>
      </c>
      <c r="O31" s="15">
        <v>98.82697435</v>
      </c>
      <c r="P31" s="15">
        <v>105.05867309999999</v>
      </c>
      <c r="Q31" s="15">
        <v>100</v>
      </c>
      <c r="R31" s="15">
        <v>103.56826839999999</v>
      </c>
      <c r="S31" s="15">
        <v>100</v>
      </c>
      <c r="T31" s="15">
        <v>102.2961353</v>
      </c>
      <c r="U31" s="15">
        <v>100</v>
      </c>
      <c r="V31" s="15">
        <v>103.8542271</v>
      </c>
      <c r="W31" s="15">
        <v>108.9931967</v>
      </c>
      <c r="X31"/>
    </row>
    <row r="32" spans="1:24" x14ac:dyDescent="0.25">
      <c r="A32">
        <v>116</v>
      </c>
      <c r="B32" t="s">
        <v>648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103.7940048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120.23469249999999</v>
      </c>
      <c r="N32" s="15">
        <v>97.302041000000003</v>
      </c>
      <c r="O32" s="15">
        <v>101.1730257</v>
      </c>
      <c r="P32" s="15">
        <v>100</v>
      </c>
      <c r="Q32" s="15">
        <v>102.0234693</v>
      </c>
      <c r="R32" s="15">
        <v>104.2645158</v>
      </c>
      <c r="S32" s="15">
        <v>104.4965983</v>
      </c>
      <c r="T32" s="15">
        <v>102.8701691</v>
      </c>
      <c r="U32" s="15">
        <v>100</v>
      </c>
      <c r="V32" s="15">
        <v>98.458309139999997</v>
      </c>
      <c r="W32" s="15">
        <v>109.74262969999999</v>
      </c>
      <c r="X32"/>
    </row>
    <row r="33" spans="1:24" x14ac:dyDescent="0.25">
      <c r="A33">
        <v>117</v>
      </c>
      <c r="B33" t="s">
        <v>761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100.4215561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113.489795</v>
      </c>
      <c r="N33" s="15">
        <v>101.3489795</v>
      </c>
      <c r="O33" s="15">
        <v>96.480923039999993</v>
      </c>
      <c r="P33" s="15">
        <v>103.3724488</v>
      </c>
      <c r="Q33" s="15">
        <v>100</v>
      </c>
      <c r="R33" s="15">
        <v>103.9163921</v>
      </c>
      <c r="S33" s="15">
        <v>101.4988661</v>
      </c>
      <c r="T33" s="15">
        <v>108.03647359999999</v>
      </c>
      <c r="U33" s="15">
        <v>96.627551249999996</v>
      </c>
      <c r="V33" s="15">
        <v>102.3125363</v>
      </c>
      <c r="W33" s="15">
        <v>103.74716530000001</v>
      </c>
      <c r="X33"/>
    </row>
    <row r="34" spans="1:24" x14ac:dyDescent="0.25">
      <c r="A34">
        <v>118</v>
      </c>
      <c r="B34" t="s">
        <v>884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102.9508927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121.92091689999999</v>
      </c>
      <c r="N34" s="15">
        <v>100</v>
      </c>
      <c r="O34" s="15">
        <v>101.1730257</v>
      </c>
      <c r="P34" s="15">
        <v>103.3724488</v>
      </c>
      <c r="Q34" s="15">
        <v>100</v>
      </c>
      <c r="R34" s="15">
        <v>105.30888710000001</v>
      </c>
      <c r="S34" s="15">
        <v>103.74716530000001</v>
      </c>
      <c r="T34" s="15">
        <v>105.1663045</v>
      </c>
      <c r="U34" s="15">
        <v>103.3724488</v>
      </c>
      <c r="V34" s="15">
        <v>101.54169090000001</v>
      </c>
      <c r="W34" s="15">
        <v>110.4920628</v>
      </c>
      <c r="X34"/>
    </row>
    <row r="35" spans="1:24" x14ac:dyDescent="0.25">
      <c r="A35">
        <v>119</v>
      </c>
      <c r="B35" t="s">
        <v>972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104.637117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120.23469249999999</v>
      </c>
      <c r="N35" s="15">
        <v>100</v>
      </c>
      <c r="O35" s="15">
        <v>101.1730257</v>
      </c>
      <c r="P35" s="15">
        <v>103.3724488</v>
      </c>
      <c r="Q35" s="15">
        <v>100</v>
      </c>
      <c r="R35" s="15">
        <v>105.4829489</v>
      </c>
      <c r="S35" s="15">
        <v>105.24603140000001</v>
      </c>
      <c r="T35" s="15">
        <v>105.1663045</v>
      </c>
      <c r="U35" s="15">
        <v>103.3724488</v>
      </c>
      <c r="V35" s="15">
        <v>101.54169090000001</v>
      </c>
      <c r="W35" s="15">
        <v>109.74262969999999</v>
      </c>
      <c r="X35"/>
    </row>
    <row r="36" spans="1:24" x14ac:dyDescent="0.25">
      <c r="A36">
        <v>125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96.205995160000001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96.627551249999996</v>
      </c>
      <c r="N36" s="15">
        <v>94.604082000000005</v>
      </c>
      <c r="O36" s="15">
        <v>95.307897389999994</v>
      </c>
      <c r="P36" s="15">
        <v>100</v>
      </c>
      <c r="Q36" s="15">
        <v>96.627551249999996</v>
      </c>
      <c r="R36" s="15">
        <v>94.691112939999996</v>
      </c>
      <c r="S36" s="15">
        <v>94.753968610000001</v>
      </c>
      <c r="T36" s="15">
        <v>94.83369553</v>
      </c>
      <c r="U36" s="15">
        <v>89.882653750000003</v>
      </c>
      <c r="V36" s="15">
        <v>96.916618290000002</v>
      </c>
      <c r="W36" s="15">
        <v>95.503401670000002</v>
      </c>
      <c r="X36"/>
    </row>
    <row r="37" spans="1:24" x14ac:dyDescent="0.25">
      <c r="A37">
        <v>126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97.049107340000006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105.05867309999999</v>
      </c>
      <c r="N37" s="15">
        <v>95.953061500000004</v>
      </c>
      <c r="O37" s="15">
        <v>96.480923039999993</v>
      </c>
      <c r="P37" s="15">
        <v>101.6862244</v>
      </c>
      <c r="Q37" s="15">
        <v>96.627551249999996</v>
      </c>
      <c r="R37" s="15">
        <v>96.779855389999994</v>
      </c>
      <c r="S37" s="15">
        <v>95.503401670000002</v>
      </c>
      <c r="T37" s="15">
        <v>95.981763189999995</v>
      </c>
      <c r="U37" s="15">
        <v>93.255102500000007</v>
      </c>
      <c r="V37" s="15">
        <v>98.458309139999997</v>
      </c>
      <c r="W37" s="15">
        <v>100</v>
      </c>
      <c r="X37"/>
    </row>
    <row r="38" spans="1:24" x14ac:dyDescent="0.25">
      <c r="A38">
        <v>127</v>
      </c>
      <c r="B38" t="s">
        <v>984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99.578443899999996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106.74489749999999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99.216721579999998</v>
      </c>
      <c r="S38" s="15">
        <v>97.751700830000004</v>
      </c>
      <c r="T38" s="15">
        <v>98.27789851</v>
      </c>
      <c r="U38" s="15">
        <v>96.627551249999996</v>
      </c>
      <c r="V38" s="15">
        <v>100</v>
      </c>
      <c r="W38" s="15">
        <v>102.9977322</v>
      </c>
      <c r="X38"/>
    </row>
    <row r="39" spans="1:24" x14ac:dyDescent="0.25">
      <c r="A39">
        <v>134</v>
      </c>
      <c r="B39" t="s">
        <v>205</v>
      </c>
      <c r="C39" t="s">
        <v>616</v>
      </c>
      <c r="D39" t="s">
        <v>23</v>
      </c>
      <c r="E39" t="s">
        <v>25</v>
      </c>
      <c r="F39" t="s">
        <v>49</v>
      </c>
      <c r="G39" t="s">
        <v>623</v>
      </c>
      <c r="H39" s="15">
        <v>95.362882970000001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101.6862244</v>
      </c>
      <c r="N39" s="15">
        <v>94.604082000000005</v>
      </c>
      <c r="O39" s="15">
        <v>95.307897389999994</v>
      </c>
      <c r="P39" s="15">
        <v>100</v>
      </c>
      <c r="Q39" s="15">
        <v>96.627551249999996</v>
      </c>
      <c r="R39" s="15">
        <v>95.039236680000002</v>
      </c>
      <c r="S39" s="15">
        <v>94.004535559999994</v>
      </c>
      <c r="T39" s="15">
        <v>94.83369553</v>
      </c>
      <c r="U39" s="15">
        <v>89.882653750000003</v>
      </c>
      <c r="V39" s="15">
        <v>96.916618290000002</v>
      </c>
      <c r="W39" s="15">
        <v>97.751700830000004</v>
      </c>
      <c r="X39"/>
    </row>
    <row r="40" spans="1:24" x14ac:dyDescent="0.25">
      <c r="A40">
        <v>143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99.578443899999996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98.313775629999995</v>
      </c>
      <c r="N40" s="15">
        <v>95.953061500000004</v>
      </c>
      <c r="O40" s="15">
        <v>95.307897389999994</v>
      </c>
      <c r="P40" s="15">
        <v>94.941326880000005</v>
      </c>
      <c r="Q40" s="15">
        <v>100</v>
      </c>
      <c r="R40" s="15">
        <v>98.346412229999999</v>
      </c>
      <c r="S40" s="15">
        <v>100.7494331</v>
      </c>
      <c r="T40" s="15">
        <v>101.1480677</v>
      </c>
      <c r="U40" s="15">
        <v>96.627551249999996</v>
      </c>
      <c r="V40" s="15">
        <v>95.37492743</v>
      </c>
      <c r="W40" s="15">
        <v>96.252834719999996</v>
      </c>
      <c r="X40"/>
    </row>
    <row r="41" spans="1:24" x14ac:dyDescent="0.25">
      <c r="A41">
        <v>144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102.1077805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</v>
      </c>
      <c r="N41" s="15">
        <v>97.302041000000003</v>
      </c>
      <c r="O41" s="15">
        <v>98.82697435</v>
      </c>
      <c r="P41" s="15">
        <v>96.627551249999996</v>
      </c>
      <c r="Q41" s="15">
        <v>100</v>
      </c>
      <c r="R41" s="15">
        <v>100.7832784</v>
      </c>
      <c r="S41" s="15">
        <v>102.9977322</v>
      </c>
      <c r="T41" s="15">
        <v>103.444203</v>
      </c>
      <c r="U41" s="15">
        <v>100</v>
      </c>
      <c r="V41" s="15">
        <v>96.916618290000002</v>
      </c>
      <c r="W41" s="15">
        <v>99.250566939999999</v>
      </c>
      <c r="X41"/>
    </row>
    <row r="42" spans="1:24" x14ac:dyDescent="0.25">
      <c r="A42">
        <v>145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101.2646683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96.627551249999996</v>
      </c>
      <c r="N42" s="15">
        <v>98.651020500000001</v>
      </c>
      <c r="O42" s="15">
        <v>96.480923039999993</v>
      </c>
      <c r="P42" s="15">
        <v>98.313775629999995</v>
      </c>
      <c r="Q42" s="15">
        <v>100</v>
      </c>
      <c r="R42" s="15">
        <v>100.7832784</v>
      </c>
      <c r="S42" s="15">
        <v>102.24829920000001</v>
      </c>
      <c r="T42" s="15">
        <v>105.7403383</v>
      </c>
      <c r="U42" s="15">
        <v>96.627551249999996</v>
      </c>
      <c r="V42" s="15">
        <v>98.458309139999997</v>
      </c>
      <c r="W42" s="15">
        <v>96.252834719999996</v>
      </c>
      <c r="X42"/>
    </row>
    <row r="43" spans="1:24" x14ac:dyDescent="0.25">
      <c r="A43">
        <v>146</v>
      </c>
      <c r="B43" t="s">
        <v>629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101.2646683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103.3724488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100.9573403</v>
      </c>
      <c r="S43" s="15">
        <v>102.24829920000001</v>
      </c>
      <c r="T43" s="15">
        <v>101.72210149999999</v>
      </c>
      <c r="U43" s="15">
        <v>96.627551249999996</v>
      </c>
      <c r="V43" s="15">
        <v>99.229154570000006</v>
      </c>
      <c r="W43" s="15">
        <v>101.4988661</v>
      </c>
      <c r="X43"/>
    </row>
    <row r="44" spans="1:24" x14ac:dyDescent="0.25">
      <c r="A44">
        <v>147</v>
      </c>
      <c r="B44" t="s">
        <v>711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103.7940048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103.3724488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100.7832784</v>
      </c>
      <c r="S44" s="15">
        <v>104.4965983</v>
      </c>
      <c r="T44" s="15">
        <v>101.1480677</v>
      </c>
      <c r="U44" s="15">
        <v>93.255102500000007</v>
      </c>
      <c r="V44" s="15">
        <v>97.687463710000003</v>
      </c>
      <c r="W44" s="15">
        <v>101.4988661</v>
      </c>
      <c r="X44"/>
    </row>
    <row r="45" spans="1:24" x14ac:dyDescent="0.25">
      <c r="A45">
        <v>148</v>
      </c>
      <c r="B45" t="s">
        <v>832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104.637117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103.3724488</v>
      </c>
      <c r="N45" s="15">
        <v>98.651020500000001</v>
      </c>
      <c r="O45" s="15">
        <v>101.1730257</v>
      </c>
      <c r="P45" s="15">
        <v>98.313775629999995</v>
      </c>
      <c r="Q45" s="15">
        <v>100</v>
      </c>
      <c r="R45" s="15">
        <v>102.5238971</v>
      </c>
      <c r="S45" s="15">
        <v>105.24603140000001</v>
      </c>
      <c r="T45" s="15">
        <v>103.444203</v>
      </c>
      <c r="U45" s="15">
        <v>103.3724488</v>
      </c>
      <c r="V45" s="15">
        <v>98.458309139999997</v>
      </c>
      <c r="W45" s="15">
        <v>102.24829920000001</v>
      </c>
      <c r="X45"/>
    </row>
    <row r="46" spans="1:24" x14ac:dyDescent="0.25">
      <c r="A46">
        <v>149</v>
      </c>
      <c r="B46" t="s">
        <v>991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102.9508927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105.05867309999999</v>
      </c>
      <c r="N46" s="15">
        <v>100</v>
      </c>
      <c r="O46" s="15">
        <v>102.3460513</v>
      </c>
      <c r="P46" s="15">
        <v>100</v>
      </c>
      <c r="Q46" s="15">
        <v>100</v>
      </c>
      <c r="R46" s="15">
        <v>102.697959</v>
      </c>
      <c r="S46" s="15">
        <v>103.74716530000001</v>
      </c>
      <c r="T46" s="15">
        <v>103.444203</v>
      </c>
      <c r="U46" s="15">
        <v>100</v>
      </c>
      <c r="V46" s="15">
        <v>100</v>
      </c>
      <c r="W46" s="15">
        <v>103.74716530000001</v>
      </c>
      <c r="X46"/>
    </row>
    <row r="47" spans="1:24" x14ac:dyDescent="0.25">
      <c r="A47">
        <v>154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102.1077805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93.255102500000007</v>
      </c>
      <c r="N47" s="15">
        <v>89.208163999999996</v>
      </c>
      <c r="O47" s="15">
        <v>95.307897389999994</v>
      </c>
      <c r="P47" s="15">
        <v>103.3724488</v>
      </c>
      <c r="Q47" s="15">
        <v>93.929592249999999</v>
      </c>
      <c r="R47" s="15">
        <v>95.909546030000001</v>
      </c>
      <c r="S47" s="15">
        <v>100</v>
      </c>
      <c r="T47" s="15">
        <v>99.425966169999995</v>
      </c>
      <c r="U47" s="15">
        <v>89.882653750000003</v>
      </c>
      <c r="V47" s="15">
        <v>95.37492743</v>
      </c>
      <c r="W47" s="15">
        <v>94.004535559999994</v>
      </c>
      <c r="X47"/>
    </row>
    <row r="48" spans="1:24" x14ac:dyDescent="0.25">
      <c r="A48">
        <v>155</v>
      </c>
      <c r="B48" t="s">
        <v>677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104.637117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94.941326880000005</v>
      </c>
      <c r="N48" s="15">
        <v>90.557143499999995</v>
      </c>
      <c r="O48" s="15">
        <v>98.82697435</v>
      </c>
      <c r="P48" s="15">
        <v>105.05867309999999</v>
      </c>
      <c r="Q48" s="15">
        <v>93.929592249999999</v>
      </c>
      <c r="R48" s="15">
        <v>98.346412229999999</v>
      </c>
      <c r="S48" s="15">
        <v>102.24829920000001</v>
      </c>
      <c r="T48" s="15">
        <v>101.72210149999999</v>
      </c>
      <c r="U48" s="15">
        <v>93.255102500000007</v>
      </c>
      <c r="V48" s="15">
        <v>96.916618290000002</v>
      </c>
      <c r="W48" s="15">
        <v>97.002267779999997</v>
      </c>
      <c r="X48"/>
    </row>
    <row r="49" spans="1:24" x14ac:dyDescent="0.25">
      <c r="A49">
        <v>156</v>
      </c>
      <c r="B49" t="s">
        <v>984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107.1664536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98.313775629999995</v>
      </c>
      <c r="N49" s="15">
        <v>91.906122999999994</v>
      </c>
      <c r="O49" s="15">
        <v>101.1730257</v>
      </c>
      <c r="P49" s="15">
        <v>106.74489749999999</v>
      </c>
      <c r="Q49" s="15">
        <v>93.929592249999999</v>
      </c>
      <c r="R49" s="15">
        <v>98.694535970000004</v>
      </c>
      <c r="S49" s="15">
        <v>104.4965983</v>
      </c>
      <c r="T49" s="15">
        <v>98.851932340000005</v>
      </c>
      <c r="U49" s="15">
        <v>86.510204999999999</v>
      </c>
      <c r="V49" s="15">
        <v>98.458309139999997</v>
      </c>
      <c r="W49" s="15">
        <v>100</v>
      </c>
      <c r="X49"/>
    </row>
    <row r="50" spans="1:24" x14ac:dyDescent="0.25">
      <c r="A50">
        <v>157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94.519770780000002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93.255102500000007</v>
      </c>
      <c r="N50" s="15">
        <v>97.302041000000003</v>
      </c>
      <c r="O50" s="15">
        <v>95.307897389999994</v>
      </c>
      <c r="P50" s="15">
        <v>94.941326880000005</v>
      </c>
      <c r="Q50" s="15">
        <v>96.627551249999996</v>
      </c>
      <c r="R50" s="15">
        <v>93.820803580000003</v>
      </c>
      <c r="S50" s="15">
        <v>93.255102500000007</v>
      </c>
      <c r="T50" s="15">
        <v>93.685627870000005</v>
      </c>
      <c r="U50" s="15">
        <v>96.627551249999996</v>
      </c>
      <c r="V50" s="15">
        <v>96.145772859999994</v>
      </c>
      <c r="W50" s="15">
        <v>94.004535559999994</v>
      </c>
      <c r="X50"/>
    </row>
    <row r="51" spans="1:24" x14ac:dyDescent="0.25">
      <c r="A51">
        <v>158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97.049107340000006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94.941326880000005</v>
      </c>
      <c r="N51" s="15">
        <v>98.651020500000001</v>
      </c>
      <c r="O51" s="15">
        <v>98.82697435</v>
      </c>
      <c r="P51" s="15">
        <v>96.627551249999996</v>
      </c>
      <c r="Q51" s="15">
        <v>96.627551249999996</v>
      </c>
      <c r="R51" s="15">
        <v>96.257669770000007</v>
      </c>
      <c r="S51" s="15">
        <v>95.503401670000002</v>
      </c>
      <c r="T51" s="15">
        <v>95.981763189999995</v>
      </c>
      <c r="U51" s="15">
        <v>100</v>
      </c>
      <c r="V51" s="15">
        <v>97.687463710000003</v>
      </c>
      <c r="W51" s="15">
        <v>97.002267779999997</v>
      </c>
      <c r="X51"/>
    </row>
    <row r="52" spans="1:24" x14ac:dyDescent="0.25">
      <c r="A52">
        <v>159</v>
      </c>
      <c r="B52" t="s">
        <v>648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96.205995160000001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96.605793520000006</v>
      </c>
      <c r="S52" s="15">
        <v>94.753968610000001</v>
      </c>
      <c r="T52" s="15">
        <v>94.259661699999995</v>
      </c>
      <c r="U52" s="15">
        <v>96.627551249999996</v>
      </c>
      <c r="V52" s="15">
        <v>100</v>
      </c>
      <c r="W52" s="15">
        <v>100</v>
      </c>
      <c r="X52"/>
    </row>
    <row r="53" spans="1:24" x14ac:dyDescent="0.25">
      <c r="A53">
        <v>160</v>
      </c>
      <c r="B53" t="s">
        <v>738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100.4215561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94.941326880000005</v>
      </c>
      <c r="N53" s="15">
        <v>98.651020500000001</v>
      </c>
      <c r="O53" s="15">
        <v>101.1730257</v>
      </c>
      <c r="P53" s="15">
        <v>93.255102500000007</v>
      </c>
      <c r="Q53" s="15">
        <v>96.627551249999996</v>
      </c>
      <c r="R53" s="15">
        <v>96.605793520000006</v>
      </c>
      <c r="S53" s="15">
        <v>98.501133890000006</v>
      </c>
      <c r="T53" s="15">
        <v>93.685627870000005</v>
      </c>
      <c r="U53" s="15">
        <v>106.74489749999999</v>
      </c>
      <c r="V53" s="15">
        <v>96.145772859999994</v>
      </c>
      <c r="W53" s="15">
        <v>98.501133890000006</v>
      </c>
      <c r="X53"/>
    </row>
    <row r="54" spans="1:24" x14ac:dyDescent="0.25">
      <c r="A54">
        <v>161</v>
      </c>
      <c r="B54" t="s">
        <v>934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96.205995160000001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105.05867309999999</v>
      </c>
      <c r="N54" s="15">
        <v>105.39591799999999</v>
      </c>
      <c r="O54" s="15">
        <v>102.3460513</v>
      </c>
      <c r="P54" s="15">
        <v>101.6862244</v>
      </c>
      <c r="Q54" s="15">
        <v>96.627551249999996</v>
      </c>
      <c r="R54" s="15">
        <v>98.520474100000001</v>
      </c>
      <c r="S54" s="15">
        <v>94.753968610000001</v>
      </c>
      <c r="T54" s="15">
        <v>94.259661699999995</v>
      </c>
      <c r="U54" s="15">
        <v>100</v>
      </c>
      <c r="V54" s="15">
        <v>103.8542271</v>
      </c>
      <c r="W54" s="15">
        <v>103.74716530000001</v>
      </c>
      <c r="X54"/>
    </row>
    <row r="55" spans="1:24" x14ac:dyDescent="0.25">
      <c r="A55">
        <v>167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93.676658590000002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98.313775629999995</v>
      </c>
      <c r="N55" s="15">
        <v>97.302041000000003</v>
      </c>
      <c r="O55" s="15">
        <v>95.307897389999994</v>
      </c>
      <c r="P55" s="15">
        <v>98.313775629999995</v>
      </c>
      <c r="Q55" s="15">
        <v>96.627551249999996</v>
      </c>
      <c r="R55" s="15">
        <v>95.039236680000002</v>
      </c>
      <c r="S55" s="15">
        <v>92.505669440000005</v>
      </c>
      <c r="T55" s="15">
        <v>94.259661699999995</v>
      </c>
      <c r="U55" s="15">
        <v>103.3724488</v>
      </c>
      <c r="V55" s="15">
        <v>97.687463710000003</v>
      </c>
      <c r="W55" s="15">
        <v>96.252834719999996</v>
      </c>
      <c r="X55"/>
    </row>
    <row r="56" spans="1:24" x14ac:dyDescent="0.25">
      <c r="A56">
        <v>168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96.205995160000001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</v>
      </c>
      <c r="N56" s="15">
        <v>98.651020500000001</v>
      </c>
      <c r="O56" s="15">
        <v>98.82697435</v>
      </c>
      <c r="P56" s="15">
        <v>100</v>
      </c>
      <c r="Q56" s="15">
        <v>96.627551249999996</v>
      </c>
      <c r="R56" s="15">
        <v>97.476102870000005</v>
      </c>
      <c r="S56" s="15">
        <v>94.753968610000001</v>
      </c>
      <c r="T56" s="15">
        <v>96.55579702</v>
      </c>
      <c r="U56" s="15">
        <v>106.74489749999999</v>
      </c>
      <c r="V56" s="15">
        <v>99.229154570000006</v>
      </c>
      <c r="W56" s="15">
        <v>99.250566939999999</v>
      </c>
      <c r="X56"/>
    </row>
    <row r="57" spans="1:24" x14ac:dyDescent="0.25">
      <c r="A57">
        <v>169</v>
      </c>
      <c r="B57" t="s">
        <v>671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98.735331720000005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</v>
      </c>
      <c r="N57" s="15">
        <v>98.651020500000001</v>
      </c>
      <c r="O57" s="15">
        <v>101.1730257</v>
      </c>
      <c r="P57" s="15">
        <v>96.627551249999996</v>
      </c>
      <c r="Q57" s="15">
        <v>96.627551249999996</v>
      </c>
      <c r="R57" s="15">
        <v>97.650164739999994</v>
      </c>
      <c r="S57" s="15">
        <v>97.002267779999997</v>
      </c>
      <c r="T57" s="15">
        <v>94.259661699999995</v>
      </c>
      <c r="U57" s="15">
        <v>113.489795</v>
      </c>
      <c r="V57" s="15">
        <v>97.687463710000003</v>
      </c>
      <c r="W57" s="15">
        <v>100.7494331</v>
      </c>
      <c r="X57"/>
    </row>
    <row r="58" spans="1:24" x14ac:dyDescent="0.25">
      <c r="A58">
        <v>170</v>
      </c>
      <c r="B58" t="s">
        <v>922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95.362882970000001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96.627551249999996</v>
      </c>
      <c r="N58" s="15">
        <v>101.3489795</v>
      </c>
      <c r="O58" s="15">
        <v>96.480923039999993</v>
      </c>
      <c r="P58" s="15">
        <v>101.6862244</v>
      </c>
      <c r="Q58" s="15">
        <v>96.627551249999996</v>
      </c>
      <c r="R58" s="15">
        <v>97.824226609999997</v>
      </c>
      <c r="S58" s="15">
        <v>94.004535559999994</v>
      </c>
      <c r="T58" s="15">
        <v>99.425966169999995</v>
      </c>
      <c r="U58" s="15">
        <v>103.3724488</v>
      </c>
      <c r="V58" s="15">
        <v>101.54169090000001</v>
      </c>
      <c r="W58" s="15">
        <v>96.252834719999996</v>
      </c>
      <c r="X58"/>
    </row>
    <row r="59" spans="1:24" x14ac:dyDescent="0.25">
      <c r="A59">
        <v>171</v>
      </c>
      <c r="B59" t="s">
        <v>1053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99.578443899999996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103.3724488</v>
      </c>
      <c r="N59" s="15">
        <v>100</v>
      </c>
      <c r="O59" s="15">
        <v>101.1730257</v>
      </c>
      <c r="P59" s="15">
        <v>101.6862244</v>
      </c>
      <c r="Q59" s="15">
        <v>96.627551249999996</v>
      </c>
      <c r="R59" s="15">
        <v>99.390783450000001</v>
      </c>
      <c r="S59" s="15">
        <v>97.751700830000004</v>
      </c>
      <c r="T59" s="15">
        <v>96.55579702</v>
      </c>
      <c r="U59" s="15">
        <v>110.11734629999999</v>
      </c>
      <c r="V59" s="15">
        <v>100.7708454</v>
      </c>
      <c r="W59" s="15">
        <v>102.24829920000001</v>
      </c>
      <c r="X59"/>
    </row>
    <row r="60" spans="1:24" x14ac:dyDescent="0.25">
      <c r="A60">
        <v>174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96.205995160000001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96.627551249999996</v>
      </c>
      <c r="N60" s="15">
        <v>94.604082000000005</v>
      </c>
      <c r="O60" s="15">
        <v>95.307897389999994</v>
      </c>
      <c r="P60" s="15">
        <v>96.627551249999996</v>
      </c>
      <c r="Q60" s="15">
        <v>103.3724488</v>
      </c>
      <c r="R60" s="15">
        <v>96.605793520000006</v>
      </c>
      <c r="S60" s="15">
        <v>97.751700830000004</v>
      </c>
      <c r="T60" s="15">
        <v>95.407729360000005</v>
      </c>
      <c r="U60" s="15">
        <v>96.627551249999996</v>
      </c>
      <c r="V60" s="15">
        <v>95.37492743</v>
      </c>
      <c r="W60" s="15">
        <v>95.503401670000002</v>
      </c>
      <c r="X60"/>
    </row>
    <row r="61" spans="1:24" x14ac:dyDescent="0.25">
      <c r="A61">
        <v>176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92.833546409999997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96.627551249999996</v>
      </c>
      <c r="N61" s="15">
        <v>97.302041000000003</v>
      </c>
      <c r="O61" s="15">
        <v>96.480923039999993</v>
      </c>
      <c r="P61" s="15">
        <v>96.627551249999996</v>
      </c>
      <c r="Q61" s="15">
        <v>96.627551249999996</v>
      </c>
      <c r="R61" s="15">
        <v>93.994865450000006</v>
      </c>
      <c r="S61" s="15">
        <v>91.756236389999998</v>
      </c>
      <c r="T61" s="15">
        <v>93.11159404</v>
      </c>
      <c r="U61" s="15">
        <v>96.627551249999996</v>
      </c>
      <c r="V61" s="15">
        <v>96.916618290000002</v>
      </c>
      <c r="W61" s="15">
        <v>96.252834719999996</v>
      </c>
      <c r="X61"/>
    </row>
    <row r="62" spans="1:24" x14ac:dyDescent="0.25">
      <c r="A62">
        <v>180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92.833546409999997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96.627551249999996</v>
      </c>
      <c r="N62" s="15">
        <v>97.302041000000003</v>
      </c>
      <c r="O62" s="15">
        <v>96.480923039999993</v>
      </c>
      <c r="P62" s="15">
        <v>94.941326880000005</v>
      </c>
      <c r="Q62" s="15">
        <v>96.627551249999996</v>
      </c>
      <c r="R62" s="15">
        <v>94.342989189999997</v>
      </c>
      <c r="S62" s="15">
        <v>91.756236389999998</v>
      </c>
      <c r="T62" s="15">
        <v>94.83369553</v>
      </c>
      <c r="U62" s="15">
        <v>96.627551249999996</v>
      </c>
      <c r="V62" s="15">
        <v>96.145772859999994</v>
      </c>
      <c r="W62" s="15">
        <v>96.252834719999996</v>
      </c>
      <c r="X62"/>
    </row>
    <row r="63" spans="1:24" x14ac:dyDescent="0.25">
      <c r="A63">
        <v>181</v>
      </c>
      <c r="B63" t="s">
        <v>771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95.362882970000001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98.313775629999995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96.779855389999994</v>
      </c>
      <c r="S63" s="15">
        <v>94.004535559999994</v>
      </c>
      <c r="T63" s="15">
        <v>97.129830850000005</v>
      </c>
      <c r="U63" s="15">
        <v>100</v>
      </c>
      <c r="V63" s="15">
        <v>97.687463710000003</v>
      </c>
      <c r="W63" s="15">
        <v>99.250566939999999</v>
      </c>
      <c r="X63"/>
    </row>
    <row r="64" spans="1:24" x14ac:dyDescent="0.25">
      <c r="A64">
        <v>182</v>
      </c>
      <c r="B64" t="s">
        <v>911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94.519770780000002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94.941326880000005</v>
      </c>
      <c r="N64" s="15">
        <v>101.3489795</v>
      </c>
      <c r="O64" s="15">
        <v>97.653948700000001</v>
      </c>
      <c r="P64" s="15">
        <v>98.313775629999995</v>
      </c>
      <c r="Q64" s="15">
        <v>96.627551249999996</v>
      </c>
      <c r="R64" s="15">
        <v>97.12797913</v>
      </c>
      <c r="S64" s="15">
        <v>93.255102500000007</v>
      </c>
      <c r="T64" s="15">
        <v>100</v>
      </c>
      <c r="U64" s="15">
        <v>96.627551249999996</v>
      </c>
      <c r="V64" s="15">
        <v>100</v>
      </c>
      <c r="W64" s="15">
        <v>96.252834719999996</v>
      </c>
      <c r="X64"/>
    </row>
    <row r="65" spans="1:24" x14ac:dyDescent="0.25">
      <c r="A65">
        <v>183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96.205995160000001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96.627551249999996</v>
      </c>
      <c r="N65" s="15">
        <v>97.302041000000003</v>
      </c>
      <c r="O65" s="15">
        <v>96.480923039999993</v>
      </c>
      <c r="P65" s="15">
        <v>94.941326880000005</v>
      </c>
      <c r="Q65" s="15">
        <v>103.3724488</v>
      </c>
      <c r="R65" s="15">
        <v>96.953917259999997</v>
      </c>
      <c r="S65" s="15">
        <v>94.753968610000001</v>
      </c>
      <c r="T65" s="15">
        <v>95.407729360000005</v>
      </c>
      <c r="U65" s="15">
        <v>96.627551249999996</v>
      </c>
      <c r="V65" s="15">
        <v>96.145772859999994</v>
      </c>
      <c r="W65" s="15">
        <v>96.252834719999996</v>
      </c>
      <c r="X65"/>
    </row>
    <row r="66" spans="1:24" x14ac:dyDescent="0.25">
      <c r="A66">
        <v>185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96.205995160000001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98.313775629999995</v>
      </c>
      <c r="N66" s="15">
        <v>98.651020500000001</v>
      </c>
      <c r="O66" s="15">
        <v>96.480923039999993</v>
      </c>
      <c r="P66" s="15">
        <v>96.627551249999996</v>
      </c>
      <c r="Q66" s="15">
        <v>96.627551249999996</v>
      </c>
      <c r="R66" s="15">
        <v>95.909546030000001</v>
      </c>
      <c r="S66" s="15">
        <v>94.753968610000001</v>
      </c>
      <c r="T66" s="15">
        <v>95.981763189999995</v>
      </c>
      <c r="U66" s="15">
        <v>96.627551249999996</v>
      </c>
      <c r="V66" s="15">
        <v>97.687463710000003</v>
      </c>
      <c r="W66" s="15">
        <v>97.002267779999997</v>
      </c>
      <c r="X66"/>
    </row>
    <row r="67" spans="1:24" x14ac:dyDescent="0.25">
      <c r="A67">
        <v>186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93.676658590000002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98.313775629999995</v>
      </c>
      <c r="N67" s="15">
        <v>97.302041000000003</v>
      </c>
      <c r="O67" s="15">
        <v>96.480923039999993</v>
      </c>
      <c r="P67" s="15">
        <v>94.941326880000005</v>
      </c>
      <c r="Q67" s="15">
        <v>96.627551249999996</v>
      </c>
      <c r="R67" s="15">
        <v>94.51705106</v>
      </c>
      <c r="S67" s="15">
        <v>92.505669440000005</v>
      </c>
      <c r="T67" s="15">
        <v>94.259661699999995</v>
      </c>
      <c r="U67" s="15">
        <v>96.627551249999996</v>
      </c>
      <c r="V67" s="15">
        <v>96.145772859999994</v>
      </c>
      <c r="W67" s="15">
        <v>97.002267779999997</v>
      </c>
      <c r="X67"/>
    </row>
    <row r="68" spans="1:24" x14ac:dyDescent="0.25">
      <c r="A68">
        <v>194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93.676658590000002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98.313775629999995</v>
      </c>
      <c r="N68" s="15">
        <v>95.953061500000004</v>
      </c>
      <c r="O68" s="15">
        <v>96.480923039999993</v>
      </c>
      <c r="P68" s="15">
        <v>96.627551249999996</v>
      </c>
      <c r="Q68" s="15">
        <v>100</v>
      </c>
      <c r="R68" s="15">
        <v>95.039236680000002</v>
      </c>
      <c r="S68" s="15">
        <v>92.505669440000005</v>
      </c>
      <c r="T68" s="15">
        <v>93.11159404</v>
      </c>
      <c r="U68" s="15">
        <v>96.627551249999996</v>
      </c>
      <c r="V68" s="15">
        <v>96.145772859999994</v>
      </c>
      <c r="W68" s="15">
        <v>97.002267779999997</v>
      </c>
      <c r="X68"/>
    </row>
    <row r="69" spans="1:24" x14ac:dyDescent="0.25">
      <c r="A69">
        <v>197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95.362882970000001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94.941326880000005</v>
      </c>
      <c r="N69" s="15">
        <v>94.604082000000005</v>
      </c>
      <c r="O69" s="15">
        <v>95.307897389999994</v>
      </c>
      <c r="P69" s="15">
        <v>94.941326880000005</v>
      </c>
      <c r="Q69" s="15">
        <v>96.627551249999996</v>
      </c>
      <c r="R69" s="15">
        <v>93.820803580000003</v>
      </c>
      <c r="S69" s="15">
        <v>94.004535559999994</v>
      </c>
      <c r="T69" s="15">
        <v>93.685627870000005</v>
      </c>
      <c r="U69" s="15">
        <v>96.627551249999996</v>
      </c>
      <c r="V69" s="15">
        <v>94.604082000000005</v>
      </c>
      <c r="W69" s="15">
        <v>94.753968610000001</v>
      </c>
      <c r="X69"/>
    </row>
    <row r="70" spans="1:24" x14ac:dyDescent="0.25">
      <c r="A70">
        <v>199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94.519770780000002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96.627551249999996</v>
      </c>
      <c r="N70" s="15">
        <v>95.953061500000004</v>
      </c>
      <c r="O70" s="15">
        <v>95.307897389999994</v>
      </c>
      <c r="P70" s="15">
        <v>94.941326880000005</v>
      </c>
      <c r="Q70" s="15">
        <v>96.627551249999996</v>
      </c>
      <c r="R70" s="15">
        <v>94.342989189999997</v>
      </c>
      <c r="S70" s="15">
        <v>93.255102500000007</v>
      </c>
      <c r="T70" s="15">
        <v>94.259661699999995</v>
      </c>
      <c r="U70" s="15">
        <v>100</v>
      </c>
      <c r="V70" s="15">
        <v>95.37492743</v>
      </c>
      <c r="W70" s="15">
        <v>95.503401670000002</v>
      </c>
      <c r="X70"/>
    </row>
    <row r="71" spans="1:24" x14ac:dyDescent="0.25">
      <c r="A71">
        <v>200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97.049107340000006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98.313775629999995</v>
      </c>
      <c r="N71" s="15">
        <v>97.302041000000003</v>
      </c>
      <c r="O71" s="15">
        <v>98.82697435</v>
      </c>
      <c r="P71" s="15">
        <v>96.627551249999996</v>
      </c>
      <c r="Q71" s="15">
        <v>96.627551249999996</v>
      </c>
      <c r="R71" s="15">
        <v>96.779855389999994</v>
      </c>
      <c r="S71" s="15">
        <v>95.503401670000002</v>
      </c>
      <c r="T71" s="15">
        <v>96.55579702</v>
      </c>
      <c r="U71" s="15">
        <v>103.3724488</v>
      </c>
      <c r="V71" s="15">
        <v>96.916618290000002</v>
      </c>
      <c r="W71" s="15">
        <v>98.501133890000006</v>
      </c>
      <c r="X71"/>
    </row>
    <row r="72" spans="1:24" x14ac:dyDescent="0.25">
      <c r="A72">
        <v>201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97.049107340000006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93.255102500000007</v>
      </c>
      <c r="N72" s="15">
        <v>95.953061500000004</v>
      </c>
      <c r="O72" s="15">
        <v>97.653948700000001</v>
      </c>
      <c r="P72" s="15">
        <v>101.6862244</v>
      </c>
      <c r="Q72" s="15">
        <v>103.3724488</v>
      </c>
      <c r="R72" s="15">
        <v>99.216721579999998</v>
      </c>
      <c r="S72" s="15">
        <v>98.501133890000006</v>
      </c>
      <c r="T72" s="15">
        <v>101.1480677</v>
      </c>
      <c r="U72" s="15">
        <v>96.627551249999996</v>
      </c>
      <c r="V72" s="15">
        <v>98.458309139999997</v>
      </c>
      <c r="W72" s="15">
        <v>95.503401670000002</v>
      </c>
      <c r="X72"/>
    </row>
    <row r="73" spans="1:24" x14ac:dyDescent="0.25">
      <c r="A73">
        <v>202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99.578443899999996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94.941326880000005</v>
      </c>
      <c r="N73" s="15">
        <v>97.302041000000003</v>
      </c>
      <c r="O73" s="15">
        <v>101.1730257</v>
      </c>
      <c r="P73" s="15">
        <v>103.3724488</v>
      </c>
      <c r="Q73" s="15">
        <v>103.3724488</v>
      </c>
      <c r="R73" s="15">
        <v>101.6535878</v>
      </c>
      <c r="S73" s="15">
        <v>100.7494331</v>
      </c>
      <c r="T73" s="15">
        <v>103.444203</v>
      </c>
      <c r="U73" s="15">
        <v>100</v>
      </c>
      <c r="V73" s="15">
        <v>100</v>
      </c>
      <c r="W73" s="15">
        <v>98.501133890000006</v>
      </c>
      <c r="X73"/>
    </row>
    <row r="74" spans="1:24" x14ac:dyDescent="0.25">
      <c r="A74">
        <v>203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102.1077805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96.627551249999996</v>
      </c>
      <c r="N74" s="15">
        <v>97.302041000000003</v>
      </c>
      <c r="O74" s="15">
        <v>103.519077</v>
      </c>
      <c r="P74" s="15">
        <v>103.3724488</v>
      </c>
      <c r="Q74" s="15">
        <v>103.3724488</v>
      </c>
      <c r="R74" s="15">
        <v>101.6535878</v>
      </c>
      <c r="S74" s="15">
        <v>102.9977322</v>
      </c>
      <c r="T74" s="15">
        <v>100</v>
      </c>
      <c r="U74" s="15">
        <v>100</v>
      </c>
      <c r="V74" s="15">
        <v>100</v>
      </c>
      <c r="W74" s="15">
        <v>100.7494331</v>
      </c>
      <c r="X74"/>
    </row>
    <row r="75" spans="1:24" x14ac:dyDescent="0.25">
      <c r="A75">
        <v>204</v>
      </c>
      <c r="B75" t="s">
        <v>733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100.4215561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94.941326880000005</v>
      </c>
      <c r="N75" s="15">
        <v>100</v>
      </c>
      <c r="O75" s="15">
        <v>102.3460513</v>
      </c>
      <c r="P75" s="15">
        <v>105.05867309999999</v>
      </c>
      <c r="Q75" s="15">
        <v>103.3724488</v>
      </c>
      <c r="R75" s="15">
        <v>103.3942065</v>
      </c>
      <c r="S75" s="15">
        <v>101.4988661</v>
      </c>
      <c r="T75" s="15">
        <v>106.3143721</v>
      </c>
      <c r="U75" s="15">
        <v>100</v>
      </c>
      <c r="V75" s="15">
        <v>102.3125363</v>
      </c>
      <c r="W75" s="15">
        <v>99.250566939999999</v>
      </c>
      <c r="X75"/>
    </row>
    <row r="76" spans="1:24" x14ac:dyDescent="0.25">
      <c r="A76">
        <v>205</v>
      </c>
      <c r="B76" t="s">
        <v>922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102.1077805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98.313775629999995</v>
      </c>
      <c r="N76" s="15">
        <v>100</v>
      </c>
      <c r="O76" s="15">
        <v>103.519077</v>
      </c>
      <c r="P76" s="15">
        <v>105.05867309999999</v>
      </c>
      <c r="Q76" s="15">
        <v>103.3724488</v>
      </c>
      <c r="R76" s="15">
        <v>103.56826839999999</v>
      </c>
      <c r="S76" s="15">
        <v>102.9977322</v>
      </c>
      <c r="T76" s="15">
        <v>104.0182368</v>
      </c>
      <c r="U76" s="15">
        <v>100</v>
      </c>
      <c r="V76" s="15">
        <v>102.3125363</v>
      </c>
      <c r="W76" s="15">
        <v>101.4988661</v>
      </c>
      <c r="X76"/>
    </row>
    <row r="77" spans="1:24" x14ac:dyDescent="0.25">
      <c r="A77">
        <v>210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95.362882970000001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94.941326880000005</v>
      </c>
      <c r="N77" s="15">
        <v>95.953061500000004</v>
      </c>
      <c r="O77" s="15">
        <v>95.307897389999994</v>
      </c>
      <c r="P77" s="15">
        <v>94.941326880000005</v>
      </c>
      <c r="Q77" s="15">
        <v>103.3724488</v>
      </c>
      <c r="R77" s="15">
        <v>96.083607900000004</v>
      </c>
      <c r="S77" s="15">
        <v>94.004535559999994</v>
      </c>
      <c r="T77" s="15">
        <v>95.407729360000005</v>
      </c>
      <c r="U77" s="15">
        <v>93.255102500000007</v>
      </c>
      <c r="V77" s="15">
        <v>95.37492743</v>
      </c>
      <c r="W77" s="15">
        <v>94.753968610000001</v>
      </c>
      <c r="X77"/>
    </row>
    <row r="78" spans="1:24" x14ac:dyDescent="0.25">
      <c r="A78">
        <v>212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93.676658590000002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94.941326880000005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97.302041000000003</v>
      </c>
      <c r="S78" s="15">
        <v>92.505669440000005</v>
      </c>
      <c r="T78" s="15">
        <v>95.981763189999995</v>
      </c>
      <c r="U78" s="15">
        <v>93.255102500000007</v>
      </c>
      <c r="V78" s="15">
        <v>98.458309139999997</v>
      </c>
      <c r="W78" s="15">
        <v>97.751700830000004</v>
      </c>
      <c r="X78"/>
    </row>
    <row r="79" spans="1:24" x14ac:dyDescent="0.25">
      <c r="A79">
        <v>214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97.892219530000006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94.941326880000005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99.042659709999995</v>
      </c>
      <c r="S79" s="15">
        <v>96.252834719999996</v>
      </c>
      <c r="T79" s="15">
        <v>98.27789851</v>
      </c>
      <c r="U79" s="15">
        <v>93.255102500000007</v>
      </c>
      <c r="V79" s="15">
        <v>99.229154570000006</v>
      </c>
      <c r="W79" s="15">
        <v>97.751700830000004</v>
      </c>
      <c r="X79"/>
    </row>
    <row r="80" spans="1:24" x14ac:dyDescent="0.25">
      <c r="A80">
        <v>215</v>
      </c>
      <c r="B80" t="s">
        <v>733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100.4215561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96.627551249999996</v>
      </c>
      <c r="N80" s="15">
        <v>97.302041000000003</v>
      </c>
      <c r="O80" s="15">
        <v>103.519077</v>
      </c>
      <c r="P80" s="15">
        <v>105.05867309999999</v>
      </c>
      <c r="Q80" s="15">
        <v>103.3724488</v>
      </c>
      <c r="R80" s="15">
        <v>101.4795259</v>
      </c>
      <c r="S80" s="15">
        <v>98.501133890000006</v>
      </c>
      <c r="T80" s="15">
        <v>100.5740338</v>
      </c>
      <c r="U80" s="15">
        <v>96.627551249999996</v>
      </c>
      <c r="V80" s="15">
        <v>100.7708454</v>
      </c>
      <c r="W80" s="15">
        <v>100.7494331</v>
      </c>
      <c r="X80"/>
    </row>
    <row r="81" spans="1:24" x14ac:dyDescent="0.25">
      <c r="A81">
        <v>216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94.519770780000002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91.568878130000002</v>
      </c>
      <c r="N81" s="15">
        <v>95.953061500000004</v>
      </c>
      <c r="O81" s="15">
        <v>94.134871739999994</v>
      </c>
      <c r="P81" s="15">
        <v>94.941326880000005</v>
      </c>
      <c r="Q81" s="15">
        <v>96.627551249999996</v>
      </c>
      <c r="R81" s="15">
        <v>92.950494230000004</v>
      </c>
      <c r="S81" s="15">
        <v>93.255102500000007</v>
      </c>
      <c r="T81" s="15">
        <v>93.11159404</v>
      </c>
      <c r="U81" s="15">
        <v>93.255102500000007</v>
      </c>
      <c r="V81" s="15">
        <v>95.37492743</v>
      </c>
      <c r="W81" s="15">
        <v>92.505669440000005</v>
      </c>
      <c r="X81"/>
    </row>
    <row r="82" spans="1:24" x14ac:dyDescent="0.25">
      <c r="A82">
        <v>222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96.205995160000001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96.627551249999996</v>
      </c>
      <c r="N82" s="15">
        <v>97.302041000000003</v>
      </c>
      <c r="O82" s="15">
        <v>97.653948700000001</v>
      </c>
      <c r="P82" s="15">
        <v>98.313775629999995</v>
      </c>
      <c r="Q82" s="15">
        <v>100</v>
      </c>
      <c r="R82" s="15">
        <v>97.476102870000005</v>
      </c>
      <c r="S82" s="15">
        <v>97.751700830000004</v>
      </c>
      <c r="T82" s="15">
        <v>98.27789851</v>
      </c>
      <c r="U82" s="15">
        <v>96.627551249999996</v>
      </c>
      <c r="V82" s="15">
        <v>97.687463710000003</v>
      </c>
      <c r="W82" s="15">
        <v>97.002267779999997</v>
      </c>
      <c r="X82"/>
    </row>
    <row r="83" spans="1:24" x14ac:dyDescent="0.25">
      <c r="A83">
        <v>223</v>
      </c>
      <c r="B83" t="s">
        <v>981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99.578443899999996</v>
      </c>
      <c r="I83" s="15">
        <v>100</v>
      </c>
      <c r="J83" s="15">
        <v>100</v>
      </c>
      <c r="K83" s="15">
        <v>100</v>
      </c>
      <c r="L83" s="15">
        <v>100</v>
      </c>
      <c r="M83" s="15">
        <v>100</v>
      </c>
      <c r="N83" s="15">
        <v>100</v>
      </c>
      <c r="O83" s="15">
        <v>101.1730257</v>
      </c>
      <c r="P83" s="15">
        <v>101.6862244</v>
      </c>
      <c r="Q83" s="15">
        <v>100</v>
      </c>
      <c r="R83" s="15">
        <v>100.6092165</v>
      </c>
      <c r="S83" s="15">
        <v>100.7494331</v>
      </c>
      <c r="T83" s="15">
        <v>100.5740338</v>
      </c>
      <c r="U83" s="15">
        <v>100</v>
      </c>
      <c r="V83" s="15">
        <v>100.7708454</v>
      </c>
      <c r="W83" s="15">
        <v>100.7494331</v>
      </c>
      <c r="X83"/>
    </row>
    <row r="84" spans="1:24" x14ac:dyDescent="0.25">
      <c r="A84">
        <v>224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103.7940048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96.627551249999996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103.2201446</v>
      </c>
      <c r="S84" s="15">
        <v>104.4965983</v>
      </c>
      <c r="T84" s="15">
        <v>106.888406</v>
      </c>
      <c r="U84" s="15">
        <v>96.627551249999996</v>
      </c>
      <c r="V84" s="15">
        <v>99.229154570000006</v>
      </c>
      <c r="W84" s="15">
        <v>98.501133890000006</v>
      </c>
      <c r="X84"/>
    </row>
    <row r="85" spans="1:24" x14ac:dyDescent="0.25">
      <c r="A85">
        <v>225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106.3233414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98.313775629999995</v>
      </c>
      <c r="N85" s="15">
        <v>98.651020500000001</v>
      </c>
      <c r="O85" s="15">
        <v>103.519077</v>
      </c>
      <c r="P85" s="15">
        <v>103.3724488</v>
      </c>
      <c r="Q85" s="15">
        <v>103.3724488</v>
      </c>
      <c r="R85" s="15">
        <v>105.65701079999999</v>
      </c>
      <c r="S85" s="15">
        <v>106.74489749999999</v>
      </c>
      <c r="T85" s="15">
        <v>109.18454130000001</v>
      </c>
      <c r="U85" s="15">
        <v>100</v>
      </c>
      <c r="V85" s="15">
        <v>100.7708454</v>
      </c>
      <c r="W85" s="15">
        <v>101.4988661</v>
      </c>
      <c r="X85"/>
    </row>
    <row r="86" spans="1:24" x14ac:dyDescent="0.25">
      <c r="A86">
        <v>226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108.852678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94.941326880000005</v>
      </c>
      <c r="N86" s="15">
        <v>95.953061500000004</v>
      </c>
      <c r="O86" s="15">
        <v>102.3460513</v>
      </c>
      <c r="P86" s="15">
        <v>101.6862244</v>
      </c>
      <c r="Q86" s="15">
        <v>103.3724488</v>
      </c>
      <c r="R86" s="15">
        <v>105.65701079999999</v>
      </c>
      <c r="S86" s="15">
        <v>108.9931967</v>
      </c>
      <c r="T86" s="15">
        <v>110.9066428</v>
      </c>
      <c r="U86" s="15">
        <v>100</v>
      </c>
      <c r="V86" s="15">
        <v>98.458309139999997</v>
      </c>
      <c r="W86" s="15">
        <v>99.250566939999999</v>
      </c>
      <c r="X86"/>
    </row>
    <row r="87" spans="1:24" x14ac:dyDescent="0.25">
      <c r="A87">
        <v>227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108.0095658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98.313775629999995</v>
      </c>
      <c r="N87" s="15">
        <v>100</v>
      </c>
      <c r="O87" s="15">
        <v>104.6921026</v>
      </c>
      <c r="P87" s="15">
        <v>105.05867309999999</v>
      </c>
      <c r="Q87" s="15">
        <v>103.3724488</v>
      </c>
      <c r="R87" s="15">
        <v>107.39762949999999</v>
      </c>
      <c r="S87" s="15">
        <v>108.24376359999999</v>
      </c>
      <c r="T87" s="15">
        <v>112.0547104</v>
      </c>
      <c r="U87" s="15">
        <v>100</v>
      </c>
      <c r="V87" s="15">
        <v>102.3125363</v>
      </c>
      <c r="W87" s="15">
        <v>102.24829920000001</v>
      </c>
      <c r="X87"/>
    </row>
    <row r="88" spans="1:24" x14ac:dyDescent="0.25">
      <c r="A88">
        <v>228</v>
      </c>
      <c r="B88" t="s">
        <v>771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108.852678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101.6862244</v>
      </c>
      <c r="N88" s="15">
        <v>98.651020500000001</v>
      </c>
      <c r="O88" s="15">
        <v>105.86512829999999</v>
      </c>
      <c r="P88" s="15">
        <v>103.3724488</v>
      </c>
      <c r="Q88" s="15">
        <v>103.3724488</v>
      </c>
      <c r="R88" s="15">
        <v>107.39762949999999</v>
      </c>
      <c r="S88" s="15">
        <v>108.9931967</v>
      </c>
      <c r="T88" s="15">
        <v>110.3326089</v>
      </c>
      <c r="U88" s="15">
        <v>103.3724488</v>
      </c>
      <c r="V88" s="15">
        <v>100.7708454</v>
      </c>
      <c r="W88" s="15">
        <v>104.4965983</v>
      </c>
      <c r="X88"/>
    </row>
    <row r="89" spans="1:24" x14ac:dyDescent="0.25">
      <c r="A89">
        <v>229</v>
      </c>
      <c r="B89" t="s">
        <v>922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108.852678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</v>
      </c>
      <c r="N89" s="15">
        <v>102.697959</v>
      </c>
      <c r="O89" s="15">
        <v>105.86512829999999</v>
      </c>
      <c r="P89" s="15">
        <v>106.74489749999999</v>
      </c>
      <c r="Q89" s="15">
        <v>103.3724488</v>
      </c>
      <c r="R89" s="15">
        <v>109.3123101</v>
      </c>
      <c r="S89" s="15">
        <v>108.9931967</v>
      </c>
      <c r="T89" s="15">
        <v>114.35084569999999</v>
      </c>
      <c r="U89" s="15">
        <v>103.3724488</v>
      </c>
      <c r="V89" s="15">
        <v>104.6250726</v>
      </c>
      <c r="W89" s="15">
        <v>103.74716530000001</v>
      </c>
      <c r="X89"/>
    </row>
    <row r="90" spans="1:24" x14ac:dyDescent="0.25">
      <c r="A90">
        <v>230</v>
      </c>
      <c r="B90" t="s">
        <v>1069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110.5389023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105.05867309999999</v>
      </c>
      <c r="N90" s="15">
        <v>100</v>
      </c>
      <c r="O90" s="15">
        <v>108.21117959999999</v>
      </c>
      <c r="P90" s="15">
        <v>105.05867309999999</v>
      </c>
      <c r="Q90" s="15">
        <v>103.3724488</v>
      </c>
      <c r="R90" s="15">
        <v>109.3123101</v>
      </c>
      <c r="S90" s="15">
        <v>110.4920628</v>
      </c>
      <c r="T90" s="15">
        <v>111.4806766</v>
      </c>
      <c r="U90" s="15">
        <v>106.74489749999999</v>
      </c>
      <c r="V90" s="15">
        <v>102.3125363</v>
      </c>
      <c r="W90" s="15">
        <v>107.4943306</v>
      </c>
      <c r="X90"/>
    </row>
    <row r="91" spans="1:24" x14ac:dyDescent="0.25">
      <c r="A91">
        <v>237</v>
      </c>
      <c r="B91" t="s">
        <v>205</v>
      </c>
      <c r="C91" t="s">
        <v>481</v>
      </c>
      <c r="D91" t="s">
        <v>28</v>
      </c>
      <c r="E91" t="s">
        <v>25</v>
      </c>
      <c r="F91" t="s">
        <v>157</v>
      </c>
      <c r="G91" t="s">
        <v>482</v>
      </c>
      <c r="H91" s="15">
        <v>97.892219530000006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</v>
      </c>
      <c r="N91" s="15">
        <v>100</v>
      </c>
      <c r="O91" s="15">
        <v>101.1730257</v>
      </c>
      <c r="P91" s="15">
        <v>103.3724488</v>
      </c>
      <c r="Q91" s="15">
        <v>100</v>
      </c>
      <c r="R91" s="15">
        <v>101.1314022</v>
      </c>
      <c r="S91" s="15">
        <v>99.250566939999999</v>
      </c>
      <c r="T91" s="15">
        <v>101.1480677</v>
      </c>
      <c r="U91" s="15">
        <v>110.11734629999999</v>
      </c>
      <c r="V91" s="15">
        <v>101.54169090000001</v>
      </c>
      <c r="W91" s="15">
        <v>100.7494331</v>
      </c>
      <c r="X91"/>
    </row>
    <row r="92" spans="1:24" x14ac:dyDescent="0.25">
      <c r="A92">
        <v>238</v>
      </c>
      <c r="B92" t="s">
        <v>552</v>
      </c>
      <c r="C92" t="s">
        <v>481</v>
      </c>
      <c r="D92" t="s">
        <v>23</v>
      </c>
      <c r="E92" t="s">
        <v>25</v>
      </c>
      <c r="F92" t="s">
        <v>157</v>
      </c>
      <c r="G92" t="s">
        <v>482</v>
      </c>
      <c r="H92" s="15">
        <v>100.4215561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101.6862244</v>
      </c>
      <c r="N92" s="15">
        <v>101.3489795</v>
      </c>
      <c r="O92" s="15">
        <v>104.6921026</v>
      </c>
      <c r="P92" s="15">
        <v>105.05867309999999</v>
      </c>
      <c r="Q92" s="15">
        <v>103.3724488</v>
      </c>
      <c r="R92" s="15">
        <v>104.4385777</v>
      </c>
      <c r="S92" s="15">
        <v>101.4988661</v>
      </c>
      <c r="T92" s="15">
        <v>103.444203</v>
      </c>
      <c r="U92" s="15">
        <v>113.489795</v>
      </c>
      <c r="V92" s="15">
        <v>103.0833817</v>
      </c>
      <c r="W92" s="15">
        <v>103.74716530000001</v>
      </c>
      <c r="X92"/>
    </row>
    <row r="93" spans="1:24" x14ac:dyDescent="0.25">
      <c r="A93">
        <v>239</v>
      </c>
      <c r="B93" t="s">
        <v>207</v>
      </c>
      <c r="C93" t="s">
        <v>481</v>
      </c>
      <c r="D93" t="s">
        <v>24</v>
      </c>
      <c r="E93" t="s">
        <v>25</v>
      </c>
      <c r="F93" t="s">
        <v>157</v>
      </c>
      <c r="G93" t="s">
        <v>482</v>
      </c>
      <c r="H93" s="15">
        <v>102.1077805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98.313775629999995</v>
      </c>
      <c r="N93" s="15">
        <v>101.3489795</v>
      </c>
      <c r="O93" s="15">
        <v>102.3460513</v>
      </c>
      <c r="P93" s="15">
        <v>105.05867309999999</v>
      </c>
      <c r="Q93" s="15">
        <v>103.3724488</v>
      </c>
      <c r="R93" s="15">
        <v>104.61263959999999</v>
      </c>
      <c r="S93" s="15">
        <v>102.9977322</v>
      </c>
      <c r="T93" s="15">
        <v>106.3143721</v>
      </c>
      <c r="U93" s="15">
        <v>106.74489749999999</v>
      </c>
      <c r="V93" s="15">
        <v>103.0833817</v>
      </c>
      <c r="W93" s="15">
        <v>100.7494331</v>
      </c>
      <c r="X93"/>
    </row>
    <row r="94" spans="1:24" x14ac:dyDescent="0.25">
      <c r="A94">
        <v>240</v>
      </c>
      <c r="B94" t="s">
        <v>711</v>
      </c>
      <c r="C94" t="s">
        <v>481</v>
      </c>
      <c r="D94" t="s">
        <v>28</v>
      </c>
      <c r="E94" t="s">
        <v>25</v>
      </c>
      <c r="F94" t="s">
        <v>157</v>
      </c>
      <c r="G94" t="s">
        <v>482</v>
      </c>
      <c r="H94" s="15">
        <v>102.9508927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105.05867309999999</v>
      </c>
      <c r="N94" s="15">
        <v>102.697959</v>
      </c>
      <c r="O94" s="15">
        <v>107.0381539</v>
      </c>
      <c r="P94" s="15">
        <v>105.05867309999999</v>
      </c>
      <c r="Q94" s="15">
        <v>103.3724488</v>
      </c>
      <c r="R94" s="15">
        <v>104.78670150000001</v>
      </c>
      <c r="S94" s="15">
        <v>103.74716530000001</v>
      </c>
      <c r="T94" s="15">
        <v>101.1480677</v>
      </c>
      <c r="U94" s="15">
        <v>106.74489749999999</v>
      </c>
      <c r="V94" s="15">
        <v>103.8542271</v>
      </c>
      <c r="W94" s="15">
        <v>106.74489749999999</v>
      </c>
      <c r="X94"/>
    </row>
    <row r="95" spans="1:24" x14ac:dyDescent="0.25">
      <c r="A95">
        <v>241</v>
      </c>
      <c r="B95" t="s">
        <v>799</v>
      </c>
      <c r="C95" t="s">
        <v>481</v>
      </c>
      <c r="D95" t="s">
        <v>23</v>
      </c>
      <c r="E95" t="s">
        <v>25</v>
      </c>
      <c r="F95" t="s">
        <v>157</v>
      </c>
      <c r="G95" t="s">
        <v>482</v>
      </c>
      <c r="H95" s="15">
        <v>102.1077805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106.74489749999999</v>
      </c>
      <c r="N95" s="15">
        <v>102.697959</v>
      </c>
      <c r="O95" s="15">
        <v>107.0381539</v>
      </c>
      <c r="P95" s="15">
        <v>106.74489749999999</v>
      </c>
      <c r="Q95" s="15">
        <v>103.3724488</v>
      </c>
      <c r="R95" s="15">
        <v>106.1791964</v>
      </c>
      <c r="S95" s="15">
        <v>102.9977322</v>
      </c>
      <c r="T95" s="15">
        <v>103.444203</v>
      </c>
      <c r="U95" s="15">
        <v>116.8622438</v>
      </c>
      <c r="V95" s="15">
        <v>104.6250726</v>
      </c>
      <c r="W95" s="15">
        <v>107.4943306</v>
      </c>
      <c r="X95"/>
    </row>
    <row r="96" spans="1:24" x14ac:dyDescent="0.25">
      <c r="A96">
        <v>242</v>
      </c>
      <c r="B96" t="s">
        <v>981</v>
      </c>
      <c r="C96" t="s">
        <v>481</v>
      </c>
      <c r="D96" t="s">
        <v>24</v>
      </c>
      <c r="E96" t="s">
        <v>25</v>
      </c>
      <c r="F96" t="s">
        <v>157</v>
      </c>
      <c r="G96" t="s">
        <v>482</v>
      </c>
      <c r="H96" s="15">
        <v>100.4215561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101.6862244</v>
      </c>
      <c r="N96" s="15">
        <v>105.39591799999999</v>
      </c>
      <c r="O96" s="15">
        <v>105.86512829999999</v>
      </c>
      <c r="P96" s="15">
        <v>108.43112189999999</v>
      </c>
      <c r="Q96" s="15">
        <v>103.3724488</v>
      </c>
      <c r="R96" s="15">
        <v>106.35325829999999</v>
      </c>
      <c r="S96" s="15">
        <v>101.4988661</v>
      </c>
      <c r="T96" s="15">
        <v>105.7403383</v>
      </c>
      <c r="U96" s="15">
        <v>116.8622438</v>
      </c>
      <c r="V96" s="15">
        <v>106.9376089</v>
      </c>
      <c r="W96" s="15">
        <v>104.4965983</v>
      </c>
      <c r="X96"/>
    </row>
    <row r="97" spans="1:24" x14ac:dyDescent="0.25">
      <c r="A97">
        <v>249</v>
      </c>
      <c r="B97" t="s">
        <v>205</v>
      </c>
      <c r="C97" t="s">
        <v>484</v>
      </c>
      <c r="D97" t="s">
        <v>23</v>
      </c>
      <c r="E97" t="s">
        <v>25</v>
      </c>
      <c r="F97" t="s">
        <v>157</v>
      </c>
      <c r="G97" t="s">
        <v>485</v>
      </c>
      <c r="H97" s="15">
        <v>97.892219530000006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</v>
      </c>
      <c r="N97" s="15">
        <v>100</v>
      </c>
      <c r="O97" s="15">
        <v>101.1730257</v>
      </c>
      <c r="P97" s="15">
        <v>103.3724488</v>
      </c>
      <c r="Q97" s="15">
        <v>96.627551249999996</v>
      </c>
      <c r="R97" s="15">
        <v>99.564845300000002</v>
      </c>
      <c r="S97" s="15">
        <v>96.252834719999996</v>
      </c>
      <c r="T97" s="15">
        <v>98.851932340000005</v>
      </c>
      <c r="U97" s="15">
        <v>110.11734629999999</v>
      </c>
      <c r="V97" s="15">
        <v>101.54169090000001</v>
      </c>
      <c r="W97" s="15">
        <v>100.7494331</v>
      </c>
      <c r="X97"/>
    </row>
    <row r="98" spans="1:24" x14ac:dyDescent="0.25">
      <c r="A98">
        <v>258</v>
      </c>
      <c r="B98" t="s">
        <v>205</v>
      </c>
      <c r="C98" t="s">
        <v>722</v>
      </c>
      <c r="D98" t="s">
        <v>23</v>
      </c>
      <c r="E98" t="s">
        <v>25</v>
      </c>
      <c r="F98" t="s">
        <v>723</v>
      </c>
      <c r="G98" t="s">
        <v>724</v>
      </c>
      <c r="H98" s="15">
        <v>94.519770780000002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105.05867309999999</v>
      </c>
      <c r="N98" s="15">
        <v>101.3489795</v>
      </c>
      <c r="O98" s="15">
        <v>97.653948700000001</v>
      </c>
      <c r="P98" s="15">
        <v>98.313775629999995</v>
      </c>
      <c r="Q98" s="15">
        <v>103.3724488</v>
      </c>
      <c r="R98" s="15">
        <v>100.7832784</v>
      </c>
      <c r="S98" s="15">
        <v>96.252834719999996</v>
      </c>
      <c r="T98" s="15">
        <v>101.72210149999999</v>
      </c>
      <c r="U98" s="15">
        <v>103.3724488</v>
      </c>
      <c r="V98" s="15">
        <v>100</v>
      </c>
      <c r="W98" s="15">
        <v>100.7494331</v>
      </c>
      <c r="X98"/>
    </row>
    <row r="99" spans="1:24" x14ac:dyDescent="0.25">
      <c r="A99">
        <v>259</v>
      </c>
      <c r="B99" t="s">
        <v>205</v>
      </c>
      <c r="C99" t="s">
        <v>725</v>
      </c>
      <c r="D99" t="s">
        <v>28</v>
      </c>
      <c r="E99" t="s">
        <v>25</v>
      </c>
      <c r="F99" t="s">
        <v>723</v>
      </c>
      <c r="G99" t="s">
        <v>727</v>
      </c>
      <c r="H99" s="15">
        <v>94.519770780000002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93.255102500000007</v>
      </c>
      <c r="N99" s="15">
        <v>93.255102500000007</v>
      </c>
      <c r="O99" s="15">
        <v>97.653948700000001</v>
      </c>
      <c r="P99" s="15">
        <v>96.627551249999996</v>
      </c>
      <c r="Q99" s="15">
        <v>103.3724488</v>
      </c>
      <c r="R99" s="15">
        <v>97.302041000000003</v>
      </c>
      <c r="S99" s="15">
        <v>96.252834719999996</v>
      </c>
      <c r="T99" s="15">
        <v>96.55579702</v>
      </c>
      <c r="U99" s="15">
        <v>113.489795</v>
      </c>
      <c r="V99" s="15">
        <v>94.604082000000005</v>
      </c>
      <c r="W99" s="15">
        <v>95.503401670000002</v>
      </c>
      <c r="X99"/>
    </row>
    <row r="100" spans="1:24" x14ac:dyDescent="0.25">
      <c r="A100">
        <v>264</v>
      </c>
      <c r="B100" t="s">
        <v>205</v>
      </c>
      <c r="C100" t="s">
        <v>757</v>
      </c>
      <c r="D100" t="s">
        <v>23</v>
      </c>
      <c r="E100" t="s">
        <v>25</v>
      </c>
      <c r="F100" t="s">
        <v>723</v>
      </c>
      <c r="G100" t="s">
        <v>759</v>
      </c>
      <c r="H100" s="15">
        <v>95.362882970000001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101.6862244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98.694535970000004</v>
      </c>
      <c r="S100" s="15">
        <v>97.002267779999997</v>
      </c>
      <c r="T100" s="15">
        <v>98.851932340000005</v>
      </c>
      <c r="U100" s="15">
        <v>103.3724488</v>
      </c>
      <c r="V100" s="15">
        <v>97.687463710000003</v>
      </c>
      <c r="W100" s="15">
        <v>100.7494331</v>
      </c>
      <c r="X100"/>
    </row>
    <row r="101" spans="1:24" x14ac:dyDescent="0.25">
      <c r="A101">
        <v>266</v>
      </c>
      <c r="B101" t="s">
        <v>205</v>
      </c>
      <c r="C101" t="s">
        <v>791</v>
      </c>
      <c r="D101" t="s">
        <v>24</v>
      </c>
      <c r="E101" t="s">
        <v>25</v>
      </c>
      <c r="F101" t="s">
        <v>785</v>
      </c>
      <c r="G101" t="s">
        <v>794</v>
      </c>
      <c r="H101" s="15">
        <v>97.892219530000006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98.313775629999995</v>
      </c>
      <c r="N101" s="15">
        <v>97.302041000000003</v>
      </c>
      <c r="O101" s="15">
        <v>97.653948700000001</v>
      </c>
      <c r="P101" s="15">
        <v>98.313775629999995</v>
      </c>
      <c r="Q101" s="15">
        <v>100</v>
      </c>
      <c r="R101" s="15">
        <v>98.694535970000004</v>
      </c>
      <c r="S101" s="15">
        <v>99.250566939999999</v>
      </c>
      <c r="T101" s="15">
        <v>98.27789851</v>
      </c>
      <c r="U101" s="15">
        <v>110.11734629999999</v>
      </c>
      <c r="V101" s="15">
        <v>97.687463710000003</v>
      </c>
      <c r="W101" s="15">
        <v>97.751700830000004</v>
      </c>
      <c r="X101"/>
    </row>
    <row r="102" spans="1:24" x14ac:dyDescent="0.25">
      <c r="A102">
        <v>268</v>
      </c>
      <c r="B102" t="s">
        <v>205</v>
      </c>
      <c r="C102" t="s">
        <v>808</v>
      </c>
      <c r="D102" t="s">
        <v>28</v>
      </c>
      <c r="E102" t="s">
        <v>25</v>
      </c>
      <c r="F102" t="s">
        <v>785</v>
      </c>
      <c r="G102" t="s">
        <v>810</v>
      </c>
      <c r="H102" s="15">
        <v>94.519770780000002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96.627551249999996</v>
      </c>
      <c r="N102" s="15">
        <v>100</v>
      </c>
      <c r="O102" s="15">
        <v>95.307897389999994</v>
      </c>
      <c r="P102" s="15">
        <v>96.627551249999996</v>
      </c>
      <c r="Q102" s="15">
        <v>96.627551249999996</v>
      </c>
      <c r="R102" s="15">
        <v>94.51705106</v>
      </c>
      <c r="S102" s="15">
        <v>93.255102500000007</v>
      </c>
      <c r="T102" s="15">
        <v>94.259661699999995</v>
      </c>
      <c r="U102" s="15">
        <v>89.882653750000003</v>
      </c>
      <c r="V102" s="15">
        <v>98.458309139999997</v>
      </c>
      <c r="W102" s="15">
        <v>95.503401670000002</v>
      </c>
      <c r="X102"/>
    </row>
    <row r="103" spans="1:24" x14ac:dyDescent="0.25">
      <c r="A103">
        <v>270</v>
      </c>
      <c r="B103" t="s">
        <v>205</v>
      </c>
      <c r="C103" t="s">
        <v>819</v>
      </c>
      <c r="D103" t="s">
        <v>28</v>
      </c>
      <c r="E103" t="s">
        <v>25</v>
      </c>
      <c r="F103" t="s">
        <v>785</v>
      </c>
      <c r="G103" t="s">
        <v>821</v>
      </c>
      <c r="H103" s="15">
        <v>92.833546409999997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96.627551249999996</v>
      </c>
      <c r="N103" s="15">
        <v>94.604082000000005</v>
      </c>
      <c r="O103" s="15">
        <v>95.307897389999994</v>
      </c>
      <c r="P103" s="15">
        <v>93.255102500000007</v>
      </c>
      <c r="Q103" s="15">
        <v>100</v>
      </c>
      <c r="R103" s="15">
        <v>93.820803580000003</v>
      </c>
      <c r="S103" s="15">
        <v>91.756236389999998</v>
      </c>
      <c r="T103" s="15">
        <v>90.815458719999995</v>
      </c>
      <c r="U103" s="15">
        <v>106.74489749999999</v>
      </c>
      <c r="V103" s="15">
        <v>93.833236569999997</v>
      </c>
      <c r="W103" s="15">
        <v>95.503401670000002</v>
      </c>
      <c r="X103"/>
    </row>
    <row r="104" spans="1:24" x14ac:dyDescent="0.25">
      <c r="A104">
        <v>279</v>
      </c>
      <c r="B104" t="s">
        <v>205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101.2646683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108.43112189999999</v>
      </c>
      <c r="N104" s="15">
        <v>101.3489795</v>
      </c>
      <c r="O104" s="15">
        <v>102.3460513</v>
      </c>
      <c r="P104" s="15">
        <v>100</v>
      </c>
      <c r="Q104" s="15">
        <v>96.627551249999996</v>
      </c>
      <c r="R104" s="15">
        <v>101.1314022</v>
      </c>
      <c r="S104" s="15">
        <v>102.24829920000001</v>
      </c>
      <c r="T104" s="15">
        <v>100</v>
      </c>
      <c r="U104" s="15">
        <v>103.3724488</v>
      </c>
      <c r="V104" s="15">
        <v>100.7708454</v>
      </c>
      <c r="W104" s="15">
        <v>105.24603140000001</v>
      </c>
      <c r="X104"/>
    </row>
    <row r="105" spans="1:24" x14ac:dyDescent="0.25">
      <c r="A105">
        <v>280</v>
      </c>
      <c r="B105" t="s">
        <v>632</v>
      </c>
      <c r="C105" t="s">
        <v>493</v>
      </c>
      <c r="D105" t="s">
        <v>24</v>
      </c>
      <c r="E105" t="s">
        <v>25</v>
      </c>
      <c r="F105" t="s">
        <v>190</v>
      </c>
      <c r="G105" t="s">
        <v>494</v>
      </c>
      <c r="H105" s="15">
        <v>103.7940048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110.11734629999999</v>
      </c>
      <c r="N105" s="15">
        <v>102.697959</v>
      </c>
      <c r="O105" s="15">
        <v>105.86512829999999</v>
      </c>
      <c r="P105" s="15">
        <v>101.6862244</v>
      </c>
      <c r="Q105" s="15">
        <v>96.627551249999996</v>
      </c>
      <c r="R105" s="15">
        <v>103.56826839999999</v>
      </c>
      <c r="S105" s="15">
        <v>104.4965983</v>
      </c>
      <c r="T105" s="15">
        <v>102.2961353</v>
      </c>
      <c r="U105" s="15">
        <v>106.74489749999999</v>
      </c>
      <c r="V105" s="15">
        <v>102.3125363</v>
      </c>
      <c r="W105" s="15">
        <v>108.24376359999999</v>
      </c>
      <c r="X105"/>
    </row>
    <row r="106" spans="1:24" x14ac:dyDescent="0.25">
      <c r="A106">
        <v>281</v>
      </c>
      <c r="B106" t="s">
        <v>738</v>
      </c>
      <c r="C106" t="s">
        <v>493</v>
      </c>
      <c r="D106" t="s">
        <v>23</v>
      </c>
      <c r="E106" t="s">
        <v>25</v>
      </c>
      <c r="F106" t="s">
        <v>190</v>
      </c>
      <c r="G106" t="s">
        <v>494</v>
      </c>
      <c r="H106" s="15">
        <v>104.637117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106.74489749999999</v>
      </c>
      <c r="N106" s="15">
        <v>105.39591799999999</v>
      </c>
      <c r="O106" s="15">
        <v>105.86512829999999</v>
      </c>
      <c r="P106" s="15">
        <v>105.05867309999999</v>
      </c>
      <c r="Q106" s="15">
        <v>96.627551249999996</v>
      </c>
      <c r="R106" s="15">
        <v>103.9163921</v>
      </c>
      <c r="S106" s="15">
        <v>105.24603140000001</v>
      </c>
      <c r="T106" s="15">
        <v>100</v>
      </c>
      <c r="U106" s="15">
        <v>116.8622438</v>
      </c>
      <c r="V106" s="15">
        <v>105.39591799999999</v>
      </c>
      <c r="W106" s="15">
        <v>106.74489749999999</v>
      </c>
      <c r="X106"/>
    </row>
    <row r="107" spans="1:24" x14ac:dyDescent="0.25">
      <c r="A107">
        <v>282</v>
      </c>
      <c r="B107" t="s">
        <v>911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106.3233414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113.489795</v>
      </c>
      <c r="N107" s="15">
        <v>104.0469385</v>
      </c>
      <c r="O107" s="15">
        <v>108.21117959999999</v>
      </c>
      <c r="P107" s="15">
        <v>101.6862244</v>
      </c>
      <c r="Q107" s="15">
        <v>96.627551249999996</v>
      </c>
      <c r="R107" s="15">
        <v>104.09045399999999</v>
      </c>
      <c r="S107" s="15">
        <v>106.74489749999999</v>
      </c>
      <c r="T107" s="15">
        <v>100</v>
      </c>
      <c r="U107" s="15">
        <v>103.3724488</v>
      </c>
      <c r="V107" s="15">
        <v>103.0833817</v>
      </c>
      <c r="W107" s="15">
        <v>111.2414958</v>
      </c>
      <c r="X107"/>
    </row>
    <row r="108" spans="1:24" x14ac:dyDescent="0.25">
      <c r="A108">
        <v>283</v>
      </c>
      <c r="B108" t="s">
        <v>991</v>
      </c>
      <c r="C108" t="s">
        <v>493</v>
      </c>
      <c r="D108" t="s">
        <v>28</v>
      </c>
      <c r="E108" t="s">
        <v>25</v>
      </c>
      <c r="F108" t="s">
        <v>190</v>
      </c>
      <c r="G108" t="s">
        <v>494</v>
      </c>
      <c r="H108" s="15">
        <v>107.1664536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111.8035706</v>
      </c>
      <c r="N108" s="15">
        <v>105.39591799999999</v>
      </c>
      <c r="O108" s="15">
        <v>108.21117959999999</v>
      </c>
      <c r="P108" s="15">
        <v>105.05867309999999</v>
      </c>
      <c r="Q108" s="15">
        <v>96.627551249999996</v>
      </c>
      <c r="R108" s="15">
        <v>105.65701079999999</v>
      </c>
      <c r="S108" s="15">
        <v>107.4943306</v>
      </c>
      <c r="T108" s="15">
        <v>102.8701691</v>
      </c>
      <c r="U108" s="15">
        <v>106.74489749999999</v>
      </c>
      <c r="V108" s="15">
        <v>105.39591799999999</v>
      </c>
      <c r="W108" s="15">
        <v>110.4920628</v>
      </c>
      <c r="X108"/>
    </row>
    <row r="109" spans="1:24" x14ac:dyDescent="0.25">
      <c r="A109">
        <v>284</v>
      </c>
      <c r="B109" t="s">
        <v>207</v>
      </c>
      <c r="C109" t="s">
        <v>493</v>
      </c>
      <c r="D109" t="s">
        <v>23</v>
      </c>
      <c r="E109" t="s">
        <v>25</v>
      </c>
      <c r="F109" t="s">
        <v>190</v>
      </c>
      <c r="G109" t="s">
        <v>494</v>
      </c>
      <c r="H109" s="15">
        <v>104.637117</v>
      </c>
      <c r="I109" s="15">
        <v>105.7813407</v>
      </c>
      <c r="J109" s="15">
        <v>106.74489749999999</v>
      </c>
      <c r="K109" s="15">
        <v>106.74489749999999</v>
      </c>
      <c r="L109" s="15">
        <v>100</v>
      </c>
      <c r="M109" s="15">
        <v>110.11734629999999</v>
      </c>
      <c r="N109" s="15">
        <v>105.39591799999999</v>
      </c>
      <c r="O109" s="15">
        <v>107.0381539</v>
      </c>
      <c r="P109" s="15">
        <v>106.74489749999999</v>
      </c>
      <c r="Q109" s="15">
        <v>96.627551249999996</v>
      </c>
      <c r="R109" s="15">
        <v>106.0051345</v>
      </c>
      <c r="S109" s="15">
        <v>105.24603140000001</v>
      </c>
      <c r="T109" s="15">
        <v>106.3143721</v>
      </c>
      <c r="U109" s="15">
        <v>106.74489749999999</v>
      </c>
      <c r="V109" s="15">
        <v>106.16676339999999</v>
      </c>
      <c r="W109" s="15">
        <v>108.9931967</v>
      </c>
      <c r="X109"/>
    </row>
    <row r="110" spans="1:24" x14ac:dyDescent="0.25">
      <c r="A110">
        <v>291</v>
      </c>
      <c r="B110" t="s">
        <v>205</v>
      </c>
      <c r="C110" t="s">
        <v>497</v>
      </c>
      <c r="D110" t="s">
        <v>28</v>
      </c>
      <c r="E110" t="s">
        <v>25</v>
      </c>
      <c r="F110" t="s">
        <v>190</v>
      </c>
      <c r="G110" t="s">
        <v>498</v>
      </c>
      <c r="H110" s="15">
        <v>99.578443899999996</v>
      </c>
      <c r="I110" s="15">
        <v>98.072886429999997</v>
      </c>
      <c r="J110" s="15">
        <v>100</v>
      </c>
      <c r="K110" s="15">
        <v>96.627551249999996</v>
      </c>
      <c r="L110" s="15">
        <v>93.255102500000007</v>
      </c>
      <c r="M110" s="15">
        <v>100</v>
      </c>
      <c r="N110" s="15">
        <v>104.0469385</v>
      </c>
      <c r="O110" s="15">
        <v>100</v>
      </c>
      <c r="P110" s="15">
        <v>103.3724488</v>
      </c>
      <c r="Q110" s="15">
        <v>100</v>
      </c>
      <c r="R110" s="15">
        <v>99.7389072</v>
      </c>
      <c r="S110" s="15">
        <v>97.751700830000004</v>
      </c>
      <c r="T110" s="15">
        <v>95.981763189999995</v>
      </c>
      <c r="U110" s="15">
        <v>100</v>
      </c>
      <c r="V110" s="15">
        <v>103.8542271</v>
      </c>
      <c r="W110" s="15">
        <v>100</v>
      </c>
      <c r="X110"/>
    </row>
    <row r="111" spans="1:24" x14ac:dyDescent="0.25">
      <c r="A111">
        <v>292</v>
      </c>
      <c r="B111" t="s">
        <v>586</v>
      </c>
      <c r="C111" t="s">
        <v>497</v>
      </c>
      <c r="D111" t="s">
        <v>23</v>
      </c>
      <c r="E111" t="s">
        <v>25</v>
      </c>
      <c r="F111" t="s">
        <v>190</v>
      </c>
      <c r="G111" t="s">
        <v>498</v>
      </c>
      <c r="H111" s="15">
        <v>102.1077805</v>
      </c>
      <c r="I111" s="15">
        <v>100.96355680000001</v>
      </c>
      <c r="J111" s="15">
        <v>103.3724488</v>
      </c>
      <c r="K111" s="15">
        <v>98.313775629999995</v>
      </c>
      <c r="L111" s="15">
        <v>93.255102500000007</v>
      </c>
      <c r="M111" s="15">
        <v>101.6862244</v>
      </c>
      <c r="N111" s="15">
        <v>105.39591799999999</v>
      </c>
      <c r="O111" s="15">
        <v>103.519077</v>
      </c>
      <c r="P111" s="15">
        <v>105.05867309999999</v>
      </c>
      <c r="Q111" s="15">
        <v>100</v>
      </c>
      <c r="R111" s="15">
        <v>102.1757734</v>
      </c>
      <c r="S111" s="15">
        <v>100</v>
      </c>
      <c r="T111" s="15">
        <v>98.27789851</v>
      </c>
      <c r="U111" s="15">
        <v>103.3724488</v>
      </c>
      <c r="V111" s="15">
        <v>105.39591799999999</v>
      </c>
      <c r="W111" s="15">
        <v>102.9977322</v>
      </c>
      <c r="X111"/>
    </row>
    <row r="112" spans="1:24" x14ac:dyDescent="0.25">
      <c r="A112">
        <v>293</v>
      </c>
      <c r="B112" t="s">
        <v>733</v>
      </c>
      <c r="C112" t="s">
        <v>497</v>
      </c>
      <c r="D112" t="s">
        <v>24</v>
      </c>
      <c r="E112" t="s">
        <v>25</v>
      </c>
      <c r="F112" t="s">
        <v>190</v>
      </c>
      <c r="G112" t="s">
        <v>498</v>
      </c>
      <c r="H112" s="15">
        <v>102.1077805</v>
      </c>
      <c r="I112" s="15">
        <v>103.8542271</v>
      </c>
      <c r="J112" s="15">
        <v>96.627551249999996</v>
      </c>
      <c r="K112" s="15">
        <v>101.6862244</v>
      </c>
      <c r="L112" s="15">
        <v>93.255102500000007</v>
      </c>
      <c r="M112" s="15">
        <v>98.313775629999995</v>
      </c>
      <c r="N112" s="15">
        <v>108.09387700000001</v>
      </c>
      <c r="O112" s="15">
        <v>101.1730257</v>
      </c>
      <c r="P112" s="15">
        <v>105.05867309999999</v>
      </c>
      <c r="Q112" s="15">
        <v>100</v>
      </c>
      <c r="R112" s="15">
        <v>102.3498353</v>
      </c>
      <c r="S112" s="15">
        <v>100</v>
      </c>
      <c r="T112" s="15">
        <v>101.1480677</v>
      </c>
      <c r="U112" s="15">
        <v>96.627551249999996</v>
      </c>
      <c r="V112" s="15">
        <v>106.9376089</v>
      </c>
      <c r="W112" s="15">
        <v>100</v>
      </c>
      <c r="X112"/>
    </row>
    <row r="113" spans="1:24" x14ac:dyDescent="0.25">
      <c r="A113">
        <v>294</v>
      </c>
      <c r="B113" t="s">
        <v>824</v>
      </c>
      <c r="C113" t="s">
        <v>497</v>
      </c>
      <c r="D113" t="s">
        <v>28</v>
      </c>
      <c r="E113" t="s">
        <v>25</v>
      </c>
      <c r="F113" t="s">
        <v>190</v>
      </c>
      <c r="G113" t="s">
        <v>498</v>
      </c>
      <c r="H113" s="15">
        <v>104.637117</v>
      </c>
      <c r="I113" s="15">
        <v>99.036443210000002</v>
      </c>
      <c r="J113" s="15">
        <v>100</v>
      </c>
      <c r="K113" s="15">
        <v>94.941326880000005</v>
      </c>
      <c r="L113" s="15">
        <v>93.255102500000007</v>
      </c>
      <c r="M113" s="15">
        <v>101.6862244</v>
      </c>
      <c r="N113" s="15">
        <v>108.09387700000001</v>
      </c>
      <c r="O113" s="15">
        <v>103.519077</v>
      </c>
      <c r="P113" s="15">
        <v>108.43112189999999</v>
      </c>
      <c r="Q113" s="15">
        <v>100</v>
      </c>
      <c r="R113" s="15">
        <v>102.5238971</v>
      </c>
      <c r="S113" s="15">
        <v>102.24829920000001</v>
      </c>
      <c r="T113" s="15">
        <v>95.981763189999995</v>
      </c>
      <c r="U113" s="15">
        <v>100</v>
      </c>
      <c r="V113" s="15">
        <v>108.4792997</v>
      </c>
      <c r="W113" s="15">
        <v>102.9977322</v>
      </c>
      <c r="X113"/>
    </row>
    <row r="114" spans="1:24" x14ac:dyDescent="0.25">
      <c r="A114">
        <v>295</v>
      </c>
      <c r="B114" t="s">
        <v>955</v>
      </c>
      <c r="C114" t="s">
        <v>497</v>
      </c>
      <c r="D114" t="s">
        <v>23</v>
      </c>
      <c r="E114" t="s">
        <v>25</v>
      </c>
      <c r="F114" t="s">
        <v>190</v>
      </c>
      <c r="G114" t="s">
        <v>498</v>
      </c>
      <c r="H114" s="15">
        <v>104.637117</v>
      </c>
      <c r="I114" s="15">
        <v>100.96355680000001</v>
      </c>
      <c r="J114" s="15">
        <v>106.74489749999999</v>
      </c>
      <c r="K114" s="15">
        <v>98.313775629999995</v>
      </c>
      <c r="L114" s="15">
        <v>93.255102500000007</v>
      </c>
      <c r="M114" s="15">
        <v>105.05867309999999</v>
      </c>
      <c r="N114" s="15">
        <v>106.74489749999999</v>
      </c>
      <c r="O114" s="15">
        <v>105.86512829999999</v>
      </c>
      <c r="P114" s="15">
        <v>106.74489749999999</v>
      </c>
      <c r="Q114" s="15">
        <v>100</v>
      </c>
      <c r="R114" s="15">
        <v>103.9163921</v>
      </c>
      <c r="S114" s="15">
        <v>102.24829920000001</v>
      </c>
      <c r="T114" s="15">
        <v>98.27789851</v>
      </c>
      <c r="U114" s="15">
        <v>106.74489749999999</v>
      </c>
      <c r="V114" s="15">
        <v>106.9376089</v>
      </c>
      <c r="W114" s="15">
        <v>105.9954644</v>
      </c>
      <c r="X114"/>
    </row>
    <row r="115" spans="1:24" x14ac:dyDescent="0.25">
      <c r="A115">
        <v>296</v>
      </c>
      <c r="B115" t="s">
        <v>207</v>
      </c>
      <c r="C115" t="s">
        <v>497</v>
      </c>
      <c r="D115" t="s">
        <v>24</v>
      </c>
      <c r="E115" t="s">
        <v>25</v>
      </c>
      <c r="F115" t="s">
        <v>190</v>
      </c>
      <c r="G115" t="s">
        <v>498</v>
      </c>
      <c r="H115" s="15">
        <v>102.9508927</v>
      </c>
      <c r="I115" s="15">
        <v>103.8542271</v>
      </c>
      <c r="J115" s="15">
        <v>103.3724488</v>
      </c>
      <c r="K115" s="15">
        <v>103.3724488</v>
      </c>
      <c r="L115" s="15">
        <v>93.255102500000007</v>
      </c>
      <c r="M115" s="15">
        <v>101.6862244</v>
      </c>
      <c r="N115" s="15">
        <v>108.09387700000001</v>
      </c>
      <c r="O115" s="15">
        <v>104.6921026</v>
      </c>
      <c r="P115" s="15">
        <v>108.43112189999999</v>
      </c>
      <c r="Q115" s="15">
        <v>100</v>
      </c>
      <c r="R115" s="15">
        <v>104.2645158</v>
      </c>
      <c r="S115" s="15">
        <v>100.7494331</v>
      </c>
      <c r="T115" s="15">
        <v>101.72210149999999</v>
      </c>
      <c r="U115" s="15">
        <v>103.3724488</v>
      </c>
      <c r="V115" s="15">
        <v>108.4792997</v>
      </c>
      <c r="W115" s="15">
        <v>103.74716530000001</v>
      </c>
      <c r="X115"/>
    </row>
    <row r="116" spans="1:24" x14ac:dyDescent="0.25">
      <c r="A116">
        <v>297</v>
      </c>
      <c r="B116" t="s">
        <v>205</v>
      </c>
      <c r="C116" t="s">
        <v>531</v>
      </c>
      <c r="D116" t="s">
        <v>28</v>
      </c>
      <c r="E116" t="s">
        <v>25</v>
      </c>
      <c r="F116" t="s">
        <v>190</v>
      </c>
      <c r="G116" t="s">
        <v>532</v>
      </c>
      <c r="H116" s="15">
        <v>101.2646683</v>
      </c>
      <c r="I116" s="15">
        <v>100.96355680000001</v>
      </c>
      <c r="J116" s="15">
        <v>93.255102500000007</v>
      </c>
      <c r="K116" s="15">
        <v>93.255102500000007</v>
      </c>
      <c r="L116" s="15">
        <v>100</v>
      </c>
      <c r="M116" s="15">
        <v>98.313775629999995</v>
      </c>
      <c r="N116" s="15">
        <v>95.953061500000004</v>
      </c>
      <c r="O116" s="15">
        <v>100</v>
      </c>
      <c r="P116" s="15">
        <v>93.255102500000007</v>
      </c>
      <c r="Q116" s="15">
        <v>96.627551249999996</v>
      </c>
      <c r="R116" s="15">
        <v>97.476102870000005</v>
      </c>
      <c r="S116" s="15">
        <v>102.24829920000001</v>
      </c>
      <c r="T116" s="15">
        <v>98.851932340000005</v>
      </c>
      <c r="U116" s="15">
        <v>93.255102500000007</v>
      </c>
      <c r="V116" s="15">
        <v>94.604082000000005</v>
      </c>
      <c r="W116" s="15">
        <v>99.250566939999999</v>
      </c>
      <c r="X116"/>
    </row>
    <row r="117" spans="1:24" x14ac:dyDescent="0.25">
      <c r="A117">
        <v>298</v>
      </c>
      <c r="B117" t="s">
        <v>596</v>
      </c>
      <c r="C117" t="s">
        <v>531</v>
      </c>
      <c r="D117" t="s">
        <v>28</v>
      </c>
      <c r="E117" t="s">
        <v>25</v>
      </c>
      <c r="F117" t="s">
        <v>190</v>
      </c>
      <c r="G117" t="s">
        <v>532</v>
      </c>
      <c r="H117" s="15">
        <v>103.7940048</v>
      </c>
      <c r="I117" s="15">
        <v>103.8542271</v>
      </c>
      <c r="J117" s="15">
        <v>96.627551249999996</v>
      </c>
      <c r="K117" s="15">
        <v>94.941326880000005</v>
      </c>
      <c r="L117" s="15">
        <v>100</v>
      </c>
      <c r="M117" s="15">
        <v>100</v>
      </c>
      <c r="N117" s="15">
        <v>97.302041000000003</v>
      </c>
      <c r="O117" s="15">
        <v>103.519077</v>
      </c>
      <c r="P117" s="15">
        <v>94.941326880000005</v>
      </c>
      <c r="Q117" s="15">
        <v>96.627551249999996</v>
      </c>
      <c r="R117" s="15">
        <v>99.912969099999998</v>
      </c>
      <c r="S117" s="15">
        <v>104.4965983</v>
      </c>
      <c r="T117" s="15">
        <v>101.1480677</v>
      </c>
      <c r="U117" s="15">
        <v>96.627551249999996</v>
      </c>
      <c r="V117" s="15">
        <v>96.145772859999994</v>
      </c>
      <c r="W117" s="15">
        <v>102.24829920000001</v>
      </c>
      <c r="X117"/>
    </row>
    <row r="118" spans="1:24" x14ac:dyDescent="0.25">
      <c r="A118">
        <v>299</v>
      </c>
      <c r="B118" t="s">
        <v>991</v>
      </c>
      <c r="C118" t="s">
        <v>531</v>
      </c>
      <c r="D118" t="s">
        <v>23</v>
      </c>
      <c r="E118" t="s">
        <v>25</v>
      </c>
      <c r="F118" t="s">
        <v>190</v>
      </c>
      <c r="G118" t="s">
        <v>532</v>
      </c>
      <c r="H118" s="15">
        <v>103.7940048</v>
      </c>
      <c r="I118" s="15">
        <v>106.74489749999999</v>
      </c>
      <c r="J118" s="15">
        <v>89.882653750000003</v>
      </c>
      <c r="K118" s="15">
        <v>98.313775629999995</v>
      </c>
      <c r="L118" s="15">
        <v>100</v>
      </c>
      <c r="M118" s="15">
        <v>96.627551249999996</v>
      </c>
      <c r="N118" s="15">
        <v>100</v>
      </c>
      <c r="O118" s="15">
        <v>101.1730257</v>
      </c>
      <c r="P118" s="15">
        <v>94.941326880000005</v>
      </c>
      <c r="Q118" s="15">
        <v>96.627551249999996</v>
      </c>
      <c r="R118" s="15">
        <v>100.0870309</v>
      </c>
      <c r="S118" s="15">
        <v>104.4965983</v>
      </c>
      <c r="T118" s="15">
        <v>104.0182368</v>
      </c>
      <c r="U118" s="15">
        <v>89.882653750000003</v>
      </c>
      <c r="V118" s="15">
        <v>97.687463710000003</v>
      </c>
      <c r="W118" s="15">
        <v>99.250566939999999</v>
      </c>
      <c r="X118"/>
    </row>
    <row r="119" spans="1:24" x14ac:dyDescent="0.25">
      <c r="A119">
        <v>303</v>
      </c>
      <c r="B119" t="s">
        <v>205</v>
      </c>
      <c r="C119" t="s">
        <v>537</v>
      </c>
      <c r="D119" t="s">
        <v>28</v>
      </c>
      <c r="E119" t="s">
        <v>25</v>
      </c>
      <c r="F119" t="s">
        <v>190</v>
      </c>
      <c r="G119" t="s">
        <v>538</v>
      </c>
      <c r="H119" s="15">
        <v>96.205995160000001</v>
      </c>
      <c r="I119" s="15">
        <v>104.81778389999999</v>
      </c>
      <c r="J119" s="15">
        <v>89.882653750000003</v>
      </c>
      <c r="K119" s="15">
        <v>89.882653750000003</v>
      </c>
      <c r="L119" s="15">
        <v>93.255102500000007</v>
      </c>
      <c r="M119" s="15">
        <v>94.941326880000005</v>
      </c>
      <c r="N119" s="15">
        <v>95.953061500000004</v>
      </c>
      <c r="O119" s="15">
        <v>97.653948700000001</v>
      </c>
      <c r="P119" s="15">
        <v>96.627551249999996</v>
      </c>
      <c r="Q119" s="15">
        <v>96.627551249999996</v>
      </c>
      <c r="R119" s="15">
        <v>95.561422289999996</v>
      </c>
      <c r="S119" s="15">
        <v>94.753968610000001</v>
      </c>
      <c r="T119" s="15">
        <v>97.703864679999995</v>
      </c>
      <c r="U119" s="15">
        <v>89.882653750000003</v>
      </c>
      <c r="V119" s="15">
        <v>96.145772859999994</v>
      </c>
      <c r="W119" s="15">
        <v>96.252834719999996</v>
      </c>
      <c r="X119"/>
    </row>
    <row r="120" spans="1:24" x14ac:dyDescent="0.25">
      <c r="A120">
        <v>304</v>
      </c>
      <c r="B120" t="s">
        <v>205</v>
      </c>
      <c r="C120" t="s">
        <v>673</v>
      </c>
      <c r="D120" t="s">
        <v>28</v>
      </c>
      <c r="E120" t="s">
        <v>25</v>
      </c>
      <c r="F120" t="s">
        <v>190</v>
      </c>
      <c r="G120" t="s">
        <v>675</v>
      </c>
      <c r="H120" s="15">
        <v>97.049107340000006</v>
      </c>
      <c r="I120" s="15">
        <v>96.145772859999994</v>
      </c>
      <c r="J120" s="15">
        <v>93.255102500000007</v>
      </c>
      <c r="K120" s="15">
        <v>94.941326880000005</v>
      </c>
      <c r="L120" s="15">
        <v>100</v>
      </c>
      <c r="M120" s="15">
        <v>98.313775629999995</v>
      </c>
      <c r="N120" s="15">
        <v>98.651020500000001</v>
      </c>
      <c r="O120" s="15">
        <v>96.480923039999993</v>
      </c>
      <c r="P120" s="15">
        <v>98.313775629999995</v>
      </c>
      <c r="Q120" s="15">
        <v>100</v>
      </c>
      <c r="R120" s="15">
        <v>97.12797913</v>
      </c>
      <c r="S120" s="15">
        <v>98.501133890000006</v>
      </c>
      <c r="T120" s="15">
        <v>96.55579702</v>
      </c>
      <c r="U120" s="15">
        <v>93.255102500000007</v>
      </c>
      <c r="V120" s="15">
        <v>98.458309139999997</v>
      </c>
      <c r="W120" s="15">
        <v>97.002267779999997</v>
      </c>
      <c r="X120"/>
    </row>
    <row r="121" spans="1:24" x14ac:dyDescent="0.25">
      <c r="A121">
        <v>305</v>
      </c>
      <c r="B121" t="s">
        <v>799</v>
      </c>
      <c r="C121" t="s">
        <v>673</v>
      </c>
      <c r="D121" t="s">
        <v>23</v>
      </c>
      <c r="E121" t="s">
        <v>25</v>
      </c>
      <c r="F121" t="s">
        <v>190</v>
      </c>
      <c r="G121" t="s">
        <v>675</v>
      </c>
      <c r="H121" s="15">
        <v>99.578443899999996</v>
      </c>
      <c r="I121" s="15">
        <v>99.036443210000002</v>
      </c>
      <c r="J121" s="15">
        <v>96.627551249999996</v>
      </c>
      <c r="K121" s="15">
        <v>96.627551249999996</v>
      </c>
      <c r="L121" s="15">
        <v>100</v>
      </c>
      <c r="M121" s="15">
        <v>100</v>
      </c>
      <c r="N121" s="15">
        <v>100</v>
      </c>
      <c r="O121" s="15">
        <v>100</v>
      </c>
      <c r="P121" s="15">
        <v>100</v>
      </c>
      <c r="Q121" s="15">
        <v>100</v>
      </c>
      <c r="R121" s="15">
        <v>99.564845300000002</v>
      </c>
      <c r="S121" s="15">
        <v>100.7494331</v>
      </c>
      <c r="T121" s="15">
        <v>98.851932340000005</v>
      </c>
      <c r="U121" s="15">
        <v>96.627551249999996</v>
      </c>
      <c r="V121" s="15">
        <v>100</v>
      </c>
      <c r="W121" s="15">
        <v>100</v>
      </c>
      <c r="X121"/>
    </row>
    <row r="122" spans="1:24" x14ac:dyDescent="0.25">
      <c r="A122">
        <v>306</v>
      </c>
      <c r="B122" t="s">
        <v>205</v>
      </c>
      <c r="C122" t="s">
        <v>499</v>
      </c>
      <c r="D122" t="s">
        <v>24</v>
      </c>
      <c r="E122" t="s">
        <v>25</v>
      </c>
      <c r="F122" t="s">
        <v>154</v>
      </c>
      <c r="G122" t="s">
        <v>500</v>
      </c>
      <c r="H122" s="15">
        <v>102.1077805</v>
      </c>
      <c r="I122" s="15">
        <v>105.7813407</v>
      </c>
      <c r="J122" s="15">
        <v>96.627551249999996</v>
      </c>
      <c r="K122" s="15">
        <v>96.627551249999996</v>
      </c>
      <c r="L122" s="15">
        <v>100</v>
      </c>
      <c r="M122" s="15">
        <v>100</v>
      </c>
      <c r="N122" s="15">
        <v>104.0469385</v>
      </c>
      <c r="O122" s="15">
        <v>101.1730257</v>
      </c>
      <c r="P122" s="15">
        <v>103.3724488</v>
      </c>
      <c r="Q122" s="15">
        <v>93.255102500000007</v>
      </c>
      <c r="R122" s="15">
        <v>100.6092165</v>
      </c>
      <c r="S122" s="15">
        <v>102.9977322</v>
      </c>
      <c r="T122" s="15">
        <v>102.8701691</v>
      </c>
      <c r="U122" s="15">
        <v>96.627551249999996</v>
      </c>
      <c r="V122" s="15">
        <v>103.8542271</v>
      </c>
      <c r="W122" s="15">
        <v>100.7494331</v>
      </c>
      <c r="X122"/>
    </row>
    <row r="123" spans="1:24" x14ac:dyDescent="0.25">
      <c r="A123">
        <v>307</v>
      </c>
      <c r="B123" t="s">
        <v>208</v>
      </c>
      <c r="C123" t="s">
        <v>499</v>
      </c>
      <c r="D123" t="s">
        <v>28</v>
      </c>
      <c r="E123" t="s">
        <v>25</v>
      </c>
      <c r="F123" t="s">
        <v>154</v>
      </c>
      <c r="G123" t="s">
        <v>500</v>
      </c>
      <c r="H123" s="15">
        <v>104.637117</v>
      </c>
      <c r="I123" s="15">
        <v>108.67201110000001</v>
      </c>
      <c r="J123" s="15">
        <v>100</v>
      </c>
      <c r="K123" s="15">
        <v>98.313775629999995</v>
      </c>
      <c r="L123" s="15">
        <v>100</v>
      </c>
      <c r="M123" s="15">
        <v>101.6862244</v>
      </c>
      <c r="N123" s="15">
        <v>105.39591799999999</v>
      </c>
      <c r="O123" s="15">
        <v>104.6921026</v>
      </c>
      <c r="P123" s="15">
        <v>105.05867309999999</v>
      </c>
      <c r="Q123" s="15">
        <v>93.255102500000007</v>
      </c>
      <c r="R123" s="15">
        <v>103.0460827</v>
      </c>
      <c r="S123" s="15">
        <v>105.24603140000001</v>
      </c>
      <c r="T123" s="15">
        <v>105.1663045</v>
      </c>
      <c r="U123" s="15">
        <v>100</v>
      </c>
      <c r="V123" s="15">
        <v>105.39591799999999</v>
      </c>
      <c r="W123" s="15">
        <v>103.74716530000001</v>
      </c>
      <c r="X123"/>
    </row>
    <row r="124" spans="1:24" x14ac:dyDescent="0.25">
      <c r="A124">
        <v>308</v>
      </c>
      <c r="B124" t="s">
        <v>586</v>
      </c>
      <c r="C124" t="s">
        <v>499</v>
      </c>
      <c r="D124" t="s">
        <v>23</v>
      </c>
      <c r="E124" t="s">
        <v>25</v>
      </c>
      <c r="F124" t="s">
        <v>154</v>
      </c>
      <c r="G124" t="s">
        <v>500</v>
      </c>
      <c r="H124" s="15">
        <v>106.3233414</v>
      </c>
      <c r="I124" s="15">
        <v>106.74489749999999</v>
      </c>
      <c r="J124" s="15">
        <v>100</v>
      </c>
      <c r="K124" s="15">
        <v>94.941326880000005</v>
      </c>
      <c r="L124" s="15">
        <v>100</v>
      </c>
      <c r="M124" s="15">
        <v>105.05867309999999</v>
      </c>
      <c r="N124" s="15">
        <v>105.39591799999999</v>
      </c>
      <c r="O124" s="15">
        <v>107.0381539</v>
      </c>
      <c r="P124" s="15">
        <v>103.3724488</v>
      </c>
      <c r="Q124" s="15">
        <v>93.255102500000007</v>
      </c>
      <c r="R124" s="15">
        <v>103.2201446</v>
      </c>
      <c r="S124" s="15">
        <v>106.74489749999999</v>
      </c>
      <c r="T124" s="15">
        <v>102.8701691</v>
      </c>
      <c r="U124" s="15">
        <v>100</v>
      </c>
      <c r="V124" s="15">
        <v>104.6250726</v>
      </c>
      <c r="W124" s="15">
        <v>106.74489749999999</v>
      </c>
      <c r="X124"/>
    </row>
    <row r="125" spans="1:24" x14ac:dyDescent="0.25">
      <c r="A125">
        <v>309</v>
      </c>
      <c r="B125" t="s">
        <v>207</v>
      </c>
      <c r="C125" t="s">
        <v>499</v>
      </c>
      <c r="D125" t="s">
        <v>24</v>
      </c>
      <c r="E125" t="s">
        <v>25</v>
      </c>
      <c r="F125" t="s">
        <v>154</v>
      </c>
      <c r="G125" t="s">
        <v>500</v>
      </c>
      <c r="H125" s="15">
        <v>107.1664536</v>
      </c>
      <c r="I125" s="15">
        <v>105.7813407</v>
      </c>
      <c r="J125" s="15">
        <v>100</v>
      </c>
      <c r="K125" s="15">
        <v>93.255102500000007</v>
      </c>
      <c r="L125" s="15">
        <v>100</v>
      </c>
      <c r="M125" s="15">
        <v>101.6862244</v>
      </c>
      <c r="N125" s="15">
        <v>109.4428565</v>
      </c>
      <c r="O125" s="15">
        <v>104.6921026</v>
      </c>
      <c r="P125" s="15">
        <v>108.43112189999999</v>
      </c>
      <c r="Q125" s="15">
        <v>93.255102500000007</v>
      </c>
      <c r="R125" s="15">
        <v>103.3942065</v>
      </c>
      <c r="S125" s="15">
        <v>107.4943306</v>
      </c>
      <c r="T125" s="15">
        <v>101.72210149999999</v>
      </c>
      <c r="U125" s="15">
        <v>100</v>
      </c>
      <c r="V125" s="15">
        <v>109.2501451</v>
      </c>
      <c r="W125" s="15">
        <v>103.74716530000001</v>
      </c>
      <c r="X125"/>
    </row>
    <row r="126" spans="1:24" x14ac:dyDescent="0.25">
      <c r="A126">
        <v>310</v>
      </c>
      <c r="B126" t="s">
        <v>682</v>
      </c>
      <c r="C126" t="s">
        <v>499</v>
      </c>
      <c r="D126" t="s">
        <v>28</v>
      </c>
      <c r="E126" t="s">
        <v>25</v>
      </c>
      <c r="F126" t="s">
        <v>154</v>
      </c>
      <c r="G126" t="s">
        <v>500</v>
      </c>
      <c r="H126" s="15">
        <v>107.1664536</v>
      </c>
      <c r="I126" s="15">
        <v>109.6355679</v>
      </c>
      <c r="J126" s="15">
        <v>100</v>
      </c>
      <c r="K126" s="15">
        <v>98.313775629999995</v>
      </c>
      <c r="L126" s="15">
        <v>100</v>
      </c>
      <c r="M126" s="15">
        <v>105.05867309999999</v>
      </c>
      <c r="N126" s="15">
        <v>108.09387700000001</v>
      </c>
      <c r="O126" s="15">
        <v>105.86512829999999</v>
      </c>
      <c r="P126" s="15">
        <v>106.74489749999999</v>
      </c>
      <c r="Q126" s="15">
        <v>93.255102500000007</v>
      </c>
      <c r="R126" s="15">
        <v>104.78670150000001</v>
      </c>
      <c r="S126" s="15">
        <v>107.4943306</v>
      </c>
      <c r="T126" s="15">
        <v>105.7403383</v>
      </c>
      <c r="U126" s="15">
        <v>100</v>
      </c>
      <c r="V126" s="15">
        <v>107.7084543</v>
      </c>
      <c r="W126" s="15">
        <v>105.9954644</v>
      </c>
      <c r="X126"/>
    </row>
    <row r="127" spans="1:24" x14ac:dyDescent="0.25">
      <c r="A127">
        <v>311</v>
      </c>
      <c r="B127" t="s">
        <v>884</v>
      </c>
      <c r="C127" t="s">
        <v>499</v>
      </c>
      <c r="D127" t="s">
        <v>23</v>
      </c>
      <c r="E127" t="s">
        <v>25</v>
      </c>
      <c r="F127" t="s">
        <v>154</v>
      </c>
      <c r="G127" t="s">
        <v>500</v>
      </c>
      <c r="H127" s="15">
        <v>105.4802292</v>
      </c>
      <c r="I127" s="15">
        <v>108.67201110000001</v>
      </c>
      <c r="J127" s="15">
        <v>100</v>
      </c>
      <c r="K127" s="15">
        <v>98.313775629999995</v>
      </c>
      <c r="L127" s="15">
        <v>100</v>
      </c>
      <c r="M127" s="15">
        <v>106.74489749999999</v>
      </c>
      <c r="N127" s="15">
        <v>109.4428565</v>
      </c>
      <c r="O127" s="15">
        <v>107.0381539</v>
      </c>
      <c r="P127" s="15">
        <v>108.43112189999999</v>
      </c>
      <c r="Q127" s="15">
        <v>93.255102500000007</v>
      </c>
      <c r="R127" s="15">
        <v>104.9607633</v>
      </c>
      <c r="S127" s="15">
        <v>105.9954644</v>
      </c>
      <c r="T127" s="15">
        <v>105.1663045</v>
      </c>
      <c r="U127" s="15">
        <v>100</v>
      </c>
      <c r="V127" s="15">
        <v>109.2501451</v>
      </c>
      <c r="W127" s="15">
        <v>107.4943306</v>
      </c>
      <c r="X127"/>
    </row>
    <row r="128" spans="1:24" x14ac:dyDescent="0.25">
      <c r="A128">
        <v>312</v>
      </c>
      <c r="B128" t="s">
        <v>1053</v>
      </c>
      <c r="C128" t="s">
        <v>499</v>
      </c>
      <c r="D128" t="s">
        <v>24</v>
      </c>
      <c r="E128" t="s">
        <v>25</v>
      </c>
      <c r="F128" t="s">
        <v>154</v>
      </c>
      <c r="G128" t="s">
        <v>500</v>
      </c>
      <c r="H128" s="15">
        <v>109.6957902</v>
      </c>
      <c r="I128" s="15">
        <v>110.5991246</v>
      </c>
      <c r="J128" s="15">
        <v>103.3724488</v>
      </c>
      <c r="K128" s="15">
        <v>100</v>
      </c>
      <c r="L128" s="15">
        <v>100</v>
      </c>
      <c r="M128" s="15">
        <v>108.43112189999999</v>
      </c>
      <c r="N128" s="15">
        <v>109.4428565</v>
      </c>
      <c r="O128" s="15">
        <v>107.0381539</v>
      </c>
      <c r="P128" s="15">
        <v>108.43112189999999</v>
      </c>
      <c r="Q128" s="15">
        <v>93.255102500000007</v>
      </c>
      <c r="R128" s="15">
        <v>106.701382</v>
      </c>
      <c r="S128" s="15">
        <v>109.74262969999999</v>
      </c>
      <c r="T128" s="15">
        <v>106.888406</v>
      </c>
      <c r="U128" s="15">
        <v>103.3724488</v>
      </c>
      <c r="V128" s="15">
        <v>109.2501451</v>
      </c>
      <c r="W128" s="15">
        <v>108.24376359999999</v>
      </c>
      <c r="X128"/>
    </row>
    <row r="129" spans="1:24" x14ac:dyDescent="0.25">
      <c r="A129">
        <v>313</v>
      </c>
      <c r="B129" t="s">
        <v>205</v>
      </c>
      <c r="C129" t="s">
        <v>501</v>
      </c>
      <c r="D129" t="s">
        <v>24</v>
      </c>
      <c r="E129" t="s">
        <v>25</v>
      </c>
      <c r="F129" t="s">
        <v>154</v>
      </c>
      <c r="G129" t="s">
        <v>502</v>
      </c>
      <c r="H129" s="15">
        <v>97.892219530000006</v>
      </c>
      <c r="I129" s="15">
        <v>96.145772859999994</v>
      </c>
      <c r="J129" s="15">
        <v>116.8622438</v>
      </c>
      <c r="K129" s="15">
        <v>103.3724488</v>
      </c>
      <c r="L129" s="15">
        <v>100</v>
      </c>
      <c r="M129" s="15">
        <v>96.627551249999996</v>
      </c>
      <c r="N129" s="15">
        <v>104.0469385</v>
      </c>
      <c r="O129" s="15">
        <v>101.1730257</v>
      </c>
      <c r="P129" s="15">
        <v>103.3724488</v>
      </c>
      <c r="Q129" s="15">
        <v>100</v>
      </c>
      <c r="R129" s="15">
        <v>101.1314022</v>
      </c>
      <c r="S129" s="15">
        <v>99.250566939999999</v>
      </c>
      <c r="T129" s="15">
        <v>99.425966169999995</v>
      </c>
      <c r="U129" s="15">
        <v>116.8622438</v>
      </c>
      <c r="V129" s="15">
        <v>103.8542271</v>
      </c>
      <c r="W129" s="15">
        <v>99.250566939999999</v>
      </c>
      <c r="X129"/>
    </row>
    <row r="130" spans="1:24" x14ac:dyDescent="0.25">
      <c r="A130">
        <v>314</v>
      </c>
      <c r="B130" t="s">
        <v>366</v>
      </c>
      <c r="C130" t="s">
        <v>501</v>
      </c>
      <c r="D130" t="s">
        <v>28</v>
      </c>
      <c r="E130" t="s">
        <v>25</v>
      </c>
      <c r="F130" t="s">
        <v>154</v>
      </c>
      <c r="G130" t="s">
        <v>502</v>
      </c>
      <c r="H130" s="15">
        <v>100.4215561</v>
      </c>
      <c r="I130" s="15">
        <v>99.036443210000002</v>
      </c>
      <c r="J130" s="15">
        <v>120.23469249999999</v>
      </c>
      <c r="K130" s="15">
        <v>105.05867309999999</v>
      </c>
      <c r="L130" s="15">
        <v>100</v>
      </c>
      <c r="M130" s="15">
        <v>98.313775629999995</v>
      </c>
      <c r="N130" s="15">
        <v>105.39591799999999</v>
      </c>
      <c r="O130" s="15">
        <v>104.6921026</v>
      </c>
      <c r="P130" s="15">
        <v>105.05867309999999</v>
      </c>
      <c r="Q130" s="15">
        <v>100</v>
      </c>
      <c r="R130" s="15">
        <v>103.56826839999999</v>
      </c>
      <c r="S130" s="15">
        <v>101.4988661</v>
      </c>
      <c r="T130" s="15">
        <v>101.72210149999999</v>
      </c>
      <c r="U130" s="15">
        <v>120.23469249999999</v>
      </c>
      <c r="V130" s="15">
        <v>105.39591799999999</v>
      </c>
      <c r="W130" s="15">
        <v>102.24829920000001</v>
      </c>
      <c r="X130"/>
    </row>
    <row r="131" spans="1:24" x14ac:dyDescent="0.25">
      <c r="A131">
        <v>315</v>
      </c>
      <c r="B131" t="s">
        <v>677</v>
      </c>
      <c r="C131" t="s">
        <v>501</v>
      </c>
      <c r="D131" t="s">
        <v>23</v>
      </c>
      <c r="E131" t="s">
        <v>25</v>
      </c>
      <c r="F131" t="s">
        <v>154</v>
      </c>
      <c r="G131" t="s">
        <v>502</v>
      </c>
      <c r="H131" s="15">
        <v>101.2646683</v>
      </c>
      <c r="I131" s="15">
        <v>96.145772859999994</v>
      </c>
      <c r="J131" s="15">
        <v>126.97959</v>
      </c>
      <c r="K131" s="15">
        <v>101.6862244</v>
      </c>
      <c r="L131" s="15">
        <v>100</v>
      </c>
      <c r="M131" s="15">
        <v>98.313775629999995</v>
      </c>
      <c r="N131" s="15">
        <v>109.4428565</v>
      </c>
      <c r="O131" s="15">
        <v>102.3460513</v>
      </c>
      <c r="P131" s="15">
        <v>108.43112189999999</v>
      </c>
      <c r="Q131" s="15">
        <v>100</v>
      </c>
      <c r="R131" s="15">
        <v>103.7423302</v>
      </c>
      <c r="S131" s="15">
        <v>102.24829920000001</v>
      </c>
      <c r="T131" s="15">
        <v>98.851932340000005</v>
      </c>
      <c r="U131" s="15">
        <v>126.97959</v>
      </c>
      <c r="V131" s="15">
        <v>109.2501451</v>
      </c>
      <c r="W131" s="15">
        <v>100.7494331</v>
      </c>
      <c r="X131"/>
    </row>
    <row r="132" spans="1:24" x14ac:dyDescent="0.25">
      <c r="A132">
        <v>316</v>
      </c>
      <c r="B132" t="s">
        <v>832</v>
      </c>
      <c r="C132" t="s">
        <v>501</v>
      </c>
      <c r="D132" t="s">
        <v>24</v>
      </c>
      <c r="E132" t="s">
        <v>25</v>
      </c>
      <c r="F132" t="s">
        <v>154</v>
      </c>
      <c r="G132" t="s">
        <v>502</v>
      </c>
      <c r="H132" s="15">
        <v>101.2646683</v>
      </c>
      <c r="I132" s="15">
        <v>96.145772859999994</v>
      </c>
      <c r="J132" s="15">
        <v>113.489795</v>
      </c>
      <c r="K132" s="15">
        <v>101.6862244</v>
      </c>
      <c r="L132" s="15">
        <v>100</v>
      </c>
      <c r="M132" s="15">
        <v>103.3724488</v>
      </c>
      <c r="N132" s="15">
        <v>108.09387700000001</v>
      </c>
      <c r="O132" s="15">
        <v>107.0381539</v>
      </c>
      <c r="P132" s="15">
        <v>106.74489749999999</v>
      </c>
      <c r="Q132" s="15">
        <v>100</v>
      </c>
      <c r="R132" s="15">
        <v>103.9163921</v>
      </c>
      <c r="S132" s="15">
        <v>102.24829920000001</v>
      </c>
      <c r="T132" s="15">
        <v>98.851932340000005</v>
      </c>
      <c r="U132" s="15">
        <v>113.489795</v>
      </c>
      <c r="V132" s="15">
        <v>107.7084543</v>
      </c>
      <c r="W132" s="15">
        <v>105.9954644</v>
      </c>
      <c r="X132"/>
    </row>
    <row r="133" spans="1:24" x14ac:dyDescent="0.25">
      <c r="A133">
        <v>317</v>
      </c>
      <c r="B133" t="s">
        <v>984</v>
      </c>
      <c r="C133" t="s">
        <v>501</v>
      </c>
      <c r="D133" t="s">
        <v>28</v>
      </c>
      <c r="E133" t="s">
        <v>25</v>
      </c>
      <c r="F133" t="s">
        <v>154</v>
      </c>
      <c r="G133" t="s">
        <v>502</v>
      </c>
      <c r="H133" s="15">
        <v>100.4215561</v>
      </c>
      <c r="I133" s="15">
        <v>99.036443210000002</v>
      </c>
      <c r="J133" s="15">
        <v>120.23469249999999</v>
      </c>
      <c r="K133" s="15">
        <v>105.05867309999999</v>
      </c>
      <c r="L133" s="15">
        <v>100</v>
      </c>
      <c r="M133" s="15">
        <v>103.3724488</v>
      </c>
      <c r="N133" s="15">
        <v>109.4428565</v>
      </c>
      <c r="O133" s="15">
        <v>107.0381539</v>
      </c>
      <c r="P133" s="15">
        <v>108.43112189999999</v>
      </c>
      <c r="Q133" s="15">
        <v>100</v>
      </c>
      <c r="R133" s="15">
        <v>105.30888710000001</v>
      </c>
      <c r="S133" s="15">
        <v>101.4988661</v>
      </c>
      <c r="T133" s="15">
        <v>101.72210149999999</v>
      </c>
      <c r="U133" s="15">
        <v>120.23469249999999</v>
      </c>
      <c r="V133" s="15">
        <v>109.2501451</v>
      </c>
      <c r="W133" s="15">
        <v>105.9954644</v>
      </c>
      <c r="X133"/>
    </row>
    <row r="134" spans="1:24" x14ac:dyDescent="0.25">
      <c r="A134">
        <v>318</v>
      </c>
      <c r="B134" t="s">
        <v>205</v>
      </c>
      <c r="C134" t="s">
        <v>503</v>
      </c>
      <c r="D134" t="s">
        <v>24</v>
      </c>
      <c r="E134" t="s">
        <v>25</v>
      </c>
      <c r="F134" t="s">
        <v>154</v>
      </c>
      <c r="G134" t="s">
        <v>504</v>
      </c>
      <c r="H134" s="15">
        <v>97.892219530000006</v>
      </c>
      <c r="I134" s="15">
        <v>98.072886429999997</v>
      </c>
      <c r="J134" s="15">
        <v>103.3724488</v>
      </c>
      <c r="K134" s="15">
        <v>100</v>
      </c>
      <c r="L134" s="15">
        <v>93.255102500000007</v>
      </c>
      <c r="M134" s="15">
        <v>105.05867309999999</v>
      </c>
      <c r="N134" s="15">
        <v>104.0469385</v>
      </c>
      <c r="O134" s="15">
        <v>103.519077</v>
      </c>
      <c r="P134" s="15">
        <v>98.313775629999995</v>
      </c>
      <c r="Q134" s="15">
        <v>103.3724488</v>
      </c>
      <c r="R134" s="15">
        <v>101.305464</v>
      </c>
      <c r="S134" s="15">
        <v>96.252834719999996</v>
      </c>
      <c r="T134" s="15">
        <v>97.129830850000005</v>
      </c>
      <c r="U134" s="15">
        <v>103.3724488</v>
      </c>
      <c r="V134" s="15">
        <v>101.54169090000001</v>
      </c>
      <c r="W134" s="15">
        <v>104.4965983</v>
      </c>
      <c r="X134"/>
    </row>
    <row r="135" spans="1:24" x14ac:dyDescent="0.25">
      <c r="A135">
        <v>319</v>
      </c>
      <c r="B135" t="s">
        <v>1069</v>
      </c>
      <c r="C135" t="s">
        <v>503</v>
      </c>
      <c r="D135" t="s">
        <v>28</v>
      </c>
      <c r="E135" t="s">
        <v>25</v>
      </c>
      <c r="F135" t="s">
        <v>154</v>
      </c>
      <c r="G135" t="s">
        <v>504</v>
      </c>
      <c r="H135" s="15">
        <v>100.4215561</v>
      </c>
      <c r="I135" s="15">
        <v>100.96355680000001</v>
      </c>
      <c r="J135" s="15">
        <v>106.74489749999999</v>
      </c>
      <c r="K135" s="15">
        <v>101.6862244</v>
      </c>
      <c r="L135" s="15">
        <v>93.255102500000007</v>
      </c>
      <c r="M135" s="15">
        <v>106.74489749999999</v>
      </c>
      <c r="N135" s="15">
        <v>105.39591799999999</v>
      </c>
      <c r="O135" s="15">
        <v>107.0381539</v>
      </c>
      <c r="P135" s="15">
        <v>100</v>
      </c>
      <c r="Q135" s="15">
        <v>103.3724488</v>
      </c>
      <c r="R135" s="15">
        <v>103.7423302</v>
      </c>
      <c r="S135" s="15">
        <v>98.501133890000006</v>
      </c>
      <c r="T135" s="15">
        <v>99.425966169999995</v>
      </c>
      <c r="U135" s="15">
        <v>106.74489749999999</v>
      </c>
      <c r="V135" s="15">
        <v>103.0833817</v>
      </c>
      <c r="W135" s="15">
        <v>107.4943306</v>
      </c>
      <c r="X135"/>
    </row>
    <row r="136" spans="1:24" x14ac:dyDescent="0.25">
      <c r="A136">
        <v>333</v>
      </c>
      <c r="B136" t="s">
        <v>205</v>
      </c>
      <c r="C136" t="s">
        <v>644</v>
      </c>
      <c r="D136" t="s">
        <v>24</v>
      </c>
      <c r="E136" t="s">
        <v>25</v>
      </c>
      <c r="F136" t="s">
        <v>635</v>
      </c>
      <c r="G136" t="s">
        <v>646</v>
      </c>
      <c r="H136" s="15">
        <v>93.676658590000002</v>
      </c>
      <c r="I136" s="15">
        <v>103.8542271</v>
      </c>
      <c r="J136" s="15">
        <v>100</v>
      </c>
      <c r="K136" s="15">
        <v>103.3724488</v>
      </c>
      <c r="L136" s="15">
        <v>100</v>
      </c>
      <c r="M136" s="15">
        <v>93.255102500000007</v>
      </c>
      <c r="N136" s="15">
        <v>97.302041000000003</v>
      </c>
      <c r="O136" s="15">
        <v>94.134871739999994</v>
      </c>
      <c r="P136" s="15">
        <v>98.313775629999995</v>
      </c>
      <c r="Q136" s="15">
        <v>96.627551249999996</v>
      </c>
      <c r="R136" s="15">
        <v>97.12797913</v>
      </c>
      <c r="S136" s="15">
        <v>95.503401670000002</v>
      </c>
      <c r="T136" s="15">
        <v>104.0182368</v>
      </c>
      <c r="U136" s="15">
        <v>100</v>
      </c>
      <c r="V136" s="15">
        <v>97.687463710000003</v>
      </c>
      <c r="W136" s="15">
        <v>93.255102500000007</v>
      </c>
      <c r="X136"/>
    </row>
    <row r="137" spans="1:24" x14ac:dyDescent="0.25">
      <c r="A137">
        <v>334</v>
      </c>
      <c r="B137" t="s">
        <v>706</v>
      </c>
      <c r="C137" t="s">
        <v>644</v>
      </c>
      <c r="D137" t="s">
        <v>28</v>
      </c>
      <c r="E137" t="s">
        <v>25</v>
      </c>
      <c r="F137" t="s">
        <v>635</v>
      </c>
      <c r="G137" t="s">
        <v>646</v>
      </c>
      <c r="H137" s="15">
        <v>96.205995160000001</v>
      </c>
      <c r="I137" s="15">
        <v>106.74489749999999</v>
      </c>
      <c r="J137" s="15">
        <v>103.3724488</v>
      </c>
      <c r="K137" s="15">
        <v>105.05867309999999</v>
      </c>
      <c r="L137" s="15">
        <v>100</v>
      </c>
      <c r="M137" s="15">
        <v>94.941326880000005</v>
      </c>
      <c r="N137" s="15">
        <v>98.651020500000001</v>
      </c>
      <c r="O137" s="15">
        <v>97.653948700000001</v>
      </c>
      <c r="P137" s="15">
        <v>100</v>
      </c>
      <c r="Q137" s="15">
        <v>96.627551249999996</v>
      </c>
      <c r="R137" s="15">
        <v>99.564845300000002</v>
      </c>
      <c r="S137" s="15">
        <v>97.751700830000004</v>
      </c>
      <c r="T137" s="15">
        <v>106.3143721</v>
      </c>
      <c r="U137" s="15">
        <v>103.3724488</v>
      </c>
      <c r="V137" s="15">
        <v>99.229154570000006</v>
      </c>
      <c r="W137" s="15">
        <v>96.252834719999996</v>
      </c>
      <c r="X137"/>
    </row>
    <row r="138" spans="1:24" x14ac:dyDescent="0.25">
      <c r="A138">
        <v>338</v>
      </c>
      <c r="B138" t="s">
        <v>205</v>
      </c>
      <c r="C138" t="s">
        <v>659</v>
      </c>
      <c r="D138" t="s">
        <v>23</v>
      </c>
      <c r="E138" t="s">
        <v>25</v>
      </c>
      <c r="F138" t="s">
        <v>635</v>
      </c>
      <c r="G138" t="s">
        <v>661</v>
      </c>
      <c r="H138" s="15">
        <v>95.362882970000001</v>
      </c>
      <c r="I138" s="15">
        <v>96.145772859999994</v>
      </c>
      <c r="J138" s="15">
        <v>93.255102500000007</v>
      </c>
      <c r="K138" s="15">
        <v>96.627551249999996</v>
      </c>
      <c r="L138" s="15">
        <v>100</v>
      </c>
      <c r="M138" s="15">
        <v>101.6862244</v>
      </c>
      <c r="N138" s="15">
        <v>98.651020500000001</v>
      </c>
      <c r="O138" s="15">
        <v>97.653948700000001</v>
      </c>
      <c r="P138" s="15">
        <v>96.627551249999996</v>
      </c>
      <c r="Q138" s="15">
        <v>100</v>
      </c>
      <c r="R138" s="15">
        <v>97.302041000000003</v>
      </c>
      <c r="S138" s="15">
        <v>97.002267779999997</v>
      </c>
      <c r="T138" s="15">
        <v>97.129830850000005</v>
      </c>
      <c r="U138" s="15">
        <v>93.255102500000007</v>
      </c>
      <c r="V138" s="15">
        <v>97.687463710000003</v>
      </c>
      <c r="W138" s="15">
        <v>99.250566939999999</v>
      </c>
      <c r="X138"/>
    </row>
    <row r="139" spans="1:24" x14ac:dyDescent="0.25">
      <c r="A139">
        <v>339</v>
      </c>
      <c r="B139" t="s">
        <v>205</v>
      </c>
      <c r="C139" t="s">
        <v>665</v>
      </c>
      <c r="D139" t="s">
        <v>24</v>
      </c>
      <c r="E139" t="s">
        <v>25</v>
      </c>
      <c r="F139" t="s">
        <v>635</v>
      </c>
      <c r="G139" t="s">
        <v>666</v>
      </c>
      <c r="H139" s="15">
        <v>95.362882970000001</v>
      </c>
      <c r="I139" s="15">
        <v>92.291545709999994</v>
      </c>
      <c r="J139" s="15">
        <v>89.882653750000003</v>
      </c>
      <c r="K139" s="15">
        <v>96.627551249999996</v>
      </c>
      <c r="L139" s="15">
        <v>93.255102500000007</v>
      </c>
      <c r="M139" s="15">
        <v>100</v>
      </c>
      <c r="N139" s="15">
        <v>100</v>
      </c>
      <c r="O139" s="15">
        <v>96.480923039999993</v>
      </c>
      <c r="P139" s="15">
        <v>96.627551249999996</v>
      </c>
      <c r="Q139" s="15">
        <v>103.3724488</v>
      </c>
      <c r="R139" s="15">
        <v>96.431731650000003</v>
      </c>
      <c r="S139" s="15">
        <v>94.004535559999994</v>
      </c>
      <c r="T139" s="15">
        <v>92.537560209999995</v>
      </c>
      <c r="U139" s="15">
        <v>89.882653750000003</v>
      </c>
      <c r="V139" s="15">
        <v>98.458309139999997</v>
      </c>
      <c r="W139" s="15">
        <v>97.751700830000004</v>
      </c>
      <c r="X139"/>
    </row>
    <row r="140" spans="1:24" x14ac:dyDescent="0.25">
      <c r="A140">
        <v>340</v>
      </c>
      <c r="B140" t="s">
        <v>205</v>
      </c>
      <c r="C140" t="s">
        <v>640</v>
      </c>
      <c r="D140" t="s">
        <v>24</v>
      </c>
      <c r="E140" t="s">
        <v>25</v>
      </c>
      <c r="F140" t="s">
        <v>635</v>
      </c>
      <c r="G140" t="s">
        <v>642</v>
      </c>
      <c r="H140" s="15">
        <v>101.2646683</v>
      </c>
      <c r="I140" s="15">
        <v>95.182216069999996</v>
      </c>
      <c r="J140" s="15">
        <v>89.882653750000003</v>
      </c>
      <c r="K140" s="15">
        <v>96.627551249999996</v>
      </c>
      <c r="L140" s="15">
        <v>93.255102500000007</v>
      </c>
      <c r="M140" s="15">
        <v>98.313775629999995</v>
      </c>
      <c r="N140" s="15">
        <v>94.604082000000005</v>
      </c>
      <c r="O140" s="15">
        <v>97.653948700000001</v>
      </c>
      <c r="P140" s="15">
        <v>94.941326880000005</v>
      </c>
      <c r="Q140" s="15">
        <v>100</v>
      </c>
      <c r="R140" s="15">
        <v>96.431731650000003</v>
      </c>
      <c r="S140" s="15">
        <v>99.250566939999999</v>
      </c>
      <c r="T140" s="15">
        <v>94.259661699999995</v>
      </c>
      <c r="U140" s="15">
        <v>89.882653750000003</v>
      </c>
      <c r="V140" s="15">
        <v>94.604082000000005</v>
      </c>
      <c r="W140" s="15">
        <v>97.751700830000004</v>
      </c>
    </row>
    <row r="141" spans="1:24" x14ac:dyDescent="0.25">
      <c r="A141">
        <v>341</v>
      </c>
      <c r="B141" t="s">
        <v>205</v>
      </c>
      <c r="C141" t="s">
        <v>513</v>
      </c>
      <c r="D141" t="s">
        <v>28</v>
      </c>
      <c r="E141" t="s">
        <v>25</v>
      </c>
      <c r="F141" t="s">
        <v>155</v>
      </c>
      <c r="G141" t="s">
        <v>514</v>
      </c>
      <c r="H141" s="15">
        <v>103.7940048</v>
      </c>
      <c r="I141" s="15">
        <v>103.8542271</v>
      </c>
      <c r="J141" s="15">
        <v>100</v>
      </c>
      <c r="K141" s="15">
        <v>100</v>
      </c>
      <c r="L141" s="15">
        <v>100</v>
      </c>
      <c r="M141" s="15">
        <v>100</v>
      </c>
      <c r="N141" s="15">
        <v>100</v>
      </c>
      <c r="O141" s="15">
        <v>107.0381539</v>
      </c>
      <c r="P141" s="15">
        <v>103.3724488</v>
      </c>
      <c r="Q141" s="15">
        <v>100</v>
      </c>
      <c r="R141" s="15">
        <v>103.2201446</v>
      </c>
      <c r="S141" s="15">
        <v>104.4965983</v>
      </c>
      <c r="T141" s="15">
        <v>102.8701691</v>
      </c>
      <c r="U141" s="15">
        <v>100</v>
      </c>
      <c r="V141" s="15">
        <v>101.54169090000001</v>
      </c>
      <c r="W141" s="15">
        <v>104.4965983</v>
      </c>
    </row>
    <row r="142" spans="1:24" x14ac:dyDescent="0.25">
      <c r="A142">
        <v>342</v>
      </c>
      <c r="B142" t="s">
        <v>580</v>
      </c>
      <c r="C142" t="s">
        <v>513</v>
      </c>
      <c r="D142" t="s">
        <v>23</v>
      </c>
      <c r="E142" t="s">
        <v>25</v>
      </c>
      <c r="F142" t="s">
        <v>155</v>
      </c>
      <c r="G142" t="s">
        <v>514</v>
      </c>
      <c r="H142" s="15">
        <v>106.3233414</v>
      </c>
      <c r="I142" s="15">
        <v>106.74489749999999</v>
      </c>
      <c r="J142" s="15">
        <v>103.3724488</v>
      </c>
      <c r="K142" s="15">
        <v>101.6862244</v>
      </c>
      <c r="L142" s="15">
        <v>100</v>
      </c>
      <c r="M142" s="15">
        <v>101.6862244</v>
      </c>
      <c r="N142" s="15">
        <v>101.3489795</v>
      </c>
      <c r="O142" s="15">
        <v>110.55723089999999</v>
      </c>
      <c r="P142" s="15">
        <v>105.05867309999999</v>
      </c>
      <c r="Q142" s="15">
        <v>100</v>
      </c>
      <c r="R142" s="15">
        <v>105.65701079999999</v>
      </c>
      <c r="S142" s="15">
        <v>106.74489749999999</v>
      </c>
      <c r="T142" s="15">
        <v>105.1663045</v>
      </c>
      <c r="U142" s="15">
        <v>103.3724488</v>
      </c>
      <c r="V142" s="15">
        <v>103.0833817</v>
      </c>
      <c r="W142" s="15">
        <v>107.4943306</v>
      </c>
    </row>
    <row r="143" spans="1:24" x14ac:dyDescent="0.25">
      <c r="A143">
        <v>343</v>
      </c>
      <c r="B143" t="s">
        <v>629</v>
      </c>
      <c r="C143" t="s">
        <v>513</v>
      </c>
      <c r="D143" t="s">
        <v>24</v>
      </c>
      <c r="E143" t="s">
        <v>25</v>
      </c>
      <c r="F143" t="s">
        <v>155</v>
      </c>
      <c r="G143" t="s">
        <v>514</v>
      </c>
      <c r="H143" s="15">
        <v>105.4802292</v>
      </c>
      <c r="I143" s="15">
        <v>108.67201110000001</v>
      </c>
      <c r="J143" s="15">
        <v>100</v>
      </c>
      <c r="K143" s="15">
        <v>103.3724488</v>
      </c>
      <c r="L143" s="15">
        <v>100</v>
      </c>
      <c r="M143" s="15">
        <v>98.313775629999995</v>
      </c>
      <c r="N143" s="15">
        <v>104.0469385</v>
      </c>
      <c r="O143" s="15">
        <v>109.3842052</v>
      </c>
      <c r="P143" s="15">
        <v>106.74489749999999</v>
      </c>
      <c r="Q143" s="15">
        <v>100</v>
      </c>
      <c r="R143" s="15">
        <v>105.83107270000001</v>
      </c>
      <c r="S143" s="15">
        <v>105.9954644</v>
      </c>
      <c r="T143" s="15">
        <v>106.888406</v>
      </c>
      <c r="U143" s="15">
        <v>100</v>
      </c>
      <c r="V143" s="15">
        <v>105.39591799999999</v>
      </c>
      <c r="W143" s="15">
        <v>105.24603140000001</v>
      </c>
    </row>
    <row r="144" spans="1:24" x14ac:dyDescent="0.25">
      <c r="A144">
        <v>344</v>
      </c>
      <c r="B144" t="s">
        <v>706</v>
      </c>
      <c r="C144" t="s">
        <v>513</v>
      </c>
      <c r="D144" t="s">
        <v>28</v>
      </c>
      <c r="E144" t="s">
        <v>25</v>
      </c>
      <c r="F144" t="s">
        <v>155</v>
      </c>
      <c r="G144" t="s">
        <v>514</v>
      </c>
      <c r="H144" s="15">
        <v>106.3233414</v>
      </c>
      <c r="I144" s="15">
        <v>103.8542271</v>
      </c>
      <c r="J144" s="15">
        <v>100</v>
      </c>
      <c r="K144" s="15">
        <v>98.313775629999995</v>
      </c>
      <c r="L144" s="15">
        <v>100</v>
      </c>
      <c r="M144" s="15">
        <v>106.74489749999999</v>
      </c>
      <c r="N144" s="15">
        <v>104.0469385</v>
      </c>
      <c r="O144" s="15">
        <v>112.90328220000001</v>
      </c>
      <c r="P144" s="15">
        <v>106.74489749999999</v>
      </c>
      <c r="Q144" s="15">
        <v>100</v>
      </c>
      <c r="R144" s="15">
        <v>106.0051345</v>
      </c>
      <c r="S144" s="15">
        <v>106.74489749999999</v>
      </c>
      <c r="T144" s="15">
        <v>102.2961353</v>
      </c>
      <c r="U144" s="15">
        <v>100</v>
      </c>
      <c r="V144" s="15">
        <v>105.39591799999999</v>
      </c>
      <c r="W144" s="15">
        <v>111.2414958</v>
      </c>
    </row>
    <row r="145" spans="1:23" x14ac:dyDescent="0.25">
      <c r="A145">
        <v>345</v>
      </c>
      <c r="B145" t="s">
        <v>824</v>
      </c>
      <c r="C145" t="s">
        <v>513</v>
      </c>
      <c r="D145" t="s">
        <v>23</v>
      </c>
      <c r="E145" t="s">
        <v>25</v>
      </c>
      <c r="F145" t="s">
        <v>155</v>
      </c>
      <c r="G145" t="s">
        <v>514</v>
      </c>
      <c r="H145" s="15">
        <v>108.852678</v>
      </c>
      <c r="I145" s="15">
        <v>104.81778389999999</v>
      </c>
      <c r="J145" s="15">
        <v>103.3724488</v>
      </c>
      <c r="K145" s="15">
        <v>98.313775629999995</v>
      </c>
      <c r="L145" s="15">
        <v>100</v>
      </c>
      <c r="M145" s="15">
        <v>105.05867309999999</v>
      </c>
      <c r="N145" s="15">
        <v>101.3489795</v>
      </c>
      <c r="O145" s="15">
        <v>112.90328220000001</v>
      </c>
      <c r="P145" s="15">
        <v>105.05867309999999</v>
      </c>
      <c r="Q145" s="15">
        <v>100</v>
      </c>
      <c r="R145" s="15">
        <v>106.1791964</v>
      </c>
      <c r="S145" s="15">
        <v>108.9931967</v>
      </c>
      <c r="T145" s="15">
        <v>102.8701691</v>
      </c>
      <c r="U145" s="15">
        <v>103.3724488</v>
      </c>
      <c r="V145" s="15">
        <v>103.0833817</v>
      </c>
      <c r="W145" s="15">
        <v>110.4920628</v>
      </c>
    </row>
    <row r="146" spans="1:23" x14ac:dyDescent="0.25">
      <c r="A146">
        <v>349</v>
      </c>
      <c r="B146" t="s">
        <v>205</v>
      </c>
      <c r="C146" t="s">
        <v>515</v>
      </c>
      <c r="D146" t="s">
        <v>28</v>
      </c>
      <c r="E146" t="s">
        <v>25</v>
      </c>
      <c r="F146" t="s">
        <v>158</v>
      </c>
      <c r="G146" t="s">
        <v>516</v>
      </c>
      <c r="H146" s="15">
        <v>102.9508927</v>
      </c>
      <c r="I146" s="15">
        <v>104.81778389999999</v>
      </c>
      <c r="J146" s="15">
        <v>96.627551249999996</v>
      </c>
      <c r="K146" s="15">
        <v>100</v>
      </c>
      <c r="L146" s="15">
        <v>100</v>
      </c>
      <c r="M146" s="15">
        <v>100</v>
      </c>
      <c r="N146" s="15">
        <v>106.74489749999999</v>
      </c>
      <c r="O146" s="15">
        <v>98.82697435</v>
      </c>
      <c r="P146" s="15">
        <v>101.6862244</v>
      </c>
      <c r="Q146" s="15">
        <v>103.3724488</v>
      </c>
      <c r="R146" s="15">
        <v>103.3942065</v>
      </c>
      <c r="S146" s="15">
        <v>103.74716530000001</v>
      </c>
      <c r="T146" s="15">
        <v>103.444203</v>
      </c>
      <c r="U146" s="15">
        <v>96.627551249999996</v>
      </c>
      <c r="V146" s="15">
        <v>104.6250726</v>
      </c>
      <c r="W146" s="15">
        <v>99.250566939999999</v>
      </c>
    </row>
    <row r="147" spans="1:23" x14ac:dyDescent="0.25">
      <c r="A147">
        <v>350</v>
      </c>
      <c r="B147" t="s">
        <v>629</v>
      </c>
      <c r="C147" t="s">
        <v>515</v>
      </c>
      <c r="D147" t="s">
        <v>23</v>
      </c>
      <c r="E147" t="s">
        <v>25</v>
      </c>
      <c r="F147" t="s">
        <v>158</v>
      </c>
      <c r="G147" t="s">
        <v>516</v>
      </c>
      <c r="H147" s="15">
        <v>105.4802292</v>
      </c>
      <c r="I147" s="15">
        <v>107.7084543</v>
      </c>
      <c r="J147" s="15">
        <v>100</v>
      </c>
      <c r="K147" s="15">
        <v>101.6862244</v>
      </c>
      <c r="L147" s="15">
        <v>100</v>
      </c>
      <c r="M147" s="15">
        <v>101.6862244</v>
      </c>
      <c r="N147" s="15">
        <v>108.09387700000001</v>
      </c>
      <c r="O147" s="15">
        <v>102.3460513</v>
      </c>
      <c r="P147" s="15">
        <v>103.3724488</v>
      </c>
      <c r="Q147" s="15">
        <v>103.3724488</v>
      </c>
      <c r="R147" s="15">
        <v>105.83107270000001</v>
      </c>
      <c r="S147" s="15">
        <v>105.9954644</v>
      </c>
      <c r="T147" s="15">
        <v>105.7403383</v>
      </c>
      <c r="U147" s="15">
        <v>100</v>
      </c>
      <c r="V147" s="15">
        <v>106.16676339999999</v>
      </c>
      <c r="W147" s="15">
        <v>102.24829920000001</v>
      </c>
    </row>
    <row r="148" spans="1:23" x14ac:dyDescent="0.25">
      <c r="A148">
        <v>351</v>
      </c>
      <c r="B148" t="s">
        <v>824</v>
      </c>
      <c r="C148" t="s">
        <v>515</v>
      </c>
      <c r="D148" t="s">
        <v>24</v>
      </c>
      <c r="E148" t="s">
        <v>25</v>
      </c>
      <c r="F148" t="s">
        <v>158</v>
      </c>
      <c r="G148" t="s">
        <v>516</v>
      </c>
      <c r="H148" s="15">
        <v>108.0095658</v>
      </c>
      <c r="I148" s="15">
        <v>105.7813407</v>
      </c>
      <c r="J148" s="15">
        <v>100</v>
      </c>
      <c r="K148" s="15">
        <v>98.313775629999995</v>
      </c>
      <c r="L148" s="15">
        <v>100</v>
      </c>
      <c r="M148" s="15">
        <v>105.05867309999999</v>
      </c>
      <c r="N148" s="15">
        <v>106.74489749999999</v>
      </c>
      <c r="O148" s="15">
        <v>104.6921026</v>
      </c>
      <c r="P148" s="15">
        <v>101.6862244</v>
      </c>
      <c r="Q148" s="15">
        <v>103.3724488</v>
      </c>
      <c r="R148" s="15">
        <v>106.0051345</v>
      </c>
      <c r="S148" s="15">
        <v>108.24376359999999</v>
      </c>
      <c r="T148" s="15">
        <v>103.444203</v>
      </c>
      <c r="U148" s="15">
        <v>100</v>
      </c>
      <c r="V148" s="15">
        <v>104.6250726</v>
      </c>
      <c r="W148" s="15">
        <v>105.24603140000001</v>
      </c>
    </row>
    <row r="149" spans="1:23" x14ac:dyDescent="0.25">
      <c r="A149">
        <v>355</v>
      </c>
      <c r="B149" t="s">
        <v>205</v>
      </c>
      <c r="C149" t="s">
        <v>540</v>
      </c>
      <c r="D149" t="s">
        <v>24</v>
      </c>
      <c r="E149" t="s">
        <v>25</v>
      </c>
      <c r="F149" t="s">
        <v>542</v>
      </c>
      <c r="G149" t="s">
        <v>547</v>
      </c>
      <c r="H149" s="15">
        <v>97.892219530000006</v>
      </c>
      <c r="I149" s="15">
        <v>98.072886429999997</v>
      </c>
      <c r="J149" s="15">
        <v>110.11734629999999</v>
      </c>
      <c r="K149" s="15">
        <v>103.3724488</v>
      </c>
      <c r="L149" s="15">
        <v>100</v>
      </c>
      <c r="M149" s="15">
        <v>96.627551249999996</v>
      </c>
      <c r="N149" s="15">
        <v>105.39591799999999</v>
      </c>
      <c r="O149" s="15">
        <v>103.519077</v>
      </c>
      <c r="P149" s="15">
        <v>98.313775629999995</v>
      </c>
      <c r="Q149" s="15">
        <v>100</v>
      </c>
      <c r="R149" s="15">
        <v>101.1314022</v>
      </c>
      <c r="S149" s="15">
        <v>99.250566939999999</v>
      </c>
      <c r="T149" s="15">
        <v>100.5740338</v>
      </c>
      <c r="U149" s="15">
        <v>110.11734629999999</v>
      </c>
      <c r="V149" s="15">
        <v>102.3125363</v>
      </c>
      <c r="W149" s="15">
        <v>100.7494331</v>
      </c>
    </row>
    <row r="150" spans="1:23" x14ac:dyDescent="0.25">
      <c r="A150">
        <v>356</v>
      </c>
      <c r="B150" t="s">
        <v>590</v>
      </c>
      <c r="C150" t="s">
        <v>540</v>
      </c>
      <c r="D150" t="s">
        <v>28</v>
      </c>
      <c r="E150" t="s">
        <v>25</v>
      </c>
      <c r="F150" t="s">
        <v>542</v>
      </c>
      <c r="G150" t="s">
        <v>547</v>
      </c>
      <c r="H150" s="15">
        <v>100.4215561</v>
      </c>
      <c r="I150" s="15">
        <v>100.96355680000001</v>
      </c>
      <c r="J150" s="15">
        <v>113.489795</v>
      </c>
      <c r="K150" s="15">
        <v>105.05867309999999</v>
      </c>
      <c r="L150" s="15">
        <v>100</v>
      </c>
      <c r="M150" s="15">
        <v>98.313775629999995</v>
      </c>
      <c r="N150" s="15">
        <v>106.74489749999999</v>
      </c>
      <c r="O150" s="15">
        <v>107.0381539</v>
      </c>
      <c r="P150" s="15">
        <v>100</v>
      </c>
      <c r="Q150" s="15">
        <v>100</v>
      </c>
      <c r="R150" s="15">
        <v>103.56826839999999</v>
      </c>
      <c r="S150" s="15">
        <v>101.4988661</v>
      </c>
      <c r="T150" s="15">
        <v>102.8701691</v>
      </c>
      <c r="U150" s="15">
        <v>113.489795</v>
      </c>
      <c r="V150" s="15">
        <v>103.8542271</v>
      </c>
      <c r="W150" s="15">
        <v>103.74716530000001</v>
      </c>
    </row>
    <row r="151" spans="1:23" x14ac:dyDescent="0.25">
      <c r="A151">
        <v>357</v>
      </c>
      <c r="B151" t="s">
        <v>738</v>
      </c>
      <c r="C151" t="s">
        <v>540</v>
      </c>
      <c r="D151" t="s">
        <v>23</v>
      </c>
      <c r="E151" t="s">
        <v>25</v>
      </c>
      <c r="F151" t="s">
        <v>542</v>
      </c>
      <c r="G151" t="s">
        <v>547</v>
      </c>
      <c r="H151" s="15">
        <v>100.4215561</v>
      </c>
      <c r="I151" s="15">
        <v>103.8542271</v>
      </c>
      <c r="J151" s="15">
        <v>106.74489749999999</v>
      </c>
      <c r="K151" s="15">
        <v>108.43112189999999</v>
      </c>
      <c r="L151" s="15">
        <v>100</v>
      </c>
      <c r="M151" s="15">
        <v>94.941326880000005</v>
      </c>
      <c r="N151" s="15">
        <v>109.4428565</v>
      </c>
      <c r="O151" s="15">
        <v>104.6921026</v>
      </c>
      <c r="P151" s="15">
        <v>100</v>
      </c>
      <c r="Q151" s="15">
        <v>100</v>
      </c>
      <c r="R151" s="15">
        <v>103.7423302</v>
      </c>
      <c r="S151" s="15">
        <v>101.4988661</v>
      </c>
      <c r="T151" s="15">
        <v>105.7403383</v>
      </c>
      <c r="U151" s="15">
        <v>106.74489749999999</v>
      </c>
      <c r="V151" s="15">
        <v>105.39591799999999</v>
      </c>
      <c r="W151" s="15">
        <v>100.7494331</v>
      </c>
    </row>
    <row r="152" spans="1:23" x14ac:dyDescent="0.25">
      <c r="A152">
        <v>358</v>
      </c>
      <c r="B152" t="s">
        <v>922</v>
      </c>
      <c r="C152" t="s">
        <v>540</v>
      </c>
      <c r="D152" t="s">
        <v>24</v>
      </c>
      <c r="E152" t="s">
        <v>25</v>
      </c>
      <c r="F152" t="s">
        <v>542</v>
      </c>
      <c r="G152" t="s">
        <v>547</v>
      </c>
      <c r="H152" s="15">
        <v>102.9508927</v>
      </c>
      <c r="I152" s="15">
        <v>98.072886429999997</v>
      </c>
      <c r="J152" s="15">
        <v>106.74489749999999</v>
      </c>
      <c r="K152" s="15">
        <v>101.6862244</v>
      </c>
      <c r="L152" s="15">
        <v>100</v>
      </c>
      <c r="M152" s="15">
        <v>101.6862244</v>
      </c>
      <c r="N152" s="15">
        <v>109.4428565</v>
      </c>
      <c r="O152" s="15">
        <v>108.21117959999999</v>
      </c>
      <c r="P152" s="15">
        <v>101.6862244</v>
      </c>
      <c r="Q152" s="15">
        <v>100</v>
      </c>
      <c r="R152" s="15">
        <v>103.9163921</v>
      </c>
      <c r="S152" s="15">
        <v>103.74716530000001</v>
      </c>
      <c r="T152" s="15">
        <v>100</v>
      </c>
      <c r="U152" s="15">
        <v>106.74489749999999</v>
      </c>
      <c r="V152" s="15">
        <v>106.16676339999999</v>
      </c>
      <c r="W152" s="15">
        <v>105.9954644</v>
      </c>
    </row>
    <row r="153" spans="1:23" x14ac:dyDescent="0.25">
      <c r="A153">
        <v>359</v>
      </c>
      <c r="B153" t="s">
        <v>205</v>
      </c>
      <c r="C153" t="s">
        <v>545</v>
      </c>
      <c r="D153" t="s">
        <v>24</v>
      </c>
      <c r="E153" t="s">
        <v>25</v>
      </c>
      <c r="F153" t="s">
        <v>542</v>
      </c>
      <c r="G153" t="s">
        <v>549</v>
      </c>
      <c r="H153" s="15">
        <v>99.578443899999996</v>
      </c>
      <c r="I153" s="15">
        <v>98.072886429999997</v>
      </c>
      <c r="J153" s="15">
        <v>103.3724488</v>
      </c>
      <c r="K153" s="15">
        <v>96.627551249999996</v>
      </c>
      <c r="L153" s="15">
        <v>93.255102500000007</v>
      </c>
      <c r="M153" s="15">
        <v>100</v>
      </c>
      <c r="N153" s="15">
        <v>101.3489795</v>
      </c>
      <c r="O153" s="15">
        <v>101.1730257</v>
      </c>
      <c r="P153" s="15">
        <v>100</v>
      </c>
      <c r="Q153" s="15">
        <v>100</v>
      </c>
      <c r="R153" s="15">
        <v>99.390783450000001</v>
      </c>
      <c r="S153" s="15">
        <v>97.751700830000004</v>
      </c>
      <c r="T153" s="15">
        <v>95.981763189999995</v>
      </c>
      <c r="U153" s="15">
        <v>103.3724488</v>
      </c>
      <c r="V153" s="15">
        <v>100.7708454</v>
      </c>
      <c r="W153" s="15">
        <v>100.7494331</v>
      </c>
    </row>
    <row r="154" spans="1:23" x14ac:dyDescent="0.25">
      <c r="A154">
        <v>360</v>
      </c>
      <c r="B154" t="s">
        <v>205</v>
      </c>
      <c r="C154" t="s">
        <v>556</v>
      </c>
      <c r="D154" t="s">
        <v>24</v>
      </c>
      <c r="E154" t="s">
        <v>25</v>
      </c>
      <c r="F154" t="s">
        <v>542</v>
      </c>
      <c r="G154" t="s">
        <v>568</v>
      </c>
      <c r="H154" s="15">
        <v>97.892219530000006</v>
      </c>
      <c r="I154" s="15">
        <v>97.109329639999999</v>
      </c>
      <c r="J154" s="15">
        <v>96.627551249999996</v>
      </c>
      <c r="K154" s="15">
        <v>100</v>
      </c>
      <c r="L154" s="15">
        <v>93.255102500000007</v>
      </c>
      <c r="M154" s="15">
        <v>98.313775629999995</v>
      </c>
      <c r="N154" s="15">
        <v>95.953061500000004</v>
      </c>
      <c r="O154" s="15">
        <v>100</v>
      </c>
      <c r="P154" s="15">
        <v>96.627551249999996</v>
      </c>
      <c r="Q154" s="15">
        <v>96.627551249999996</v>
      </c>
      <c r="R154" s="15">
        <v>96.605793520000006</v>
      </c>
      <c r="S154" s="15">
        <v>96.252834719999996</v>
      </c>
      <c r="T154" s="15">
        <v>96.55579702</v>
      </c>
      <c r="U154" s="15">
        <v>96.627551249999996</v>
      </c>
      <c r="V154" s="15">
        <v>96.145772859999994</v>
      </c>
      <c r="W154" s="15">
        <v>99.250566939999999</v>
      </c>
    </row>
    <row r="155" spans="1:23" x14ac:dyDescent="0.25">
      <c r="A155">
        <v>361</v>
      </c>
      <c r="B155" t="s">
        <v>671</v>
      </c>
      <c r="C155" t="s">
        <v>556</v>
      </c>
      <c r="D155" t="s">
        <v>28</v>
      </c>
      <c r="E155" t="s">
        <v>25</v>
      </c>
      <c r="F155" t="s">
        <v>542</v>
      </c>
      <c r="G155" t="s">
        <v>568</v>
      </c>
      <c r="H155" s="15">
        <v>100.4215561</v>
      </c>
      <c r="I155" s="15">
        <v>100</v>
      </c>
      <c r="J155" s="15">
        <v>100</v>
      </c>
      <c r="K155" s="15">
        <v>101.6862244</v>
      </c>
      <c r="L155" s="15">
        <v>93.255102500000007</v>
      </c>
      <c r="M155" s="15">
        <v>100</v>
      </c>
      <c r="N155" s="15">
        <v>97.302041000000003</v>
      </c>
      <c r="O155" s="15">
        <v>103.519077</v>
      </c>
      <c r="P155" s="15">
        <v>98.313775629999995</v>
      </c>
      <c r="Q155" s="15">
        <v>96.627551249999996</v>
      </c>
      <c r="R155" s="15">
        <v>99.042659709999995</v>
      </c>
      <c r="S155" s="15">
        <v>98.501133890000006</v>
      </c>
      <c r="T155" s="15">
        <v>98.851932340000005</v>
      </c>
      <c r="U155" s="15">
        <v>100</v>
      </c>
      <c r="V155" s="15">
        <v>97.687463710000003</v>
      </c>
      <c r="W155" s="15">
        <v>102.24829920000001</v>
      </c>
    </row>
    <row r="156" spans="1:23" x14ac:dyDescent="0.25">
      <c r="A156">
        <v>362</v>
      </c>
      <c r="B156" t="s">
        <v>205</v>
      </c>
      <c r="C156" t="s">
        <v>558</v>
      </c>
      <c r="D156" t="s">
        <v>24</v>
      </c>
      <c r="E156" t="s">
        <v>25</v>
      </c>
      <c r="F156" t="s">
        <v>542</v>
      </c>
      <c r="G156" t="s">
        <v>570</v>
      </c>
      <c r="H156" s="15">
        <v>96.205995160000001</v>
      </c>
      <c r="I156" s="15">
        <v>99.036443210000002</v>
      </c>
      <c r="J156" s="15">
        <v>96.627551249999996</v>
      </c>
      <c r="K156" s="15">
        <v>100</v>
      </c>
      <c r="L156" s="15">
        <v>100</v>
      </c>
      <c r="M156" s="15">
        <v>96.627551249999996</v>
      </c>
      <c r="N156" s="15">
        <v>97.302041000000003</v>
      </c>
      <c r="O156" s="15">
        <v>97.653948700000001</v>
      </c>
      <c r="P156" s="15">
        <v>93.255102500000007</v>
      </c>
      <c r="Q156" s="15">
        <v>100</v>
      </c>
      <c r="R156" s="15">
        <v>97.476102870000005</v>
      </c>
      <c r="S156" s="15">
        <v>97.751700830000004</v>
      </c>
      <c r="T156" s="15">
        <v>100</v>
      </c>
      <c r="U156" s="15">
        <v>96.627551249999996</v>
      </c>
      <c r="V156" s="15">
        <v>95.37492743</v>
      </c>
      <c r="W156" s="15">
        <v>97.002267779999997</v>
      </c>
    </row>
    <row r="157" spans="1:23" x14ac:dyDescent="0.25">
      <c r="A157">
        <v>370</v>
      </c>
      <c r="B157" t="s">
        <v>205</v>
      </c>
      <c r="C157" t="s">
        <v>1087</v>
      </c>
      <c r="D157" t="s">
        <v>28</v>
      </c>
      <c r="E157" t="s">
        <v>25</v>
      </c>
      <c r="F157" t="s">
        <v>1078</v>
      </c>
      <c r="G157" t="s">
        <v>1088</v>
      </c>
      <c r="H157" s="15">
        <v>96.205995160000001</v>
      </c>
      <c r="I157" s="15">
        <v>98.072886429999997</v>
      </c>
      <c r="J157" s="15">
        <v>89.882653750000003</v>
      </c>
      <c r="K157" s="15">
        <v>96.627551249999996</v>
      </c>
      <c r="L157" s="15">
        <v>96.627551249999996</v>
      </c>
      <c r="M157" s="15">
        <v>105.05867309999999</v>
      </c>
      <c r="N157" s="15">
        <v>94.604082000000005</v>
      </c>
      <c r="O157" s="15">
        <v>98.82697435</v>
      </c>
      <c r="P157" s="15">
        <v>93.255102500000007</v>
      </c>
      <c r="Q157" s="15">
        <v>103.3724488</v>
      </c>
      <c r="R157" s="15">
        <v>97.824226609999997</v>
      </c>
      <c r="S157" s="15">
        <v>96.252834719999996</v>
      </c>
      <c r="T157" s="15">
        <v>97.129830850000005</v>
      </c>
      <c r="U157" s="15">
        <v>89.882653750000003</v>
      </c>
      <c r="V157" s="15">
        <v>93.833236569999997</v>
      </c>
      <c r="W157" s="15">
        <v>101.4988661</v>
      </c>
    </row>
    <row r="158" spans="1:23" x14ac:dyDescent="0.25">
      <c r="A158">
        <v>373</v>
      </c>
      <c r="B158" t="s">
        <v>205</v>
      </c>
      <c r="C158" t="s">
        <v>1123</v>
      </c>
      <c r="D158" t="s">
        <v>28</v>
      </c>
      <c r="E158" t="s">
        <v>25</v>
      </c>
      <c r="F158" t="s">
        <v>1078</v>
      </c>
      <c r="G158" t="s">
        <v>1124</v>
      </c>
      <c r="H158" s="15">
        <v>97.892219530000006</v>
      </c>
      <c r="I158" s="15">
        <v>96.145772859999994</v>
      </c>
      <c r="J158" s="15">
        <v>93.255102500000007</v>
      </c>
      <c r="K158" s="15">
        <v>91.568878130000002</v>
      </c>
      <c r="L158" s="15">
        <v>96.627551249999996</v>
      </c>
      <c r="M158" s="15">
        <v>101.6862244</v>
      </c>
      <c r="N158" s="15">
        <v>100</v>
      </c>
      <c r="O158" s="15">
        <v>100</v>
      </c>
      <c r="P158" s="15">
        <v>101.6862244</v>
      </c>
      <c r="Q158" s="15">
        <v>103.3724488</v>
      </c>
      <c r="R158" s="15">
        <v>98.868597840000007</v>
      </c>
      <c r="S158" s="15">
        <v>97.751700830000004</v>
      </c>
      <c r="T158" s="15">
        <v>94.259661699999995</v>
      </c>
      <c r="U158" s="15">
        <v>93.255102500000007</v>
      </c>
      <c r="V158" s="15">
        <v>100.7708454</v>
      </c>
      <c r="W158" s="15">
        <v>100.7494331</v>
      </c>
    </row>
    <row r="159" spans="1:23" x14ac:dyDescent="0.25">
      <c r="A159">
        <v>374</v>
      </c>
      <c r="B159" t="s">
        <v>205</v>
      </c>
      <c r="C159" t="s">
        <v>1137</v>
      </c>
      <c r="D159" t="s">
        <v>28</v>
      </c>
      <c r="E159" t="s">
        <v>25</v>
      </c>
      <c r="F159" t="s">
        <v>1078</v>
      </c>
      <c r="G159" t="s">
        <v>1138</v>
      </c>
      <c r="H159" s="15">
        <v>95.362882970000001</v>
      </c>
      <c r="I159" s="15">
        <v>95.182216069999996</v>
      </c>
      <c r="J159" s="15">
        <v>103.3724488</v>
      </c>
      <c r="K159" s="15">
        <v>94.941326880000005</v>
      </c>
      <c r="L159" s="15">
        <v>93.255102500000007</v>
      </c>
      <c r="M159" s="15">
        <v>98.313775629999995</v>
      </c>
      <c r="N159" s="15">
        <v>94.604082000000005</v>
      </c>
      <c r="O159" s="15">
        <v>96.480923039999993</v>
      </c>
      <c r="P159" s="15">
        <v>93.255102500000007</v>
      </c>
      <c r="Q159" s="15">
        <v>100</v>
      </c>
      <c r="R159" s="15">
        <v>95.387360419999993</v>
      </c>
      <c r="S159" s="15">
        <v>94.004535559999994</v>
      </c>
      <c r="T159" s="15">
        <v>93.685627870000005</v>
      </c>
      <c r="U159" s="15">
        <v>103.3724488</v>
      </c>
      <c r="V159" s="15">
        <v>93.833236569999997</v>
      </c>
      <c r="W159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100"/>
  <sheetViews>
    <sheetView topLeftCell="A67" workbookViewId="0">
      <selection activeCell="A87" sqref="A87:XFD87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13.140625" bestFit="1" customWidth="1"/>
    <col min="4" max="5" width="11.85546875" bestFit="1" customWidth="1"/>
    <col min="6" max="6" width="8" bestFit="1" customWidth="1"/>
    <col min="7" max="7" width="16.8554687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95.503401670000002</v>
      </c>
      <c r="I2" s="15">
        <v>96.627551249999996</v>
      </c>
      <c r="J2" s="15">
        <v>96.627551249999996</v>
      </c>
      <c r="K2" s="15">
        <v>91.906122999999994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96.320965000000001</v>
      </c>
      <c r="T2" s="15">
        <v>92.961846089999995</v>
      </c>
      <c r="U2" s="15">
        <v>96.627551249999996</v>
      </c>
      <c r="V2" s="15">
        <v>110.11734629999999</v>
      </c>
      <c r="W2" s="15">
        <v>103.5972787</v>
      </c>
    </row>
    <row r="3" spans="1:23" x14ac:dyDescent="0.2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97.751700830000004</v>
      </c>
      <c r="I3" s="15">
        <v>97.751700830000004</v>
      </c>
      <c r="J3" s="15">
        <v>100</v>
      </c>
      <c r="K3" s="15">
        <v>93.255102500000007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98.160482500000001</v>
      </c>
      <c r="T3" s="15">
        <v>94.134871739999994</v>
      </c>
      <c r="U3" s="15">
        <v>100</v>
      </c>
      <c r="V3" s="15">
        <v>112.36564540000001</v>
      </c>
      <c r="W3" s="15">
        <v>106.2952377</v>
      </c>
    </row>
    <row r="4" spans="1:23" x14ac:dyDescent="0.2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97.751700830000004</v>
      </c>
      <c r="I4" s="15">
        <v>95.503401670000002</v>
      </c>
      <c r="J4" s="15">
        <v>93.255102500000007</v>
      </c>
      <c r="K4" s="15">
        <v>90.557143499999995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98.160482500000001</v>
      </c>
      <c r="T4" s="15">
        <v>91.788820430000001</v>
      </c>
      <c r="U4" s="15">
        <v>93.255102500000007</v>
      </c>
      <c r="V4" s="15">
        <v>114.6139446</v>
      </c>
      <c r="W4" s="15">
        <v>108.09387700000001</v>
      </c>
    </row>
    <row r="5" spans="1:23" x14ac:dyDescent="0.25">
      <c r="A5">
        <v>4</v>
      </c>
      <c r="B5" t="s">
        <v>606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97.751700830000004</v>
      </c>
      <c r="I5" s="15">
        <v>97.751700830000004</v>
      </c>
      <c r="J5" s="15">
        <v>110.11734629999999</v>
      </c>
      <c r="K5" s="15">
        <v>90.557143499999995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98.160482500000001</v>
      </c>
      <c r="T5" s="15">
        <v>92.961846089999995</v>
      </c>
      <c r="U5" s="15">
        <v>110.11734629999999</v>
      </c>
      <c r="V5" s="15">
        <v>119.1105429</v>
      </c>
      <c r="W5" s="15">
        <v>103.5972787</v>
      </c>
    </row>
    <row r="6" spans="1:23" x14ac:dyDescent="0.25">
      <c r="A6">
        <v>5</v>
      </c>
      <c r="B6" t="s">
        <v>708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93.255102500000007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94.134871739999994</v>
      </c>
      <c r="U6" s="15">
        <v>103.3724488</v>
      </c>
      <c r="V6" s="15">
        <v>114.6139446</v>
      </c>
      <c r="W6" s="15">
        <v>108.09387700000001</v>
      </c>
    </row>
    <row r="7" spans="1:23" x14ac:dyDescent="0.25">
      <c r="A7">
        <v>6</v>
      </c>
      <c r="B7" t="s">
        <v>780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99.250566939999999</v>
      </c>
      <c r="I7" s="15">
        <v>97.751700830000004</v>
      </c>
      <c r="J7" s="15">
        <v>103.3724488</v>
      </c>
      <c r="K7" s="15">
        <v>93.255102500000007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99.386827499999995</v>
      </c>
      <c r="T7" s="15">
        <v>94.134871739999994</v>
      </c>
      <c r="U7" s="15">
        <v>103.3724488</v>
      </c>
      <c r="V7" s="15">
        <v>117.9863933</v>
      </c>
      <c r="W7" s="15">
        <v>107.6442172</v>
      </c>
    </row>
    <row r="8" spans="1:23" x14ac:dyDescent="0.25">
      <c r="A8">
        <v>7</v>
      </c>
      <c r="B8" t="s">
        <v>911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99.250566939999999</v>
      </c>
      <c r="I8" s="15">
        <v>97.751700830000004</v>
      </c>
      <c r="J8" s="15">
        <v>103.3724488</v>
      </c>
      <c r="K8" s="15">
        <v>94.604082000000005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99.386827499999995</v>
      </c>
      <c r="T8" s="15">
        <v>94.721384569999998</v>
      </c>
      <c r="U8" s="15">
        <v>103.3724488</v>
      </c>
      <c r="V8" s="15">
        <v>115.73809420000001</v>
      </c>
      <c r="W8" s="15">
        <v>108.9931967</v>
      </c>
    </row>
    <row r="9" spans="1:23" x14ac:dyDescent="0.25">
      <c r="A9">
        <v>8</v>
      </c>
      <c r="B9" t="s">
        <v>1069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100.7494331</v>
      </c>
      <c r="I9" s="15">
        <v>98.875850420000006</v>
      </c>
      <c r="J9" s="15">
        <v>106.74489749999999</v>
      </c>
      <c r="K9" s="15">
        <v>94.604082000000005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100.6131725</v>
      </c>
      <c r="T9" s="15">
        <v>95.307897389999994</v>
      </c>
      <c r="U9" s="15">
        <v>106.74489749999999</v>
      </c>
      <c r="V9" s="15">
        <v>117.9863933</v>
      </c>
      <c r="W9" s="15">
        <v>109.8925163</v>
      </c>
    </row>
    <row r="10" spans="1:23" x14ac:dyDescent="0.2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96.252834719999996</v>
      </c>
      <c r="I10" s="15">
        <v>96.627551249999996</v>
      </c>
      <c r="J10" s="15">
        <v>96.627551249999996</v>
      </c>
      <c r="K10" s="15">
        <v>108.09387700000001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96.934137500000006</v>
      </c>
      <c r="T10" s="15">
        <v>100</v>
      </c>
      <c r="U10" s="15">
        <v>96.627551249999996</v>
      </c>
      <c r="V10" s="15">
        <v>96.627551249999996</v>
      </c>
      <c r="W10" s="15">
        <v>99.550340199999994</v>
      </c>
    </row>
    <row r="11" spans="1:23" x14ac:dyDescent="0.2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98.501133890000006</v>
      </c>
      <c r="I11" s="15">
        <v>97.751700830000004</v>
      </c>
      <c r="J11" s="15">
        <v>100</v>
      </c>
      <c r="K11" s="15">
        <v>109.4428565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98.773655000000005</v>
      </c>
      <c r="T11" s="15">
        <v>101.1730257</v>
      </c>
      <c r="U11" s="15">
        <v>100</v>
      </c>
      <c r="V11" s="15">
        <v>98.875850420000006</v>
      </c>
      <c r="W11" s="15">
        <v>102.24829920000001</v>
      </c>
    </row>
    <row r="12" spans="1:23" x14ac:dyDescent="0.2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100.7494331</v>
      </c>
      <c r="I12" s="15">
        <v>100</v>
      </c>
      <c r="J12" s="15">
        <v>100</v>
      </c>
      <c r="K12" s="15">
        <v>110.791836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100.6131725</v>
      </c>
      <c r="T12" s="15">
        <v>102.93256409999999</v>
      </c>
      <c r="U12" s="15">
        <v>100</v>
      </c>
      <c r="V12" s="15">
        <v>95.503401670000002</v>
      </c>
      <c r="W12" s="15">
        <v>100.89931970000001</v>
      </c>
    </row>
    <row r="13" spans="1:23" x14ac:dyDescent="0.25">
      <c r="A13">
        <v>22</v>
      </c>
      <c r="B13" t="s">
        <v>606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106.74489749999999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98.82697435</v>
      </c>
      <c r="U13" s="15">
        <v>100</v>
      </c>
      <c r="V13" s="15">
        <v>95.503401670000002</v>
      </c>
      <c r="W13" s="15">
        <v>104.9462582</v>
      </c>
    </row>
    <row r="14" spans="1:23" x14ac:dyDescent="0.25">
      <c r="A14">
        <v>23</v>
      </c>
      <c r="B14" t="s">
        <v>706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109.4428565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101.1730257</v>
      </c>
      <c r="U14" s="15">
        <v>103.3724488</v>
      </c>
      <c r="V14" s="15">
        <v>101.1241496</v>
      </c>
      <c r="W14" s="15">
        <v>104.4965983</v>
      </c>
    </row>
    <row r="15" spans="1:23" x14ac:dyDescent="0.25">
      <c r="A15">
        <v>24</v>
      </c>
      <c r="B15" t="s">
        <v>780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100.7494331</v>
      </c>
      <c r="I15" s="15">
        <v>97.751700830000004</v>
      </c>
      <c r="J15" s="15">
        <v>110.11734629999999</v>
      </c>
      <c r="K15" s="15">
        <v>109.4428565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100.6131725</v>
      </c>
      <c r="T15" s="15">
        <v>101.1730257</v>
      </c>
      <c r="U15" s="15">
        <v>110.11734629999999</v>
      </c>
      <c r="V15" s="15">
        <v>101.1241496</v>
      </c>
      <c r="W15" s="15">
        <v>103.5972787</v>
      </c>
    </row>
    <row r="16" spans="1:23" x14ac:dyDescent="0.25">
      <c r="A16">
        <v>25</v>
      </c>
      <c r="B16" t="s">
        <v>884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100.7494331</v>
      </c>
      <c r="I16" s="15">
        <v>98.875850420000006</v>
      </c>
      <c r="J16" s="15">
        <v>106.74489749999999</v>
      </c>
      <c r="K16" s="15">
        <v>110.791836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100.6131725</v>
      </c>
      <c r="T16" s="15">
        <v>102.3460513</v>
      </c>
      <c r="U16" s="15">
        <v>106.74489749999999</v>
      </c>
      <c r="V16" s="15">
        <v>103.3724488</v>
      </c>
      <c r="W16" s="15">
        <v>106.2952377</v>
      </c>
    </row>
    <row r="17" spans="1:23" x14ac:dyDescent="0.25">
      <c r="A17">
        <v>26</v>
      </c>
      <c r="B17" t="s">
        <v>972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102.24829920000001</v>
      </c>
      <c r="I17" s="15">
        <v>98.875850420000006</v>
      </c>
      <c r="J17" s="15">
        <v>106.74489749999999</v>
      </c>
      <c r="K17" s="15">
        <v>110.791836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101.8395175</v>
      </c>
      <c r="T17" s="15">
        <v>102.3460513</v>
      </c>
      <c r="U17" s="15">
        <v>106.74489749999999</v>
      </c>
      <c r="V17" s="15">
        <v>105.6207479</v>
      </c>
      <c r="W17" s="15">
        <v>105.39591799999999</v>
      </c>
    </row>
    <row r="18" spans="1:23" x14ac:dyDescent="0.25">
      <c r="A18">
        <v>27</v>
      </c>
      <c r="B18" t="s">
        <v>1053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101.4988661</v>
      </c>
      <c r="I18" s="15">
        <v>100</v>
      </c>
      <c r="J18" s="15">
        <v>110.11734629999999</v>
      </c>
      <c r="K18" s="15">
        <v>112.1408155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101.22634499999999</v>
      </c>
      <c r="T18" s="15">
        <v>103.519077</v>
      </c>
      <c r="U18" s="15">
        <v>110.11734629999999</v>
      </c>
      <c r="V18" s="15">
        <v>105.6207479</v>
      </c>
      <c r="W18" s="15">
        <v>108.09387700000001</v>
      </c>
    </row>
    <row r="19" spans="1:23" x14ac:dyDescent="0.2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94.753968610000001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95.707792499999996</v>
      </c>
      <c r="T19" s="15">
        <v>102.93256409999999</v>
      </c>
      <c r="U19" s="15">
        <v>116.8622438</v>
      </c>
      <c r="V19" s="15">
        <v>105.6207479</v>
      </c>
      <c r="W19" s="15">
        <v>94.604082000000005</v>
      </c>
    </row>
    <row r="20" spans="1:23" x14ac:dyDescent="0.2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95.503401670000002</v>
      </c>
      <c r="I20" s="15">
        <v>112.36564540000001</v>
      </c>
      <c r="J20" s="15">
        <v>120.23469249999999</v>
      </c>
      <c r="K20" s="15">
        <v>104.0469385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96.320965000000001</v>
      </c>
      <c r="T20" s="15">
        <v>106.4516411</v>
      </c>
      <c r="U20" s="15">
        <v>120.23469249999999</v>
      </c>
      <c r="V20" s="15">
        <v>107.8690471</v>
      </c>
      <c r="W20" s="15">
        <v>96.402721330000006</v>
      </c>
    </row>
    <row r="21" spans="1:23" x14ac:dyDescent="0.2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94.004535559999994</v>
      </c>
      <c r="I21" s="15">
        <v>114.6139446</v>
      </c>
      <c r="J21" s="15">
        <v>110.11734629999999</v>
      </c>
      <c r="K21" s="15">
        <v>106.74489749999999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95.094620000000006</v>
      </c>
      <c r="T21" s="15">
        <v>108.7976924</v>
      </c>
      <c r="U21" s="15">
        <v>110.11734629999999</v>
      </c>
      <c r="V21" s="15">
        <v>111.2414958</v>
      </c>
      <c r="W21" s="15">
        <v>95.503401670000002</v>
      </c>
    </row>
    <row r="22" spans="1:23" x14ac:dyDescent="0.25">
      <c r="A22">
        <v>31</v>
      </c>
      <c r="B22" t="s">
        <v>733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96.252834719999996</v>
      </c>
      <c r="I22" s="15">
        <v>115.73809420000001</v>
      </c>
      <c r="J22" s="15">
        <v>120.23469249999999</v>
      </c>
      <c r="K22" s="15">
        <v>106.74489749999999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96.934137500000006</v>
      </c>
      <c r="T22" s="15">
        <v>109.3842052</v>
      </c>
      <c r="U22" s="15">
        <v>120.23469249999999</v>
      </c>
      <c r="V22" s="15">
        <v>111.2414958</v>
      </c>
      <c r="W22" s="15">
        <v>96.852381170000001</v>
      </c>
    </row>
    <row r="23" spans="1:23" x14ac:dyDescent="0.25">
      <c r="A23">
        <v>32</v>
      </c>
      <c r="B23" t="s">
        <v>780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97.751700830000004</v>
      </c>
      <c r="I23" s="15">
        <v>112.36564540000001</v>
      </c>
      <c r="J23" s="15">
        <v>123.60714129999999</v>
      </c>
      <c r="K23" s="15">
        <v>104.0469385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98.160482500000001</v>
      </c>
      <c r="T23" s="15">
        <v>106.4516411</v>
      </c>
      <c r="U23" s="15">
        <v>123.60714129999999</v>
      </c>
      <c r="V23" s="15">
        <v>112.36564540000001</v>
      </c>
      <c r="W23" s="15">
        <v>97.751700830000004</v>
      </c>
    </row>
    <row r="24" spans="1:23" x14ac:dyDescent="0.25">
      <c r="A24">
        <v>33</v>
      </c>
      <c r="B24" t="s">
        <v>1053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97.002267779999997</v>
      </c>
      <c r="I24" s="15">
        <v>117.9863933</v>
      </c>
      <c r="J24" s="15">
        <v>123.60714129999999</v>
      </c>
      <c r="K24" s="15">
        <v>109.4428565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97.547309999999996</v>
      </c>
      <c r="T24" s="15">
        <v>111.7302565</v>
      </c>
      <c r="U24" s="15">
        <v>123.60714129999999</v>
      </c>
      <c r="V24" s="15">
        <v>113.489795</v>
      </c>
      <c r="W24" s="15">
        <v>97.751700830000004</v>
      </c>
    </row>
    <row r="25" spans="1:23" x14ac:dyDescent="0.25">
      <c r="A25">
        <v>68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94.004535559999994</v>
      </c>
      <c r="I25" s="15">
        <v>101.1241496</v>
      </c>
      <c r="J25" s="15">
        <v>96.627551249999996</v>
      </c>
      <c r="K25" s="15">
        <v>104.0469385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97.547309999999996</v>
      </c>
      <c r="T25" s="15">
        <v>102.93256409999999</v>
      </c>
      <c r="U25" s="15">
        <v>96.627551249999996</v>
      </c>
      <c r="V25" s="15">
        <v>94.379252080000001</v>
      </c>
      <c r="W25" s="15">
        <v>95.053741830000007</v>
      </c>
    </row>
    <row r="26" spans="1:23" x14ac:dyDescent="0.25">
      <c r="A26">
        <v>77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103.74716530000001</v>
      </c>
      <c r="I26" s="15">
        <v>106.74489749999999</v>
      </c>
      <c r="J26" s="15">
        <v>103.3724488</v>
      </c>
      <c r="K26" s="15">
        <v>98.651020500000001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105.5185525</v>
      </c>
      <c r="T26" s="15">
        <v>103.519077</v>
      </c>
      <c r="U26" s="15">
        <v>103.3724488</v>
      </c>
      <c r="V26" s="15">
        <v>100</v>
      </c>
      <c r="W26" s="15">
        <v>100.44965980000001</v>
      </c>
    </row>
    <row r="27" spans="1:23" x14ac:dyDescent="0.25">
      <c r="A27">
        <v>78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105.9954644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107.35807</v>
      </c>
      <c r="T27" s="15">
        <v>104.6921026</v>
      </c>
      <c r="U27" s="15">
        <v>106.74489749999999</v>
      </c>
      <c r="V27" s="15">
        <v>102.24829920000001</v>
      </c>
      <c r="W27" s="15">
        <v>103.1476188</v>
      </c>
    </row>
    <row r="28" spans="1:23" x14ac:dyDescent="0.25">
      <c r="A28">
        <v>79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107.4943306</v>
      </c>
      <c r="I28" s="15">
        <v>111.2414958</v>
      </c>
      <c r="J28" s="15">
        <v>106.74489749999999</v>
      </c>
      <c r="K28" s="15">
        <v>104.0469385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108.58441500000001</v>
      </c>
      <c r="T28" s="15">
        <v>108.21117959999999</v>
      </c>
      <c r="U28" s="15">
        <v>106.74489749999999</v>
      </c>
      <c r="V28" s="15">
        <v>100</v>
      </c>
      <c r="W28" s="15">
        <v>100.44965980000001</v>
      </c>
    </row>
    <row r="29" spans="1:23" x14ac:dyDescent="0.25">
      <c r="A29">
        <v>80</v>
      </c>
      <c r="B29" t="s">
        <v>606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108.24376359999999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109.1975875</v>
      </c>
      <c r="T29" s="15">
        <v>102.93256409999999</v>
      </c>
      <c r="U29" s="15">
        <v>106.74489749999999</v>
      </c>
      <c r="V29" s="15">
        <v>107.8690471</v>
      </c>
      <c r="W29" s="15">
        <v>100.89931970000001</v>
      </c>
    </row>
    <row r="30" spans="1:23" x14ac:dyDescent="0.25">
      <c r="A30">
        <v>81</v>
      </c>
      <c r="B30" t="s">
        <v>682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107.4943306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108.58441500000001</v>
      </c>
      <c r="T30" s="15">
        <v>104.6921026</v>
      </c>
      <c r="U30" s="15">
        <v>110.11734629999999</v>
      </c>
      <c r="V30" s="15">
        <v>104.4965983</v>
      </c>
      <c r="W30" s="15">
        <v>105.39591799999999</v>
      </c>
    </row>
    <row r="31" spans="1:23" x14ac:dyDescent="0.25">
      <c r="A31">
        <v>82</v>
      </c>
      <c r="B31" t="s">
        <v>771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108.24376359999999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109.1975875</v>
      </c>
      <c r="T31" s="15">
        <v>104.6921026</v>
      </c>
      <c r="U31" s="15">
        <v>110.11734629999999</v>
      </c>
      <c r="V31" s="15">
        <v>106.74489749999999</v>
      </c>
      <c r="W31" s="15">
        <v>104.4965983</v>
      </c>
    </row>
    <row r="32" spans="1:23" x14ac:dyDescent="0.25">
      <c r="A32">
        <v>83</v>
      </c>
      <c r="B32" t="s">
        <v>934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108.24376359999999</v>
      </c>
      <c r="I32" s="15">
        <v>108.9931967</v>
      </c>
      <c r="J32" s="15">
        <v>113.489795</v>
      </c>
      <c r="K32" s="15">
        <v>101.3489795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109.1975875</v>
      </c>
      <c r="T32" s="15">
        <v>105.86512829999999</v>
      </c>
      <c r="U32" s="15">
        <v>113.489795</v>
      </c>
      <c r="V32" s="15">
        <v>106.74489749999999</v>
      </c>
      <c r="W32" s="15">
        <v>106.2952377</v>
      </c>
    </row>
    <row r="33" spans="1:23" x14ac:dyDescent="0.25">
      <c r="A33">
        <v>84</v>
      </c>
      <c r="B33" t="s">
        <v>1069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109.74262969999999</v>
      </c>
      <c r="I33" s="15">
        <v>108.9931967</v>
      </c>
      <c r="J33" s="15">
        <v>113.489795</v>
      </c>
      <c r="K33" s="15">
        <v>101.3489795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110.42393250000001</v>
      </c>
      <c r="T33" s="15">
        <v>105.86512829999999</v>
      </c>
      <c r="U33" s="15">
        <v>113.489795</v>
      </c>
      <c r="V33" s="15">
        <v>108.9931967</v>
      </c>
      <c r="W33" s="15">
        <v>105.8455778</v>
      </c>
    </row>
    <row r="34" spans="1:23" x14ac:dyDescent="0.25">
      <c r="A34">
        <v>85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97.002267779999997</v>
      </c>
      <c r="I34" s="15">
        <v>98.875850420000006</v>
      </c>
      <c r="J34" s="15">
        <v>100</v>
      </c>
      <c r="K34" s="15">
        <v>97.302041000000003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97.547309999999996</v>
      </c>
      <c r="T34" s="15">
        <v>96.480923039999993</v>
      </c>
      <c r="U34" s="15">
        <v>100</v>
      </c>
      <c r="V34" s="15">
        <v>97.751700830000004</v>
      </c>
      <c r="W34" s="15">
        <v>97.302041000000003</v>
      </c>
    </row>
    <row r="35" spans="1:23" x14ac:dyDescent="0.25">
      <c r="A35">
        <v>86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99.250566939999999</v>
      </c>
      <c r="I35" s="15">
        <v>100</v>
      </c>
      <c r="J35" s="15">
        <v>103.3724488</v>
      </c>
      <c r="K35" s="15">
        <v>98.651020500000001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99.386827499999995</v>
      </c>
      <c r="T35" s="15">
        <v>97.653948700000001</v>
      </c>
      <c r="U35" s="15">
        <v>103.3724488</v>
      </c>
      <c r="V35" s="15">
        <v>100</v>
      </c>
      <c r="W35" s="15">
        <v>100</v>
      </c>
    </row>
    <row r="36" spans="1:23" x14ac:dyDescent="0.25">
      <c r="A36">
        <v>87</v>
      </c>
      <c r="B36" t="s">
        <v>648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101.4988661</v>
      </c>
      <c r="I36" s="15">
        <v>97.751700830000004</v>
      </c>
      <c r="J36" s="15">
        <v>103.3724488</v>
      </c>
      <c r="K36" s="15">
        <v>95.953061500000004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101.22634499999999</v>
      </c>
      <c r="T36" s="15">
        <v>95.307897389999994</v>
      </c>
      <c r="U36" s="15">
        <v>103.3724488</v>
      </c>
      <c r="V36" s="15">
        <v>97.751700830000004</v>
      </c>
      <c r="W36" s="15">
        <v>101.7986393</v>
      </c>
    </row>
    <row r="37" spans="1:23" x14ac:dyDescent="0.25">
      <c r="A37">
        <v>88</v>
      </c>
      <c r="B37" t="s">
        <v>771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95.953061500000004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94.721384569999998</v>
      </c>
      <c r="U37" s="15">
        <v>96.627551249999996</v>
      </c>
      <c r="V37" s="15">
        <v>103.3724488</v>
      </c>
      <c r="W37" s="15">
        <v>102.697959</v>
      </c>
    </row>
    <row r="38" spans="1:23" x14ac:dyDescent="0.25">
      <c r="A38">
        <v>89</v>
      </c>
      <c r="B38" t="s">
        <v>981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101.4988661</v>
      </c>
      <c r="I38" s="15">
        <v>100</v>
      </c>
      <c r="J38" s="15">
        <v>106.74489749999999</v>
      </c>
      <c r="K38" s="15">
        <v>98.651020500000001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101.22634499999999</v>
      </c>
      <c r="T38" s="15">
        <v>97.653948700000001</v>
      </c>
      <c r="U38" s="15">
        <v>106.74489749999999</v>
      </c>
      <c r="V38" s="15">
        <v>103.3724488</v>
      </c>
      <c r="W38" s="15">
        <v>101.7986393</v>
      </c>
    </row>
    <row r="39" spans="1:23" x14ac:dyDescent="0.25">
      <c r="A39">
        <v>98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95.503401670000002</v>
      </c>
      <c r="I39" s="15">
        <v>98.875850420000006</v>
      </c>
      <c r="J39" s="15">
        <v>100</v>
      </c>
      <c r="K39" s="15">
        <v>97.302041000000003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96.320965000000001</v>
      </c>
      <c r="T39" s="15">
        <v>96.480923039999993</v>
      </c>
      <c r="U39" s="15">
        <v>100</v>
      </c>
      <c r="V39" s="15">
        <v>97.751700830000004</v>
      </c>
      <c r="W39" s="15">
        <v>96.852381170000001</v>
      </c>
    </row>
    <row r="40" spans="1:23" x14ac:dyDescent="0.25">
      <c r="A40">
        <v>99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97.751700830000004</v>
      </c>
      <c r="I40" s="15">
        <v>100</v>
      </c>
      <c r="J40" s="15">
        <v>103.3724488</v>
      </c>
      <c r="K40" s="15">
        <v>98.651020500000001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98.160482500000001</v>
      </c>
      <c r="T40" s="15">
        <v>97.653948700000001</v>
      </c>
      <c r="U40" s="15">
        <v>103.3724488</v>
      </c>
      <c r="V40" s="15">
        <v>100</v>
      </c>
      <c r="W40" s="15">
        <v>99.550340199999994</v>
      </c>
    </row>
    <row r="41" spans="1:23" x14ac:dyDescent="0.25">
      <c r="A41">
        <v>108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102.9977322</v>
      </c>
      <c r="I41" s="15">
        <v>97.751700830000004</v>
      </c>
      <c r="J41" s="15">
        <v>96.627551249999996</v>
      </c>
      <c r="K41" s="15">
        <v>102.697959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102.45269</v>
      </c>
      <c r="T41" s="15">
        <v>98.240461519999997</v>
      </c>
      <c r="U41" s="15">
        <v>96.627551249999996</v>
      </c>
      <c r="V41" s="15">
        <v>97.751700830000004</v>
      </c>
      <c r="W41" s="15">
        <v>100.89931970000001</v>
      </c>
    </row>
    <row r="42" spans="1:23" x14ac:dyDescent="0.25">
      <c r="A42">
        <v>109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105.24603140000001</v>
      </c>
      <c r="I42" s="15">
        <v>98.875850420000006</v>
      </c>
      <c r="J42" s="15">
        <v>100</v>
      </c>
      <c r="K42" s="15">
        <v>104.0469385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104.2922075</v>
      </c>
      <c r="T42" s="15">
        <v>99.413487169999996</v>
      </c>
      <c r="U42" s="15">
        <v>100</v>
      </c>
      <c r="V42" s="15">
        <v>100</v>
      </c>
      <c r="W42" s="15">
        <v>103.5972787</v>
      </c>
    </row>
    <row r="43" spans="1:23" x14ac:dyDescent="0.25">
      <c r="A43">
        <v>110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106.74489749999999</v>
      </c>
      <c r="I43" s="15">
        <v>98.875850420000006</v>
      </c>
      <c r="J43" s="15">
        <v>100</v>
      </c>
      <c r="K43" s="15">
        <v>104.0469385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105.5185525</v>
      </c>
      <c r="T43" s="15">
        <v>99.413487169999996</v>
      </c>
      <c r="U43" s="15">
        <v>100</v>
      </c>
      <c r="V43" s="15">
        <v>100</v>
      </c>
      <c r="W43" s="15">
        <v>102.697959</v>
      </c>
    </row>
    <row r="44" spans="1:23" x14ac:dyDescent="0.25">
      <c r="A44">
        <v>111</v>
      </c>
      <c r="B44" t="s">
        <v>682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106.74489749999999</v>
      </c>
      <c r="I44" s="15">
        <v>98.875850420000006</v>
      </c>
      <c r="J44" s="15">
        <v>103.3724488</v>
      </c>
      <c r="K44" s="15">
        <v>104.0469385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105.5185525</v>
      </c>
      <c r="T44" s="15">
        <v>99.413487169999996</v>
      </c>
      <c r="U44" s="15">
        <v>103.3724488</v>
      </c>
      <c r="V44" s="15">
        <v>102.24829920000001</v>
      </c>
      <c r="W44" s="15">
        <v>105.8455778</v>
      </c>
    </row>
    <row r="45" spans="1:23" x14ac:dyDescent="0.25">
      <c r="A45">
        <v>112</v>
      </c>
      <c r="B45" t="s">
        <v>761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107.4943306</v>
      </c>
      <c r="I45" s="15">
        <v>98.875850420000006</v>
      </c>
      <c r="J45" s="15">
        <v>103.3724488</v>
      </c>
      <c r="K45" s="15">
        <v>104.0469385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106.131725</v>
      </c>
      <c r="T45" s="15">
        <v>99.413487169999996</v>
      </c>
      <c r="U45" s="15">
        <v>103.3724488</v>
      </c>
      <c r="V45" s="15">
        <v>105.6207479</v>
      </c>
      <c r="W45" s="15">
        <v>104.4965983</v>
      </c>
    </row>
    <row r="46" spans="1:23" x14ac:dyDescent="0.25">
      <c r="A46">
        <v>130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102.9977322</v>
      </c>
      <c r="I46" s="15">
        <v>97.751700830000004</v>
      </c>
      <c r="J46" s="15">
        <v>96.627551249999996</v>
      </c>
      <c r="K46" s="15">
        <v>102.697959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102.45269</v>
      </c>
      <c r="T46" s="15">
        <v>98.240461519999997</v>
      </c>
      <c r="U46" s="15">
        <v>96.627551249999996</v>
      </c>
      <c r="V46" s="15">
        <v>97.751700830000004</v>
      </c>
      <c r="W46" s="15">
        <v>98.651020500000001</v>
      </c>
    </row>
    <row r="47" spans="1:23" x14ac:dyDescent="0.25">
      <c r="A47">
        <v>132</v>
      </c>
      <c r="B47" t="s">
        <v>205</v>
      </c>
      <c r="C47" t="s">
        <v>614</v>
      </c>
      <c r="D47" t="s">
        <v>23</v>
      </c>
      <c r="E47" t="s">
        <v>26</v>
      </c>
      <c r="F47" t="s">
        <v>49</v>
      </c>
      <c r="G47" t="s">
        <v>621</v>
      </c>
      <c r="H47" s="15">
        <v>100</v>
      </c>
      <c r="I47" s="15">
        <v>104.4965983</v>
      </c>
      <c r="J47" s="15">
        <v>96.627551249999996</v>
      </c>
      <c r="K47" s="15">
        <v>101.3489795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101.1730257</v>
      </c>
      <c r="U47" s="15">
        <v>96.627551249999996</v>
      </c>
      <c r="V47" s="15">
        <v>97.751700830000004</v>
      </c>
      <c r="W47" s="15">
        <v>97.302041000000003</v>
      </c>
    </row>
    <row r="48" spans="1:23" x14ac:dyDescent="0.25">
      <c r="A48">
        <v>133</v>
      </c>
      <c r="B48" t="s">
        <v>761</v>
      </c>
      <c r="C48" t="s">
        <v>614</v>
      </c>
      <c r="D48" t="s">
        <v>24</v>
      </c>
      <c r="E48" t="s">
        <v>26</v>
      </c>
      <c r="F48" t="s">
        <v>49</v>
      </c>
      <c r="G48" t="s">
        <v>621</v>
      </c>
      <c r="H48" s="15">
        <v>102.24829920000001</v>
      </c>
      <c r="I48" s="15">
        <v>105.6207479</v>
      </c>
      <c r="J48" s="15">
        <v>100</v>
      </c>
      <c r="K48" s="15">
        <v>102.697959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101.8395175</v>
      </c>
      <c r="T48" s="15">
        <v>102.3460513</v>
      </c>
      <c r="U48" s="15">
        <v>100</v>
      </c>
      <c r="V48" s="15">
        <v>100</v>
      </c>
      <c r="W48" s="15">
        <v>100</v>
      </c>
    </row>
    <row r="49" spans="1:23" x14ac:dyDescent="0.25">
      <c r="A49">
        <v>150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97.751700830000004</v>
      </c>
      <c r="I49" s="15">
        <v>97.751700830000004</v>
      </c>
      <c r="J49" s="15">
        <v>96.627551249999996</v>
      </c>
      <c r="K49" s="15">
        <v>94.604082000000005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98.160482500000001</v>
      </c>
      <c r="T49" s="15">
        <v>94.721384569999998</v>
      </c>
      <c r="U49" s="15">
        <v>96.627551249999996</v>
      </c>
      <c r="V49" s="15">
        <v>97.751700830000004</v>
      </c>
      <c r="W49" s="15">
        <v>95.953061500000004</v>
      </c>
    </row>
    <row r="50" spans="1:23" x14ac:dyDescent="0.25">
      <c r="A50">
        <v>151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95.953061500000004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95.894410219999997</v>
      </c>
      <c r="U50" s="15">
        <v>100</v>
      </c>
      <c r="V50" s="15">
        <v>100</v>
      </c>
      <c r="W50" s="15">
        <v>98.651020500000001</v>
      </c>
    </row>
    <row r="51" spans="1:23" x14ac:dyDescent="0.25">
      <c r="A51">
        <v>152</v>
      </c>
      <c r="B51" t="s">
        <v>738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99.250566939999999</v>
      </c>
      <c r="I51" s="15">
        <v>102.24829920000001</v>
      </c>
      <c r="J51" s="15">
        <v>96.627551249999996</v>
      </c>
      <c r="K51" s="15">
        <v>98.651020500000001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99.386827499999995</v>
      </c>
      <c r="T51" s="15">
        <v>98.82697435</v>
      </c>
      <c r="U51" s="15">
        <v>96.627551249999996</v>
      </c>
      <c r="V51" s="15">
        <v>103.3724488</v>
      </c>
      <c r="W51" s="15">
        <v>96.852381170000001</v>
      </c>
    </row>
    <row r="52" spans="1:23" x14ac:dyDescent="0.25">
      <c r="A52">
        <v>153</v>
      </c>
      <c r="B52" t="s">
        <v>934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101.4988661</v>
      </c>
      <c r="I52" s="15">
        <v>96.627551249999996</v>
      </c>
      <c r="J52" s="15">
        <v>100</v>
      </c>
      <c r="K52" s="15">
        <v>93.255102500000007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101.22634499999999</v>
      </c>
      <c r="T52" s="15">
        <v>93.548358910000005</v>
      </c>
      <c r="U52" s="15">
        <v>100</v>
      </c>
      <c r="V52" s="15">
        <v>98.875850420000006</v>
      </c>
      <c r="W52" s="15">
        <v>101.3489795</v>
      </c>
    </row>
    <row r="53" spans="1:23" x14ac:dyDescent="0.25">
      <c r="A53">
        <v>163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96.252834719999996</v>
      </c>
      <c r="I53" s="15">
        <v>97.751700830000004</v>
      </c>
      <c r="J53" s="15">
        <v>96.627551249999996</v>
      </c>
      <c r="K53" s="15">
        <v>95.953061500000004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96.934137500000006</v>
      </c>
      <c r="T53" s="15">
        <v>95.307897389999994</v>
      </c>
      <c r="U53" s="15">
        <v>96.627551249999996</v>
      </c>
      <c r="V53" s="15">
        <v>97.751700830000004</v>
      </c>
      <c r="W53" s="15">
        <v>95.953061500000004</v>
      </c>
    </row>
    <row r="54" spans="1:23" x14ac:dyDescent="0.25">
      <c r="A54">
        <v>164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98.501133890000006</v>
      </c>
      <c r="I54" s="15">
        <v>98.875850420000006</v>
      </c>
      <c r="J54" s="15">
        <v>100</v>
      </c>
      <c r="K54" s="15">
        <v>97.302041000000003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98.773655000000005</v>
      </c>
      <c r="T54" s="15">
        <v>96.480923039999993</v>
      </c>
      <c r="U54" s="15">
        <v>100</v>
      </c>
      <c r="V54" s="15">
        <v>100</v>
      </c>
      <c r="W54" s="15">
        <v>98.651020500000001</v>
      </c>
    </row>
    <row r="55" spans="1:23" x14ac:dyDescent="0.25">
      <c r="A55">
        <v>165</v>
      </c>
      <c r="B55" t="s">
        <v>711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97.751700830000004</v>
      </c>
      <c r="I55" s="15">
        <v>102.24829920000001</v>
      </c>
      <c r="J55" s="15">
        <v>93.255102500000007</v>
      </c>
      <c r="K55" s="15">
        <v>98.651020500000001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98.160482500000001</v>
      </c>
      <c r="T55" s="15">
        <v>98.82697435</v>
      </c>
      <c r="U55" s="15">
        <v>93.255102500000007</v>
      </c>
      <c r="V55" s="15">
        <v>97.751700830000004</v>
      </c>
      <c r="W55" s="15">
        <v>100</v>
      </c>
    </row>
    <row r="56" spans="1:23" x14ac:dyDescent="0.25">
      <c r="A56">
        <v>166</v>
      </c>
      <c r="B56" t="s">
        <v>1053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97.302041000000003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96.480923039999993</v>
      </c>
      <c r="U56" s="15">
        <v>106.74489749999999</v>
      </c>
      <c r="V56" s="15">
        <v>101.1241496</v>
      </c>
      <c r="W56" s="15">
        <v>100.89931970000001</v>
      </c>
    </row>
    <row r="57" spans="1:23" x14ac:dyDescent="0.25">
      <c r="A57">
        <v>175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96.252834719999996</v>
      </c>
      <c r="I57" s="15">
        <v>100</v>
      </c>
      <c r="J57" s="15">
        <v>100</v>
      </c>
      <c r="K57" s="15">
        <v>97.302041000000003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96.934137500000006</v>
      </c>
      <c r="T57" s="15">
        <v>97.067435869999997</v>
      </c>
      <c r="U57" s="15">
        <v>100</v>
      </c>
      <c r="V57" s="15">
        <v>98.875850420000006</v>
      </c>
      <c r="W57" s="15">
        <v>95.953061500000004</v>
      </c>
    </row>
    <row r="58" spans="1:23" x14ac:dyDescent="0.25">
      <c r="A58">
        <v>179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95.503401670000002</v>
      </c>
      <c r="I58" s="15">
        <v>98.875850420000006</v>
      </c>
      <c r="J58" s="15">
        <v>96.627551249999996</v>
      </c>
      <c r="K58" s="15">
        <v>98.651020500000001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96.320965000000001</v>
      </c>
      <c r="T58" s="15">
        <v>97.067435869999997</v>
      </c>
      <c r="U58" s="15">
        <v>96.627551249999996</v>
      </c>
      <c r="V58" s="15">
        <v>97.751700830000004</v>
      </c>
      <c r="W58" s="15">
        <v>95.953061500000004</v>
      </c>
    </row>
    <row r="59" spans="1:23" x14ac:dyDescent="0.25">
      <c r="A59">
        <v>184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96.252834719999996</v>
      </c>
      <c r="I59" s="15">
        <v>98.875850420000006</v>
      </c>
      <c r="J59" s="15">
        <v>96.627551249999996</v>
      </c>
      <c r="K59" s="15">
        <v>97.302041000000003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96.934137500000006</v>
      </c>
      <c r="T59" s="15">
        <v>96.480923039999993</v>
      </c>
      <c r="U59" s="15">
        <v>96.627551249999996</v>
      </c>
      <c r="V59" s="15">
        <v>97.751700830000004</v>
      </c>
      <c r="W59" s="15">
        <v>95.953061500000004</v>
      </c>
    </row>
    <row r="60" spans="1:23" x14ac:dyDescent="0.25">
      <c r="A60">
        <v>187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97.751700830000004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98.160482500000001</v>
      </c>
      <c r="T60" s="15">
        <v>100</v>
      </c>
      <c r="U60" s="15">
        <v>96.627551249999996</v>
      </c>
      <c r="V60" s="15">
        <v>97.751700830000004</v>
      </c>
      <c r="W60" s="15">
        <v>95.953061500000004</v>
      </c>
    </row>
    <row r="61" spans="1:23" x14ac:dyDescent="0.25">
      <c r="A61">
        <v>188</v>
      </c>
      <c r="B61" t="s">
        <v>981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101.3489795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101.1730257</v>
      </c>
      <c r="U61" s="15">
        <v>100</v>
      </c>
      <c r="V61" s="15">
        <v>100</v>
      </c>
      <c r="W61" s="15">
        <v>98.651020500000001</v>
      </c>
    </row>
    <row r="62" spans="1:23" x14ac:dyDescent="0.25">
      <c r="A62">
        <v>196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96.252834719999996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96.934137500000006</v>
      </c>
      <c r="T62" s="15">
        <v>98.82697435</v>
      </c>
      <c r="U62" s="15">
        <v>96.627551249999996</v>
      </c>
      <c r="V62" s="15">
        <v>98.875850420000006</v>
      </c>
      <c r="W62" s="15">
        <v>96.402721330000006</v>
      </c>
    </row>
    <row r="63" spans="1:23" x14ac:dyDescent="0.25">
      <c r="A63">
        <v>198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95.503401670000002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96.320965000000001</v>
      </c>
      <c r="T63" s="15">
        <v>98.240461519999997</v>
      </c>
      <c r="U63" s="15">
        <v>96.627551249999996</v>
      </c>
      <c r="V63" s="15">
        <v>98.875850420000006</v>
      </c>
      <c r="W63" s="15">
        <v>96.852381170000001</v>
      </c>
    </row>
    <row r="64" spans="1:23" x14ac:dyDescent="0.25">
      <c r="A64">
        <v>206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97.002267779999997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97.547309999999996</v>
      </c>
      <c r="T64" s="15">
        <v>98.240461519999997</v>
      </c>
      <c r="U64" s="15">
        <v>96.627551249999996</v>
      </c>
      <c r="V64" s="15">
        <v>100</v>
      </c>
      <c r="W64" s="15">
        <v>97.302041000000003</v>
      </c>
    </row>
    <row r="65" spans="1:23" x14ac:dyDescent="0.25">
      <c r="A65">
        <v>207</v>
      </c>
      <c r="B65" t="s">
        <v>972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99.250566939999999</v>
      </c>
      <c r="I65" s="15">
        <v>101.1241496</v>
      </c>
      <c r="J65" s="15">
        <v>100</v>
      </c>
      <c r="K65" s="15">
        <v>101.3489795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99.386827499999995</v>
      </c>
      <c r="T65" s="15">
        <v>99.413487169999996</v>
      </c>
      <c r="U65" s="15">
        <v>100</v>
      </c>
      <c r="V65" s="15">
        <v>102.24829920000001</v>
      </c>
      <c r="W65" s="15">
        <v>100</v>
      </c>
    </row>
    <row r="66" spans="1:23" x14ac:dyDescent="0.25">
      <c r="A66">
        <v>211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96.252834719999996</v>
      </c>
      <c r="I66" s="15">
        <v>100</v>
      </c>
      <c r="J66" s="15">
        <v>100</v>
      </c>
      <c r="K66" s="15">
        <v>95.953061500000004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96.934137500000006</v>
      </c>
      <c r="T66" s="15">
        <v>96.480923039999993</v>
      </c>
      <c r="U66" s="15">
        <v>100</v>
      </c>
      <c r="V66" s="15">
        <v>100</v>
      </c>
      <c r="W66" s="15">
        <v>96.852381170000001</v>
      </c>
    </row>
    <row r="67" spans="1:23" x14ac:dyDescent="0.25">
      <c r="A67">
        <v>218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94.753968610000001</v>
      </c>
      <c r="I67" s="15">
        <v>98.875850420000006</v>
      </c>
      <c r="J67" s="15">
        <v>100</v>
      </c>
      <c r="K67" s="15">
        <v>95.953061500000004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95.707792499999996</v>
      </c>
      <c r="T67" s="15">
        <v>95.894410219999997</v>
      </c>
      <c r="U67" s="15">
        <v>100</v>
      </c>
      <c r="V67" s="15">
        <v>100</v>
      </c>
      <c r="W67" s="15">
        <v>96.852381170000001</v>
      </c>
    </row>
    <row r="68" spans="1:23" x14ac:dyDescent="0.25">
      <c r="A68">
        <v>220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94.753968610000001</v>
      </c>
      <c r="I68" s="15">
        <v>100</v>
      </c>
      <c r="J68" s="15">
        <v>100</v>
      </c>
      <c r="K68" s="15">
        <v>97.302041000000003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95.707792499999996</v>
      </c>
      <c r="T68" s="15">
        <v>97.067435869999997</v>
      </c>
      <c r="U68" s="15">
        <v>100</v>
      </c>
      <c r="V68" s="15">
        <v>102.24829920000001</v>
      </c>
      <c r="W68" s="15">
        <v>96.852381170000001</v>
      </c>
    </row>
    <row r="69" spans="1:23" x14ac:dyDescent="0.25">
      <c r="A69">
        <v>221</v>
      </c>
      <c r="B69" t="s">
        <v>922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97.002267779999997</v>
      </c>
      <c r="I69" s="15">
        <v>101.1241496</v>
      </c>
      <c r="J69" s="15">
        <v>103.3724488</v>
      </c>
      <c r="K69" s="15">
        <v>98.651020500000001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97.547309999999996</v>
      </c>
      <c r="T69" s="15">
        <v>98.240461519999997</v>
      </c>
      <c r="U69" s="15">
        <v>103.3724488</v>
      </c>
      <c r="V69" s="15">
        <v>104.4965983</v>
      </c>
      <c r="W69" s="15">
        <v>99.550340199999994</v>
      </c>
    </row>
    <row r="70" spans="1:23" x14ac:dyDescent="0.25">
      <c r="A70">
        <v>231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101.4988661</v>
      </c>
      <c r="I70" s="15">
        <v>105.6207479</v>
      </c>
      <c r="J70" s="15">
        <v>100</v>
      </c>
      <c r="K70" s="15">
        <v>101.3489795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101.22634499999999</v>
      </c>
      <c r="T70" s="15">
        <v>101.75953850000001</v>
      </c>
      <c r="U70" s="15">
        <v>100</v>
      </c>
      <c r="V70" s="15">
        <v>100</v>
      </c>
      <c r="W70" s="15">
        <v>99.100680330000003</v>
      </c>
    </row>
    <row r="71" spans="1:23" x14ac:dyDescent="0.25">
      <c r="A71">
        <v>232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103.74716530000001</v>
      </c>
      <c r="I71" s="15">
        <v>106.74489749999999</v>
      </c>
      <c r="J71" s="15">
        <v>103.3724488</v>
      </c>
      <c r="K71" s="15">
        <v>102.697959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103.06586249999999</v>
      </c>
      <c r="T71" s="15">
        <v>102.93256409999999</v>
      </c>
      <c r="U71" s="15">
        <v>103.3724488</v>
      </c>
      <c r="V71" s="15">
        <v>102.24829920000001</v>
      </c>
      <c r="W71" s="15">
        <v>101.7986393</v>
      </c>
    </row>
    <row r="72" spans="1:23" x14ac:dyDescent="0.25">
      <c r="A72">
        <v>233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104.4965983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103.679035</v>
      </c>
      <c r="T72" s="15">
        <v>100.58651279999999</v>
      </c>
      <c r="U72" s="15">
        <v>103.3724488</v>
      </c>
      <c r="V72" s="15">
        <v>101.1241496</v>
      </c>
      <c r="W72" s="15">
        <v>103.5972787</v>
      </c>
    </row>
    <row r="73" spans="1:23" x14ac:dyDescent="0.25">
      <c r="A73">
        <v>234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105.9954644</v>
      </c>
      <c r="I73" s="15">
        <v>104.4965983</v>
      </c>
      <c r="J73" s="15">
        <v>110.11734629999999</v>
      </c>
      <c r="K73" s="15">
        <v>102.697959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104.90537999999999</v>
      </c>
      <c r="T73" s="15">
        <v>101.75953850000001</v>
      </c>
      <c r="U73" s="15">
        <v>110.11734629999999</v>
      </c>
      <c r="V73" s="15">
        <v>97.751700830000004</v>
      </c>
      <c r="W73" s="15">
        <v>102.697959</v>
      </c>
    </row>
    <row r="74" spans="1:23" x14ac:dyDescent="0.25">
      <c r="A74">
        <v>235</v>
      </c>
      <c r="B74" t="s">
        <v>741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105.24603140000001</v>
      </c>
      <c r="I74" s="15">
        <v>106.74489749999999</v>
      </c>
      <c r="J74" s="15">
        <v>106.74489749999999</v>
      </c>
      <c r="K74" s="15">
        <v>102.697959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104.2922075</v>
      </c>
      <c r="T74" s="15">
        <v>102.93256409999999</v>
      </c>
      <c r="U74" s="15">
        <v>106.74489749999999</v>
      </c>
      <c r="V74" s="15">
        <v>104.4965983</v>
      </c>
      <c r="W74" s="15">
        <v>104.0469385</v>
      </c>
    </row>
    <row r="75" spans="1:23" x14ac:dyDescent="0.25">
      <c r="A75">
        <v>236</v>
      </c>
      <c r="B75" t="s">
        <v>911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105.24603140000001</v>
      </c>
      <c r="I75" s="15">
        <v>106.74489749999999</v>
      </c>
      <c r="J75" s="15">
        <v>103.3724488</v>
      </c>
      <c r="K75" s="15">
        <v>104.0469385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104.2922075</v>
      </c>
      <c r="T75" s="15">
        <v>103.519077</v>
      </c>
      <c r="U75" s="15">
        <v>103.3724488</v>
      </c>
      <c r="V75" s="15">
        <v>104.4965983</v>
      </c>
      <c r="W75" s="15">
        <v>104.4965983</v>
      </c>
    </row>
    <row r="76" spans="1:23" x14ac:dyDescent="0.25">
      <c r="A76">
        <v>250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101.4988661</v>
      </c>
      <c r="I76" s="15">
        <v>105.6207479</v>
      </c>
      <c r="J76" s="15">
        <v>100</v>
      </c>
      <c r="K76" s="15">
        <v>101.3489795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103.679035</v>
      </c>
      <c r="T76" s="15">
        <v>104.1055898</v>
      </c>
      <c r="U76" s="15">
        <v>100</v>
      </c>
      <c r="V76" s="15">
        <v>100</v>
      </c>
      <c r="W76" s="15">
        <v>97.302041000000003</v>
      </c>
    </row>
    <row r="77" spans="1:23" x14ac:dyDescent="0.25">
      <c r="A77">
        <v>251</v>
      </c>
      <c r="B77" t="s">
        <v>648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103.74716530000001</v>
      </c>
      <c r="I77" s="15">
        <v>106.74489749999999</v>
      </c>
      <c r="J77" s="15">
        <v>103.3724488</v>
      </c>
      <c r="K77" s="15">
        <v>102.697959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105.5185525</v>
      </c>
      <c r="T77" s="15">
        <v>105.27861540000001</v>
      </c>
      <c r="U77" s="15">
        <v>103.3724488</v>
      </c>
      <c r="V77" s="15">
        <v>102.24829920000001</v>
      </c>
      <c r="W77" s="15">
        <v>100</v>
      </c>
    </row>
    <row r="78" spans="1:23" x14ac:dyDescent="0.25">
      <c r="A78">
        <v>260</v>
      </c>
      <c r="B78" t="s">
        <v>205</v>
      </c>
      <c r="C78" t="s">
        <v>729</v>
      </c>
      <c r="D78" t="s">
        <v>23</v>
      </c>
      <c r="E78" t="s">
        <v>26</v>
      </c>
      <c r="F78" t="s">
        <v>723</v>
      </c>
      <c r="G78" t="s">
        <v>731</v>
      </c>
      <c r="H78" s="15">
        <v>97.751700830000004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98.160482500000001</v>
      </c>
      <c r="T78" s="15">
        <v>100</v>
      </c>
      <c r="U78" s="15">
        <v>96.627551249999996</v>
      </c>
      <c r="V78" s="15">
        <v>97.751700830000004</v>
      </c>
      <c r="W78" s="15">
        <v>95.953061500000004</v>
      </c>
    </row>
    <row r="79" spans="1:23" x14ac:dyDescent="0.25">
      <c r="A79">
        <v>263</v>
      </c>
      <c r="B79" t="s">
        <v>205</v>
      </c>
      <c r="C79" t="s">
        <v>755</v>
      </c>
      <c r="D79" t="s">
        <v>23</v>
      </c>
      <c r="E79" t="s">
        <v>26</v>
      </c>
      <c r="F79" t="s">
        <v>723</v>
      </c>
      <c r="G79" t="s">
        <v>756</v>
      </c>
      <c r="H79" s="15">
        <v>97.002267779999997</v>
      </c>
      <c r="I79" s="15">
        <v>98.875850420000006</v>
      </c>
      <c r="J79" s="15">
        <v>96.627551249999996</v>
      </c>
      <c r="K79" s="15">
        <v>95.953061500000004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97.547309999999996</v>
      </c>
      <c r="T79" s="15">
        <v>95.894410219999997</v>
      </c>
      <c r="U79" s="15">
        <v>96.627551249999996</v>
      </c>
      <c r="V79" s="15">
        <v>97.751700830000004</v>
      </c>
      <c r="W79" s="15">
        <v>95.953061500000004</v>
      </c>
    </row>
    <row r="80" spans="1:23" x14ac:dyDescent="0.25">
      <c r="A80">
        <v>265</v>
      </c>
      <c r="B80" t="s">
        <v>205</v>
      </c>
      <c r="C80" t="s">
        <v>782</v>
      </c>
      <c r="D80" t="s">
        <v>28</v>
      </c>
      <c r="E80" t="s">
        <v>26</v>
      </c>
      <c r="F80" t="s">
        <v>785</v>
      </c>
      <c r="G80" t="s">
        <v>787</v>
      </c>
      <c r="H80" s="15">
        <v>102.9977322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104.90537999999999</v>
      </c>
      <c r="T80" s="15">
        <v>103.519077</v>
      </c>
      <c r="U80" s="15">
        <v>106.74489749999999</v>
      </c>
      <c r="V80" s="15">
        <v>100</v>
      </c>
      <c r="W80" s="15">
        <v>99.550340199999994</v>
      </c>
    </row>
    <row r="81" spans="1:23" x14ac:dyDescent="0.25">
      <c r="A81">
        <v>271</v>
      </c>
      <c r="B81" t="s">
        <v>205</v>
      </c>
      <c r="C81" t="s">
        <v>827</v>
      </c>
      <c r="D81" t="s">
        <v>28</v>
      </c>
      <c r="E81" t="s">
        <v>26</v>
      </c>
      <c r="F81" t="s">
        <v>785</v>
      </c>
      <c r="G81" t="s">
        <v>829</v>
      </c>
      <c r="H81" s="15">
        <v>95.503401670000002</v>
      </c>
      <c r="I81" s="15">
        <v>98.875850420000006</v>
      </c>
      <c r="J81" s="15">
        <v>100</v>
      </c>
      <c r="K81" s="15">
        <v>95.953061500000004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96.320965000000001</v>
      </c>
      <c r="T81" s="15">
        <v>95.894410219999997</v>
      </c>
      <c r="U81" s="15">
        <v>100</v>
      </c>
      <c r="V81" s="15">
        <v>96.627551249999996</v>
      </c>
      <c r="W81" s="15">
        <v>95.053741830000007</v>
      </c>
    </row>
    <row r="82" spans="1:23" x14ac:dyDescent="0.25">
      <c r="A82">
        <v>285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103.74716530000001</v>
      </c>
      <c r="I82" s="15">
        <v>103.3724488</v>
      </c>
      <c r="J82" s="15">
        <v>96.627551249999996</v>
      </c>
      <c r="K82" s="15">
        <v>101.3489795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105.5185525</v>
      </c>
      <c r="T82" s="15">
        <v>102.93256409999999</v>
      </c>
      <c r="U82" s="15">
        <v>96.627551249999996</v>
      </c>
      <c r="V82" s="15">
        <v>98.875850420000006</v>
      </c>
      <c r="W82" s="15">
        <v>100.44965980000001</v>
      </c>
    </row>
    <row r="83" spans="1:23" x14ac:dyDescent="0.25">
      <c r="A83">
        <v>286</v>
      </c>
      <c r="B83" t="s">
        <v>629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105.9954644</v>
      </c>
      <c r="I83" s="15">
        <v>104.4965983</v>
      </c>
      <c r="J83" s="15">
        <v>100</v>
      </c>
      <c r="K83" s="15">
        <v>102.697959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107.35807</v>
      </c>
      <c r="T83" s="15">
        <v>104.1055898</v>
      </c>
      <c r="U83" s="15">
        <v>100</v>
      </c>
      <c r="V83" s="15">
        <v>101.1241496</v>
      </c>
      <c r="W83" s="15">
        <v>103.1476188</v>
      </c>
    </row>
    <row r="84" spans="1:23" x14ac:dyDescent="0.25">
      <c r="A84">
        <v>287</v>
      </c>
      <c r="B84" t="s">
        <v>706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107.4943306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108.58441500000001</v>
      </c>
      <c r="T84" s="15">
        <v>101.75953850000001</v>
      </c>
      <c r="U84" s="15">
        <v>93.255102500000007</v>
      </c>
      <c r="V84" s="15">
        <v>101.1241496</v>
      </c>
      <c r="W84" s="15">
        <v>105.39591799999999</v>
      </c>
    </row>
    <row r="85" spans="1:23" x14ac:dyDescent="0.25">
      <c r="A85">
        <v>288</v>
      </c>
      <c r="B85" t="s">
        <v>832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108.24376359999999</v>
      </c>
      <c r="I85" s="15">
        <v>107.8690471</v>
      </c>
      <c r="J85" s="15">
        <v>100</v>
      </c>
      <c r="K85" s="15">
        <v>105.39591799999999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109.1975875</v>
      </c>
      <c r="T85" s="15">
        <v>107.0381539</v>
      </c>
      <c r="U85" s="15">
        <v>100</v>
      </c>
      <c r="V85" s="15">
        <v>96.627551249999996</v>
      </c>
      <c r="W85" s="15">
        <v>102.24829920000001</v>
      </c>
    </row>
    <row r="86" spans="1:23" x14ac:dyDescent="0.25">
      <c r="A86">
        <v>289</v>
      </c>
      <c r="B86" t="s">
        <v>984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107.4943306</v>
      </c>
      <c r="I86" s="15">
        <v>104.4965983</v>
      </c>
      <c r="J86" s="15">
        <v>103.3724488</v>
      </c>
      <c r="K86" s="15">
        <v>102.697959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108.58441500000001</v>
      </c>
      <c r="T86" s="15">
        <v>104.1055898</v>
      </c>
      <c r="U86" s="15">
        <v>103.3724488</v>
      </c>
      <c r="V86" s="15">
        <v>103.3724488</v>
      </c>
      <c r="W86" s="15">
        <v>105.39591799999999</v>
      </c>
    </row>
    <row r="87" spans="1:23" x14ac:dyDescent="0.25">
      <c r="A87">
        <v>290</v>
      </c>
      <c r="B87" t="s">
        <v>207</v>
      </c>
      <c r="C87" t="s">
        <v>495</v>
      </c>
      <c r="D87" t="s">
        <v>24</v>
      </c>
      <c r="E87" t="s">
        <v>26</v>
      </c>
      <c r="F87" t="s">
        <v>190</v>
      </c>
      <c r="G87" t="s">
        <v>496</v>
      </c>
      <c r="H87" s="15">
        <v>106.74489749999999</v>
      </c>
      <c r="I87" s="15">
        <v>107.8690471</v>
      </c>
      <c r="J87" s="15">
        <v>100</v>
      </c>
      <c r="K87" s="15">
        <v>106.74489749999999</v>
      </c>
      <c r="L87" s="15">
        <v>120</v>
      </c>
      <c r="M87" s="15">
        <v>103.74716530000001</v>
      </c>
      <c r="N87" s="15">
        <v>103.3724488</v>
      </c>
      <c r="O87" s="15">
        <v>104.0469385</v>
      </c>
      <c r="P87" s="15">
        <v>106.74489749999999</v>
      </c>
      <c r="Q87" s="15">
        <v>106.74489749999999</v>
      </c>
      <c r="R87" s="15">
        <v>107.5451396</v>
      </c>
      <c r="S87" s="15">
        <v>107.9712425</v>
      </c>
      <c r="T87" s="15">
        <v>107.62466670000001</v>
      </c>
      <c r="U87" s="15">
        <v>100</v>
      </c>
      <c r="V87" s="15">
        <v>105.6207479</v>
      </c>
      <c r="W87" s="15">
        <v>103.5972787</v>
      </c>
    </row>
    <row r="88" spans="1:23" x14ac:dyDescent="0.25">
      <c r="A88">
        <v>302</v>
      </c>
      <c r="B88" t="s">
        <v>205</v>
      </c>
      <c r="C88" t="s">
        <v>535</v>
      </c>
      <c r="D88" t="s">
        <v>28</v>
      </c>
      <c r="E88" t="s">
        <v>26</v>
      </c>
      <c r="F88" t="s">
        <v>190</v>
      </c>
      <c r="G88" t="s">
        <v>536</v>
      </c>
      <c r="H88" s="15">
        <v>97.751700830000004</v>
      </c>
      <c r="I88" s="15">
        <v>98.875850420000006</v>
      </c>
      <c r="J88" s="15">
        <v>103.3724488</v>
      </c>
      <c r="K88" s="15">
        <v>100</v>
      </c>
      <c r="L88" s="15">
        <v>100</v>
      </c>
      <c r="M88" s="15">
        <v>102.24829920000001</v>
      </c>
      <c r="N88" s="15">
        <v>96.627551249999996</v>
      </c>
      <c r="O88" s="15">
        <v>95.953061500000004</v>
      </c>
      <c r="P88" s="15">
        <v>100</v>
      </c>
      <c r="Q88" s="15">
        <v>100</v>
      </c>
      <c r="R88" s="15">
        <v>97.027672289999998</v>
      </c>
      <c r="S88" s="15">
        <v>98.160482500000001</v>
      </c>
      <c r="T88" s="15">
        <v>97.653948700000001</v>
      </c>
      <c r="U88" s="15">
        <v>103.3724488</v>
      </c>
      <c r="V88" s="15">
        <v>100</v>
      </c>
      <c r="W88" s="15">
        <v>100</v>
      </c>
    </row>
    <row r="89" spans="1:23" x14ac:dyDescent="0.25">
      <c r="A89">
        <v>322</v>
      </c>
      <c r="B89" t="s">
        <v>205</v>
      </c>
      <c r="C89" t="s">
        <v>507</v>
      </c>
      <c r="D89" t="s">
        <v>24</v>
      </c>
      <c r="E89" t="s">
        <v>26</v>
      </c>
      <c r="F89" t="s">
        <v>154</v>
      </c>
      <c r="G89" t="s">
        <v>508</v>
      </c>
      <c r="H89" s="15">
        <v>97.002267779999997</v>
      </c>
      <c r="I89" s="15">
        <v>102.24829920000001</v>
      </c>
      <c r="J89" s="15">
        <v>96.627551249999996</v>
      </c>
      <c r="K89" s="15">
        <v>94.604082000000005</v>
      </c>
      <c r="L89" s="15">
        <v>100</v>
      </c>
      <c r="M89" s="15">
        <v>96.252834719999996</v>
      </c>
      <c r="N89" s="15">
        <v>89.882653750000003</v>
      </c>
      <c r="O89" s="15">
        <v>94.604082000000005</v>
      </c>
      <c r="P89" s="15">
        <v>95.503401670000002</v>
      </c>
      <c r="Q89" s="15">
        <v>106.74489749999999</v>
      </c>
      <c r="R89" s="15">
        <v>94.283985169999994</v>
      </c>
      <c r="S89" s="15">
        <v>97.547309999999996</v>
      </c>
      <c r="T89" s="15">
        <v>97.067435869999997</v>
      </c>
      <c r="U89" s="15">
        <v>96.627551249999996</v>
      </c>
      <c r="V89" s="15">
        <v>95.503401670000002</v>
      </c>
      <c r="W89" s="15">
        <v>95.953061500000004</v>
      </c>
    </row>
    <row r="90" spans="1:23" x14ac:dyDescent="0.25">
      <c r="A90">
        <v>323</v>
      </c>
      <c r="B90" t="s">
        <v>205</v>
      </c>
      <c r="C90" t="s">
        <v>509</v>
      </c>
      <c r="D90" t="s">
        <v>24</v>
      </c>
      <c r="E90" t="s">
        <v>26</v>
      </c>
      <c r="F90" t="s">
        <v>154</v>
      </c>
      <c r="G90" t="s">
        <v>510</v>
      </c>
      <c r="H90" s="15">
        <v>100</v>
      </c>
      <c r="I90" s="15">
        <v>106.74489749999999</v>
      </c>
      <c r="J90" s="15">
        <v>96.627551249999996</v>
      </c>
      <c r="K90" s="15">
        <v>102.697959</v>
      </c>
      <c r="L90" s="15">
        <v>100</v>
      </c>
      <c r="M90" s="15">
        <v>99.250566939999999</v>
      </c>
      <c r="N90" s="15">
        <v>96.627551249999996</v>
      </c>
      <c r="O90" s="15">
        <v>97.302041000000003</v>
      </c>
      <c r="P90" s="15">
        <v>95.503401670000002</v>
      </c>
      <c r="Q90" s="15">
        <v>106.74489749999999</v>
      </c>
      <c r="R90" s="15">
        <v>99.314078219999999</v>
      </c>
      <c r="S90" s="15">
        <v>100</v>
      </c>
      <c r="T90" s="15">
        <v>102.93256409999999</v>
      </c>
      <c r="U90" s="15">
        <v>96.627551249999996</v>
      </c>
      <c r="V90" s="15">
        <v>97.751700830000004</v>
      </c>
      <c r="W90" s="15">
        <v>98.651020500000001</v>
      </c>
    </row>
    <row r="91" spans="1:23" x14ac:dyDescent="0.25">
      <c r="A91">
        <v>324</v>
      </c>
      <c r="B91" t="s">
        <v>1069</v>
      </c>
      <c r="C91" t="s">
        <v>509</v>
      </c>
      <c r="D91" t="s">
        <v>28</v>
      </c>
      <c r="E91" t="s">
        <v>26</v>
      </c>
      <c r="F91" t="s">
        <v>154</v>
      </c>
      <c r="G91" t="s">
        <v>510</v>
      </c>
      <c r="H91" s="15">
        <v>102.24829920000001</v>
      </c>
      <c r="I91" s="15">
        <v>107.8690471</v>
      </c>
      <c r="J91" s="15">
        <v>100</v>
      </c>
      <c r="K91" s="15">
        <v>104.0469385</v>
      </c>
      <c r="L91" s="15">
        <v>100</v>
      </c>
      <c r="M91" s="15">
        <v>101.4988661</v>
      </c>
      <c r="N91" s="15">
        <v>100</v>
      </c>
      <c r="O91" s="15">
        <v>101.3489795</v>
      </c>
      <c r="P91" s="15">
        <v>97.751700830000004</v>
      </c>
      <c r="Q91" s="15">
        <v>106.74489749999999</v>
      </c>
      <c r="R91" s="15">
        <v>102.5150465</v>
      </c>
      <c r="S91" s="15">
        <v>101.8395175</v>
      </c>
      <c r="T91" s="15">
        <v>104.1055898</v>
      </c>
      <c r="U91" s="15">
        <v>100</v>
      </c>
      <c r="V91" s="15">
        <v>100</v>
      </c>
      <c r="W91" s="15">
        <v>101.3489795</v>
      </c>
    </row>
    <row r="92" spans="1:23" x14ac:dyDescent="0.25">
      <c r="A92">
        <v>335</v>
      </c>
      <c r="B92" t="s">
        <v>205</v>
      </c>
      <c r="C92" t="s">
        <v>650</v>
      </c>
      <c r="D92" t="s">
        <v>24</v>
      </c>
      <c r="E92" t="s">
        <v>26</v>
      </c>
      <c r="F92" t="s">
        <v>635</v>
      </c>
      <c r="G92" t="s">
        <v>652</v>
      </c>
      <c r="H92" s="15">
        <v>94.753968610000001</v>
      </c>
      <c r="I92" s="15">
        <v>97.751700830000004</v>
      </c>
      <c r="J92" s="15">
        <v>96.627551249999996</v>
      </c>
      <c r="K92" s="15">
        <v>97.302041000000003</v>
      </c>
      <c r="L92" s="15">
        <v>100</v>
      </c>
      <c r="M92" s="15">
        <v>97.751700830000004</v>
      </c>
      <c r="N92" s="15">
        <v>89.882653750000003</v>
      </c>
      <c r="O92" s="15">
        <v>97.302041000000003</v>
      </c>
      <c r="P92" s="15">
        <v>100</v>
      </c>
      <c r="Q92" s="15">
        <v>100</v>
      </c>
      <c r="R92" s="15">
        <v>93.369422799999995</v>
      </c>
      <c r="S92" s="15">
        <v>95.707792499999996</v>
      </c>
      <c r="T92" s="15">
        <v>95.894410219999997</v>
      </c>
      <c r="U92" s="15">
        <v>96.627551249999996</v>
      </c>
      <c r="V92" s="15">
        <v>97.751700830000004</v>
      </c>
      <c r="W92" s="15">
        <v>97.751700830000004</v>
      </c>
    </row>
    <row r="93" spans="1:23" x14ac:dyDescent="0.25">
      <c r="A93">
        <v>346</v>
      </c>
      <c r="B93" t="s">
        <v>205</v>
      </c>
      <c r="C93" t="s">
        <v>519</v>
      </c>
      <c r="D93" t="s">
        <v>28</v>
      </c>
      <c r="E93" t="s">
        <v>26</v>
      </c>
      <c r="F93" t="s">
        <v>155</v>
      </c>
      <c r="G93" t="s">
        <v>520</v>
      </c>
      <c r="H93" s="15">
        <v>102.9977322</v>
      </c>
      <c r="I93" s="15">
        <v>107.8690471</v>
      </c>
      <c r="J93" s="15">
        <v>96.627551249999996</v>
      </c>
      <c r="K93" s="15">
        <v>101.3489795</v>
      </c>
      <c r="L93" s="15">
        <v>120</v>
      </c>
      <c r="M93" s="15">
        <v>103.74716530000001</v>
      </c>
      <c r="N93" s="15">
        <v>96.627551249999996</v>
      </c>
      <c r="O93" s="15">
        <v>95.953061500000004</v>
      </c>
      <c r="P93" s="15">
        <v>100</v>
      </c>
      <c r="Q93" s="15">
        <v>113.489795</v>
      </c>
      <c r="R93" s="15">
        <v>103.8868901</v>
      </c>
      <c r="S93" s="15">
        <v>104.90537999999999</v>
      </c>
      <c r="T93" s="15">
        <v>105.27861540000001</v>
      </c>
      <c r="U93" s="15">
        <v>96.627551249999996</v>
      </c>
      <c r="V93" s="15">
        <v>100</v>
      </c>
      <c r="W93" s="15">
        <v>100.89931970000001</v>
      </c>
    </row>
    <row r="94" spans="1:23" x14ac:dyDescent="0.25">
      <c r="A94">
        <v>347</v>
      </c>
      <c r="B94" t="s">
        <v>586</v>
      </c>
      <c r="C94" t="s">
        <v>519</v>
      </c>
      <c r="D94" t="s">
        <v>23</v>
      </c>
      <c r="E94" t="s">
        <v>26</v>
      </c>
      <c r="F94" t="s">
        <v>155</v>
      </c>
      <c r="G94" t="s">
        <v>520</v>
      </c>
      <c r="H94" s="15">
        <v>105.24603140000001</v>
      </c>
      <c r="I94" s="15">
        <v>108.9931967</v>
      </c>
      <c r="J94" s="15">
        <v>100</v>
      </c>
      <c r="K94" s="15">
        <v>102.697959</v>
      </c>
      <c r="L94" s="15">
        <v>120</v>
      </c>
      <c r="M94" s="15">
        <v>105.9954644</v>
      </c>
      <c r="N94" s="15">
        <v>100</v>
      </c>
      <c r="O94" s="15">
        <v>100</v>
      </c>
      <c r="P94" s="15">
        <v>102.24829920000001</v>
      </c>
      <c r="Q94" s="15">
        <v>113.489795</v>
      </c>
      <c r="R94" s="15">
        <v>107.0878584</v>
      </c>
      <c r="S94" s="15">
        <v>106.74489749999999</v>
      </c>
      <c r="T94" s="15">
        <v>106.4516411</v>
      </c>
      <c r="U94" s="15">
        <v>100</v>
      </c>
      <c r="V94" s="15">
        <v>102.24829920000001</v>
      </c>
      <c r="W94" s="15">
        <v>103.5972787</v>
      </c>
    </row>
    <row r="95" spans="1:23" x14ac:dyDescent="0.25">
      <c r="A95">
        <v>348</v>
      </c>
      <c r="B95" t="s">
        <v>955</v>
      </c>
      <c r="C95" t="s">
        <v>519</v>
      </c>
      <c r="D95" t="s">
        <v>24</v>
      </c>
      <c r="E95" t="s">
        <v>26</v>
      </c>
      <c r="F95" t="s">
        <v>155</v>
      </c>
      <c r="G95" t="s">
        <v>520</v>
      </c>
      <c r="H95" s="15">
        <v>105.9954644</v>
      </c>
      <c r="I95" s="15">
        <v>106.74489749999999</v>
      </c>
      <c r="J95" s="15">
        <v>100</v>
      </c>
      <c r="K95" s="15">
        <v>100</v>
      </c>
      <c r="L95" s="15">
        <v>120</v>
      </c>
      <c r="M95" s="15">
        <v>108.24376359999999</v>
      </c>
      <c r="N95" s="15">
        <v>96.627551249999996</v>
      </c>
      <c r="O95" s="15">
        <v>104.0469385</v>
      </c>
      <c r="P95" s="15">
        <v>102.24829920000001</v>
      </c>
      <c r="Q95" s="15">
        <v>113.489795</v>
      </c>
      <c r="R95" s="15">
        <v>107.5451396</v>
      </c>
      <c r="S95" s="15">
        <v>107.35807</v>
      </c>
      <c r="T95" s="15">
        <v>104.1055898</v>
      </c>
      <c r="U95" s="15">
        <v>100</v>
      </c>
      <c r="V95" s="15">
        <v>101.1241496</v>
      </c>
      <c r="W95" s="15">
        <v>106.2952377</v>
      </c>
    </row>
    <row r="96" spans="1:23" x14ac:dyDescent="0.25">
      <c r="A96">
        <v>363</v>
      </c>
      <c r="B96" t="s">
        <v>205</v>
      </c>
      <c r="C96" t="s">
        <v>560</v>
      </c>
      <c r="D96" t="s">
        <v>24</v>
      </c>
      <c r="E96" t="s">
        <v>26</v>
      </c>
      <c r="F96" t="s">
        <v>542</v>
      </c>
      <c r="G96" t="s">
        <v>572</v>
      </c>
      <c r="H96" s="15">
        <v>96.252834719999996</v>
      </c>
      <c r="I96" s="15">
        <v>96.627551249999996</v>
      </c>
      <c r="J96" s="15">
        <v>96.627551249999996</v>
      </c>
      <c r="K96" s="15">
        <v>108.09387700000001</v>
      </c>
      <c r="L96" s="15">
        <v>100</v>
      </c>
      <c r="M96" s="15">
        <v>96.252834719999996</v>
      </c>
      <c r="N96" s="15">
        <v>96.627551249999996</v>
      </c>
      <c r="O96" s="15">
        <v>97.302041000000003</v>
      </c>
      <c r="P96" s="15">
        <v>97.751700830000004</v>
      </c>
      <c r="Q96" s="15">
        <v>100</v>
      </c>
      <c r="R96" s="15">
        <v>95.198547540000007</v>
      </c>
      <c r="S96" s="15">
        <v>96.934137500000006</v>
      </c>
      <c r="T96" s="15">
        <v>100</v>
      </c>
      <c r="U96" s="15">
        <v>96.627551249999996</v>
      </c>
      <c r="V96" s="15">
        <v>98.875850420000006</v>
      </c>
      <c r="W96" s="15">
        <v>96.852381170000001</v>
      </c>
    </row>
    <row r="97" spans="1:23" x14ac:dyDescent="0.25">
      <c r="A97">
        <v>364</v>
      </c>
      <c r="B97" t="s">
        <v>738</v>
      </c>
      <c r="C97" t="s">
        <v>560</v>
      </c>
      <c r="D97" t="s">
        <v>28</v>
      </c>
      <c r="E97" t="s">
        <v>26</v>
      </c>
      <c r="F97" t="s">
        <v>542</v>
      </c>
      <c r="G97" t="s">
        <v>572</v>
      </c>
      <c r="H97" s="15">
        <v>98.501133890000006</v>
      </c>
      <c r="I97" s="15">
        <v>97.751700830000004</v>
      </c>
      <c r="J97" s="15">
        <v>100</v>
      </c>
      <c r="K97" s="15">
        <v>109.4428565</v>
      </c>
      <c r="L97" s="15">
        <v>100</v>
      </c>
      <c r="M97" s="15">
        <v>98.501133890000006</v>
      </c>
      <c r="N97" s="15">
        <v>100</v>
      </c>
      <c r="O97" s="15">
        <v>101.3489795</v>
      </c>
      <c r="P97" s="15">
        <v>100</v>
      </c>
      <c r="Q97" s="15">
        <v>100</v>
      </c>
      <c r="R97" s="15">
        <v>98.39951585</v>
      </c>
      <c r="S97" s="15">
        <v>98.773655000000005</v>
      </c>
      <c r="T97" s="15">
        <v>101.1730257</v>
      </c>
      <c r="U97" s="15">
        <v>100</v>
      </c>
      <c r="V97" s="15">
        <v>101.1241496</v>
      </c>
      <c r="W97" s="15">
        <v>99.550340199999994</v>
      </c>
    </row>
    <row r="98" spans="1:23" x14ac:dyDescent="0.25">
      <c r="A98">
        <v>366</v>
      </c>
      <c r="B98" t="s">
        <v>205</v>
      </c>
      <c r="C98" t="s">
        <v>564</v>
      </c>
      <c r="D98" t="s">
        <v>24</v>
      </c>
      <c r="E98" t="s">
        <v>26</v>
      </c>
      <c r="F98" t="s">
        <v>542</v>
      </c>
      <c r="G98" t="s">
        <v>576</v>
      </c>
      <c r="H98" s="15">
        <v>97.002267779999997</v>
      </c>
      <c r="I98" s="15">
        <v>97.751700830000004</v>
      </c>
      <c r="J98" s="15">
        <v>96.627551249999996</v>
      </c>
      <c r="K98" s="15">
        <v>94.604082000000005</v>
      </c>
      <c r="L98" s="15">
        <v>100</v>
      </c>
      <c r="M98" s="15">
        <v>96.252834719999996</v>
      </c>
      <c r="N98" s="15">
        <v>96.627551249999996</v>
      </c>
      <c r="O98" s="15">
        <v>97.302041000000003</v>
      </c>
      <c r="P98" s="15">
        <v>95.503401670000002</v>
      </c>
      <c r="Q98" s="15">
        <v>100</v>
      </c>
      <c r="R98" s="15">
        <v>93.140782200000004</v>
      </c>
      <c r="S98" s="15">
        <v>97.547309999999996</v>
      </c>
      <c r="T98" s="15">
        <v>94.721384569999998</v>
      </c>
      <c r="U98" s="15">
        <v>96.627551249999996</v>
      </c>
      <c r="V98" s="15">
        <v>97.751700830000004</v>
      </c>
      <c r="W98" s="15">
        <v>96.852381170000001</v>
      </c>
    </row>
    <row r="99" spans="1:23" x14ac:dyDescent="0.25">
      <c r="A99">
        <v>369</v>
      </c>
      <c r="B99" t="s">
        <v>205</v>
      </c>
      <c r="C99" t="s">
        <v>1083</v>
      </c>
      <c r="D99" t="s">
        <v>28</v>
      </c>
      <c r="E99" t="s">
        <v>26</v>
      </c>
      <c r="F99" t="s">
        <v>1078</v>
      </c>
      <c r="G99" t="s">
        <v>1084</v>
      </c>
      <c r="H99" s="15">
        <v>95.503401670000002</v>
      </c>
      <c r="I99" s="15">
        <v>101.1241496</v>
      </c>
      <c r="J99" s="15">
        <v>96.627551249999996</v>
      </c>
      <c r="K99" s="15">
        <v>102.697959</v>
      </c>
      <c r="L99" s="15">
        <v>100</v>
      </c>
      <c r="M99" s="15">
        <v>96.252834719999996</v>
      </c>
      <c r="N99" s="15">
        <v>100</v>
      </c>
      <c r="O99" s="15">
        <v>97.302041000000003</v>
      </c>
      <c r="P99" s="15">
        <v>97.751700830000004</v>
      </c>
      <c r="Q99" s="15">
        <v>106.74489749999999</v>
      </c>
      <c r="R99" s="15">
        <v>96.341750509999997</v>
      </c>
      <c r="S99" s="15">
        <v>96.320965000000001</v>
      </c>
      <c r="T99" s="15">
        <v>100</v>
      </c>
      <c r="U99" s="15">
        <v>96.627551249999996</v>
      </c>
      <c r="V99" s="15">
        <v>100</v>
      </c>
      <c r="W99" s="15">
        <v>96.852381170000001</v>
      </c>
    </row>
    <row r="100" spans="1:23" x14ac:dyDescent="0.25">
      <c r="A100">
        <v>371</v>
      </c>
      <c r="B100" t="s">
        <v>205</v>
      </c>
      <c r="C100" t="s">
        <v>1100</v>
      </c>
      <c r="D100" t="s">
        <v>28</v>
      </c>
      <c r="E100" t="s">
        <v>26</v>
      </c>
      <c r="F100" t="s">
        <v>1078</v>
      </c>
      <c r="G100" t="s">
        <v>1101</v>
      </c>
      <c r="H100" s="15">
        <v>97.751700830000004</v>
      </c>
      <c r="I100" s="15">
        <v>100</v>
      </c>
      <c r="J100" s="15">
        <v>96.627551249999996</v>
      </c>
      <c r="K100" s="15">
        <v>95.953061500000004</v>
      </c>
      <c r="L100" s="15">
        <v>100</v>
      </c>
      <c r="M100" s="15">
        <v>94.753968610000001</v>
      </c>
      <c r="N100" s="15">
        <v>93.255102500000007</v>
      </c>
      <c r="O100" s="15">
        <v>95.953061500000004</v>
      </c>
      <c r="P100" s="15">
        <v>93.255102500000007</v>
      </c>
      <c r="Q100" s="15">
        <v>106.74489749999999</v>
      </c>
      <c r="R100" s="15">
        <v>94.055344579999996</v>
      </c>
      <c r="S100" s="15">
        <v>98.160482500000001</v>
      </c>
      <c r="T100" s="15">
        <v>96.480923039999993</v>
      </c>
      <c r="U100" s="15">
        <v>96.627551249999996</v>
      </c>
      <c r="V100" s="15">
        <v>95.503401670000002</v>
      </c>
      <c r="W100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81"/>
  <sheetViews>
    <sheetView topLeftCell="A49" zoomScaleNormal="100" workbookViewId="0">
      <selection activeCell="A78" sqref="A78:XFD78"/>
    </sheetView>
  </sheetViews>
  <sheetFormatPr defaultRowHeight="14.25" x14ac:dyDescent="0.25"/>
  <cols>
    <col min="1" max="1" width="7.140625" bestFit="1" customWidth="1"/>
    <col min="2" max="2" width="9.85546875" bestFit="1" customWidth="1"/>
    <col min="3" max="3" width="11.140625" bestFit="1" customWidth="1"/>
    <col min="4" max="5" width="11.85546875" bestFit="1" customWidth="1"/>
    <col min="6" max="6" width="8" bestFit="1" customWidth="1"/>
    <col min="7" max="7" width="14.1406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bestFit="1" customWidth="1"/>
    <col min="25" max="25" width="14.7109375" customWidth="1"/>
    <col min="26" max="26" width="15.42578125" bestFit="1" customWidth="1"/>
  </cols>
  <sheetData>
    <row r="1" spans="1:23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</row>
    <row r="2" spans="1:23" x14ac:dyDescent="0.2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95.849293849999995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96.125271650000002</v>
      </c>
      <c r="S2" s="15">
        <v>105.05867309999999</v>
      </c>
      <c r="T2" s="15">
        <v>97.350218839999997</v>
      </c>
      <c r="U2" s="15">
        <v>99.156887810000001</v>
      </c>
      <c r="V2" s="15">
        <v>97.430515240000005</v>
      </c>
      <c r="W2" s="15">
        <v>96.627551249999996</v>
      </c>
    </row>
    <row r="3" spans="1:23" x14ac:dyDescent="0.2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102.52933659999999</v>
      </c>
      <c r="J3" s="15">
        <v>101.6862244</v>
      </c>
      <c r="K3" s="15">
        <v>98.962323459999993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100.1435085</v>
      </c>
      <c r="S3" s="15">
        <v>106.1828227</v>
      </c>
      <c r="T3" s="15">
        <v>100.2408892</v>
      </c>
      <c r="U3" s="15">
        <v>101.6862244</v>
      </c>
      <c r="V3" s="15">
        <v>100</v>
      </c>
      <c r="W3" s="15">
        <v>98.875850420000006</v>
      </c>
    </row>
    <row r="4" spans="1:23" x14ac:dyDescent="0.2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104.2155609</v>
      </c>
      <c r="J4" s="15">
        <v>101.6862244</v>
      </c>
      <c r="K4" s="15">
        <v>101.0376765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100.1435085</v>
      </c>
      <c r="S4" s="15">
        <v>103.9345235</v>
      </c>
      <c r="T4" s="15">
        <v>102.1680028</v>
      </c>
      <c r="U4" s="15">
        <v>101.6862244</v>
      </c>
      <c r="V4" s="15">
        <v>102.5694848</v>
      </c>
      <c r="W4" s="15">
        <v>94.379252080000001</v>
      </c>
    </row>
    <row r="5" spans="1:23" x14ac:dyDescent="0.2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104.2155609</v>
      </c>
      <c r="J5" s="15">
        <v>104.2155609</v>
      </c>
      <c r="K5" s="15">
        <v>101.0376765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103.01367759999999</v>
      </c>
      <c r="S5" s="15">
        <v>107.3069723</v>
      </c>
      <c r="T5" s="15">
        <v>102.1680028</v>
      </c>
      <c r="U5" s="15">
        <v>104.2155609</v>
      </c>
      <c r="V5" s="15">
        <v>100</v>
      </c>
      <c r="W5" s="15">
        <v>101.1241496</v>
      </c>
    </row>
    <row r="6" spans="1:23" x14ac:dyDescent="0.25">
      <c r="A6">
        <v>13</v>
      </c>
      <c r="B6" s="30" t="s">
        <v>606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103.3724488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103.01367759999999</v>
      </c>
      <c r="S6" s="15">
        <v>109.5552715</v>
      </c>
      <c r="T6" s="15">
        <v>101.204446</v>
      </c>
      <c r="U6" s="15">
        <v>103.3724488</v>
      </c>
      <c r="V6" s="15">
        <v>100</v>
      </c>
      <c r="W6" s="15">
        <v>102.24829920000001</v>
      </c>
    </row>
    <row r="7" spans="1:23" x14ac:dyDescent="0.25">
      <c r="A7">
        <v>14</v>
      </c>
      <c r="B7" s="30" t="s">
        <v>708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105.05867309999999</v>
      </c>
      <c r="J7" s="15">
        <v>102.52933659999999</v>
      </c>
      <c r="K7" s="15">
        <v>98.962323459999993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103.30069450000001</v>
      </c>
      <c r="S7" s="15">
        <v>107.3069723</v>
      </c>
      <c r="T7" s="15">
        <v>101.6862244</v>
      </c>
      <c r="U7" s="15">
        <v>102.52933659999999</v>
      </c>
      <c r="V7" s="15">
        <v>106.4237119</v>
      </c>
      <c r="W7" s="15">
        <v>100</v>
      </c>
    </row>
    <row r="8" spans="1:23" x14ac:dyDescent="0.25">
      <c r="A8">
        <v>15</v>
      </c>
      <c r="B8" s="30" t="s">
        <v>780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105.9017853</v>
      </c>
      <c r="J8" s="15">
        <v>105.9017853</v>
      </c>
      <c r="K8" s="15">
        <v>102.0753531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105.8838468</v>
      </c>
      <c r="S8" s="15">
        <v>108.43112189999999</v>
      </c>
      <c r="T8" s="15">
        <v>103.6133379</v>
      </c>
      <c r="U8" s="15">
        <v>105.9017853</v>
      </c>
      <c r="V8" s="15">
        <v>102.5694848</v>
      </c>
      <c r="W8" s="15">
        <v>103.3724488</v>
      </c>
    </row>
    <row r="9" spans="1:23" x14ac:dyDescent="0.25">
      <c r="A9">
        <v>16</v>
      </c>
      <c r="B9" s="30" t="s">
        <v>884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105.9017853</v>
      </c>
      <c r="J9" s="15">
        <v>105.05867309999999</v>
      </c>
      <c r="K9" s="15">
        <v>103.1130296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106.4578806</v>
      </c>
      <c r="S9" s="15">
        <v>108.43112189999999</v>
      </c>
      <c r="T9" s="15">
        <v>104.0951163</v>
      </c>
      <c r="U9" s="15">
        <v>105.05867309999999</v>
      </c>
      <c r="V9" s="15">
        <v>105.1389695</v>
      </c>
      <c r="W9" s="15">
        <v>103.3724488</v>
      </c>
    </row>
    <row r="10" spans="1:23" x14ac:dyDescent="0.25">
      <c r="A10">
        <v>17</v>
      </c>
      <c r="B10" s="30" t="s">
        <v>934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105.05867309999999</v>
      </c>
      <c r="J10" s="15">
        <v>105.05867309999999</v>
      </c>
      <c r="K10" s="15">
        <v>102.0753531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106.4578806</v>
      </c>
      <c r="S10" s="15">
        <v>110.679421</v>
      </c>
      <c r="T10" s="15">
        <v>103.1315596</v>
      </c>
      <c r="U10" s="15">
        <v>105.05867309999999</v>
      </c>
      <c r="V10" s="15">
        <v>102.5694848</v>
      </c>
      <c r="W10" s="15">
        <v>105.6207479</v>
      </c>
    </row>
    <row r="11" spans="1:23" x14ac:dyDescent="0.25">
      <c r="A11">
        <v>18</v>
      </c>
      <c r="B11" s="30" t="s">
        <v>1128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106.74489749999999</v>
      </c>
      <c r="J11" s="15">
        <v>107.5880097</v>
      </c>
      <c r="K11" s="15">
        <v>104.1507062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108.7540159</v>
      </c>
      <c r="S11" s="15">
        <v>109.5552715</v>
      </c>
      <c r="T11" s="15">
        <v>105.05867309999999</v>
      </c>
      <c r="U11" s="15">
        <v>107.5880097</v>
      </c>
      <c r="V11" s="15">
        <v>105.1389695</v>
      </c>
      <c r="W11" s="15">
        <v>105.6207479</v>
      </c>
    </row>
    <row r="12" spans="1:23" x14ac:dyDescent="0.25">
      <c r="A12">
        <v>51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93.255102500000007</v>
      </c>
      <c r="J12" s="15">
        <v>94.941326880000005</v>
      </c>
      <c r="K12" s="15">
        <v>95.849293849999995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93.542119409999998</v>
      </c>
      <c r="S12" s="15">
        <v>96.065476459999999</v>
      </c>
      <c r="T12" s="15">
        <v>93.495991700000005</v>
      </c>
      <c r="U12" s="15">
        <v>94.941326880000005</v>
      </c>
      <c r="V12" s="15">
        <v>92.291545709999994</v>
      </c>
      <c r="W12" s="15">
        <v>97.751700830000004</v>
      </c>
    </row>
    <row r="13" spans="1:23" x14ac:dyDescent="0.25">
      <c r="A13">
        <v>52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95.784439059999997</v>
      </c>
      <c r="J13" s="15">
        <v>97.470663439999996</v>
      </c>
      <c r="K13" s="15">
        <v>98.962323459999993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97.560356220000003</v>
      </c>
      <c r="S13" s="15">
        <v>97.189626039999993</v>
      </c>
      <c r="T13" s="15">
        <v>96.386662049999998</v>
      </c>
      <c r="U13" s="15">
        <v>97.470663439999996</v>
      </c>
      <c r="V13" s="15">
        <v>94.861030479999997</v>
      </c>
      <c r="W13" s="15">
        <v>100</v>
      </c>
    </row>
    <row r="14" spans="1:23" x14ac:dyDescent="0.25">
      <c r="A14">
        <v>53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97.470663439999996</v>
      </c>
      <c r="J14" s="15">
        <v>96.627551249999996</v>
      </c>
      <c r="K14" s="15">
        <v>101.0376765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97.560356220000003</v>
      </c>
      <c r="S14" s="15">
        <v>96.065476459999999</v>
      </c>
      <c r="T14" s="15">
        <v>98.313775629999995</v>
      </c>
      <c r="U14" s="15">
        <v>96.627551249999996</v>
      </c>
      <c r="V14" s="15">
        <v>97.430515240000005</v>
      </c>
      <c r="W14" s="15">
        <v>95.503401670000002</v>
      </c>
    </row>
    <row r="15" spans="1:23" x14ac:dyDescent="0.25">
      <c r="A15">
        <v>54</v>
      </c>
      <c r="B15" s="30" t="s">
        <v>677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99.156887810000001</v>
      </c>
      <c r="J15" s="15">
        <v>99.156887810000001</v>
      </c>
      <c r="K15" s="15">
        <v>102.0753531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100.43052539999999</v>
      </c>
      <c r="S15" s="15">
        <v>97.189626039999993</v>
      </c>
      <c r="T15" s="15">
        <v>99.759110800000002</v>
      </c>
      <c r="U15" s="15">
        <v>99.156887810000001</v>
      </c>
      <c r="V15" s="15">
        <v>101.2847424</v>
      </c>
      <c r="W15" s="15">
        <v>95.503401670000002</v>
      </c>
    </row>
    <row r="16" spans="1:23" x14ac:dyDescent="0.25">
      <c r="A16">
        <v>55</v>
      </c>
      <c r="B16" s="30" t="s">
        <v>799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97.470663439999996</v>
      </c>
      <c r="J16" s="15">
        <v>97.470663439999996</v>
      </c>
      <c r="K16" s="15">
        <v>101.0376765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100.43052539999999</v>
      </c>
      <c r="S16" s="15">
        <v>99.437925210000003</v>
      </c>
      <c r="T16" s="15">
        <v>98.313775629999995</v>
      </c>
      <c r="U16" s="15">
        <v>97.470663439999996</v>
      </c>
      <c r="V16" s="15">
        <v>100</v>
      </c>
      <c r="W16" s="15">
        <v>100</v>
      </c>
    </row>
    <row r="17" spans="1:23" x14ac:dyDescent="0.25">
      <c r="A17">
        <v>56</v>
      </c>
      <c r="B17" s="30" t="s">
        <v>991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95.784439059999997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98.134390049999993</v>
      </c>
      <c r="S17" s="15">
        <v>94.941326880000005</v>
      </c>
      <c r="T17" s="15">
        <v>96.868440449999994</v>
      </c>
      <c r="U17" s="15">
        <v>100</v>
      </c>
      <c r="V17" s="15">
        <v>100</v>
      </c>
      <c r="W17" s="15">
        <v>95.503401670000002</v>
      </c>
    </row>
    <row r="18" spans="1:23" x14ac:dyDescent="0.25">
      <c r="A18">
        <v>69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93.255102500000007</v>
      </c>
      <c r="J18" s="15">
        <v>97.470663439999996</v>
      </c>
      <c r="K18" s="15">
        <v>102.0753531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92.968085590000001</v>
      </c>
      <c r="S18" s="15">
        <v>93.817177290000004</v>
      </c>
      <c r="T18" s="15">
        <v>96.386662049999998</v>
      </c>
      <c r="U18" s="15">
        <v>97.470663439999996</v>
      </c>
      <c r="V18" s="15">
        <v>93.576288099999999</v>
      </c>
      <c r="W18" s="15">
        <v>92.130952919999999</v>
      </c>
    </row>
    <row r="19" spans="1:23" x14ac:dyDescent="0.25">
      <c r="A19">
        <v>70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95.784439059999997</v>
      </c>
      <c r="J19" s="15">
        <v>100</v>
      </c>
      <c r="K19" s="15">
        <v>105.18838270000001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96.986322389999998</v>
      </c>
      <c r="S19" s="15">
        <v>94.941326880000005</v>
      </c>
      <c r="T19" s="15">
        <v>99.27733241</v>
      </c>
      <c r="U19" s="15">
        <v>100</v>
      </c>
      <c r="V19" s="15">
        <v>96.145772859999994</v>
      </c>
      <c r="W19" s="15">
        <v>94.379252080000001</v>
      </c>
    </row>
    <row r="20" spans="1:23" x14ac:dyDescent="0.25">
      <c r="A20">
        <v>71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95.784439059999997</v>
      </c>
      <c r="J20" s="15">
        <v>101.6862244</v>
      </c>
      <c r="K20" s="15">
        <v>105.18838270000001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96.986322389999998</v>
      </c>
      <c r="S20" s="15">
        <v>92.693027709999996</v>
      </c>
      <c r="T20" s="15">
        <v>99.27733241</v>
      </c>
      <c r="U20" s="15">
        <v>101.6862244</v>
      </c>
      <c r="V20" s="15">
        <v>101.2847424</v>
      </c>
      <c r="W20" s="15">
        <v>89.882653750000003</v>
      </c>
    </row>
    <row r="21" spans="1:23" x14ac:dyDescent="0.25">
      <c r="A21">
        <v>72</v>
      </c>
      <c r="B21" s="30" t="s">
        <v>606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97.470663439999996</v>
      </c>
      <c r="J21" s="15">
        <v>102.52933659999999</v>
      </c>
      <c r="K21" s="15">
        <v>107.26373580000001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99.856491500000004</v>
      </c>
      <c r="S21" s="15">
        <v>96.065476459999999</v>
      </c>
      <c r="T21" s="15">
        <v>101.204446</v>
      </c>
      <c r="U21" s="15">
        <v>102.52933659999999</v>
      </c>
      <c r="V21" s="15">
        <v>96.145772859999994</v>
      </c>
      <c r="W21" s="15">
        <v>96.627551249999996</v>
      </c>
    </row>
    <row r="22" spans="1:23" x14ac:dyDescent="0.25">
      <c r="A22">
        <v>73</v>
      </c>
      <c r="B22" s="30" t="s">
        <v>733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98.313775629999995</v>
      </c>
      <c r="J22" s="15">
        <v>100.84311219999999</v>
      </c>
      <c r="K22" s="15">
        <v>107.26373580000001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100.1435085</v>
      </c>
      <c r="S22" s="15">
        <v>96.065476459999999</v>
      </c>
      <c r="T22" s="15">
        <v>101.6862244</v>
      </c>
      <c r="U22" s="15">
        <v>100.84311219999999</v>
      </c>
      <c r="V22" s="15">
        <v>101.2847424</v>
      </c>
      <c r="W22" s="15">
        <v>94.379252080000001</v>
      </c>
    </row>
    <row r="23" spans="1:23" x14ac:dyDescent="0.25">
      <c r="A23">
        <v>74</v>
      </c>
      <c r="B23" s="30" t="s">
        <v>799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99.156887810000001</v>
      </c>
      <c r="J23" s="15">
        <v>104.2155609</v>
      </c>
      <c r="K23" s="15">
        <v>108.3014123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102.7266607</v>
      </c>
      <c r="S23" s="15">
        <v>97.189626039999993</v>
      </c>
      <c r="T23" s="15">
        <v>102.64978120000001</v>
      </c>
      <c r="U23" s="15">
        <v>104.2155609</v>
      </c>
      <c r="V23" s="15">
        <v>98.715257620000003</v>
      </c>
      <c r="W23" s="15">
        <v>98.875850420000006</v>
      </c>
    </row>
    <row r="24" spans="1:23" x14ac:dyDescent="0.25">
      <c r="A24">
        <v>75</v>
      </c>
      <c r="B24" s="30" t="s">
        <v>934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98.313775629999995</v>
      </c>
      <c r="J24" s="15">
        <v>103.3724488</v>
      </c>
      <c r="K24" s="15">
        <v>108.3014123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103.01367759999999</v>
      </c>
      <c r="S24" s="15">
        <v>97.189626039999993</v>
      </c>
      <c r="T24" s="15">
        <v>102.1680028</v>
      </c>
      <c r="U24" s="15">
        <v>103.3724488</v>
      </c>
      <c r="V24" s="15">
        <v>100</v>
      </c>
      <c r="W24" s="15">
        <v>101.1241496</v>
      </c>
    </row>
    <row r="25" spans="1:23" x14ac:dyDescent="0.25">
      <c r="A25">
        <v>76</v>
      </c>
      <c r="B25" s="30" t="s">
        <v>1069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109.3390888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103.30069450000001</v>
      </c>
      <c r="S25" s="15">
        <v>97.189626039999993</v>
      </c>
      <c r="T25" s="15">
        <v>103.6133379</v>
      </c>
      <c r="U25" s="15">
        <v>101.6862244</v>
      </c>
      <c r="V25" s="15">
        <v>105.1389695</v>
      </c>
      <c r="W25" s="15">
        <v>96.627551249999996</v>
      </c>
    </row>
    <row r="26" spans="1:23" x14ac:dyDescent="0.25">
      <c r="A26">
        <v>107</v>
      </c>
      <c r="B26" s="30" t="s">
        <v>205</v>
      </c>
      <c r="C26" s="30" t="s">
        <v>686</v>
      </c>
      <c r="D26" s="30" t="s">
        <v>24</v>
      </c>
      <c r="E26" s="30" t="s">
        <v>31</v>
      </c>
      <c r="F26" s="30" t="s">
        <v>27</v>
      </c>
      <c r="G26" s="30" t="s">
        <v>688</v>
      </c>
      <c r="H26" s="15">
        <v>93.255102500000007</v>
      </c>
      <c r="I26" s="15">
        <v>97.470663439999996</v>
      </c>
      <c r="J26" s="15">
        <v>91.568878130000002</v>
      </c>
      <c r="K26" s="15">
        <v>93.773940769999996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86.653713460000006</v>
      </c>
      <c r="S26" s="15">
        <v>89.320578960000006</v>
      </c>
      <c r="T26" s="15">
        <v>93.014213299999994</v>
      </c>
      <c r="U26" s="15">
        <v>91.568878130000002</v>
      </c>
      <c r="V26" s="15">
        <v>94.861030479999997</v>
      </c>
      <c r="W26" s="15">
        <v>93.255102500000007</v>
      </c>
    </row>
    <row r="27" spans="1:23" x14ac:dyDescent="0.25">
      <c r="A27">
        <v>120</v>
      </c>
      <c r="B27" s="30" t="s">
        <v>205</v>
      </c>
      <c r="C27" s="30" t="s">
        <v>362</v>
      </c>
      <c r="D27" s="30" t="s">
        <v>23</v>
      </c>
      <c r="E27" s="30" t="s">
        <v>31</v>
      </c>
      <c r="F27" s="30" t="s">
        <v>49</v>
      </c>
      <c r="G27" s="30" t="s">
        <v>408</v>
      </c>
      <c r="H27" s="15">
        <v>100</v>
      </c>
      <c r="I27" s="15">
        <v>95.784439059999997</v>
      </c>
      <c r="J27" s="15">
        <v>94.098214690000006</v>
      </c>
      <c r="K27" s="15">
        <v>93.773940769999996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92.394051759999996</v>
      </c>
      <c r="S27" s="15">
        <v>96.065476459999999</v>
      </c>
      <c r="T27" s="15">
        <v>92.050656520000004</v>
      </c>
      <c r="U27" s="15">
        <v>94.098214690000006</v>
      </c>
      <c r="V27" s="15">
        <v>93.576288099999999</v>
      </c>
      <c r="W27" s="15">
        <v>111.2414958</v>
      </c>
    </row>
    <row r="28" spans="1:23" x14ac:dyDescent="0.25">
      <c r="A28">
        <v>121</v>
      </c>
      <c r="B28" s="30" t="s">
        <v>207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101.1241496</v>
      </c>
      <c r="I28" s="15">
        <v>98.313775629999995</v>
      </c>
      <c r="J28" s="15">
        <v>96.627551249999996</v>
      </c>
      <c r="K28" s="15">
        <v>96.886970379999994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96.412288559999993</v>
      </c>
      <c r="S28" s="15">
        <v>97.189626039999993</v>
      </c>
      <c r="T28" s="15">
        <v>94.941326880000005</v>
      </c>
      <c r="U28" s="15">
        <v>96.627551249999996</v>
      </c>
      <c r="V28" s="15">
        <v>96.145772859999994</v>
      </c>
      <c r="W28" s="15">
        <v>113.489795</v>
      </c>
    </row>
    <row r="29" spans="1:23" x14ac:dyDescent="0.25">
      <c r="A29">
        <v>122</v>
      </c>
      <c r="B29" s="30" t="s">
        <v>552</v>
      </c>
      <c r="C29" s="30" t="s">
        <v>362</v>
      </c>
      <c r="D29" s="30" t="s">
        <v>24</v>
      </c>
      <c r="E29" s="30" t="s">
        <v>31</v>
      </c>
      <c r="F29" s="30" t="s">
        <v>49</v>
      </c>
      <c r="G29" s="30" t="s">
        <v>408</v>
      </c>
      <c r="H29" s="15">
        <v>103.3724488</v>
      </c>
      <c r="I29" s="15">
        <v>100</v>
      </c>
      <c r="J29" s="15">
        <v>96.627551249999996</v>
      </c>
      <c r="K29" s="15">
        <v>98.962323459999993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96.412288559999993</v>
      </c>
      <c r="S29" s="15">
        <v>99.437925210000003</v>
      </c>
      <c r="T29" s="15">
        <v>96.868440449999994</v>
      </c>
      <c r="U29" s="15">
        <v>96.627551249999996</v>
      </c>
      <c r="V29" s="15">
        <v>92.291545709999994</v>
      </c>
      <c r="W29" s="15">
        <v>110.11734629999999</v>
      </c>
    </row>
    <row r="30" spans="1:23" x14ac:dyDescent="0.25">
      <c r="A30">
        <v>123</v>
      </c>
      <c r="B30" s="30" t="s">
        <v>733</v>
      </c>
      <c r="C30" s="30" t="s">
        <v>362</v>
      </c>
      <c r="D30" s="30" t="s">
        <v>28</v>
      </c>
      <c r="E30" s="30" t="s">
        <v>31</v>
      </c>
      <c r="F30" s="30" t="s">
        <v>49</v>
      </c>
      <c r="G30" s="30" t="s">
        <v>408</v>
      </c>
      <c r="H30" s="15">
        <v>102.24829920000001</v>
      </c>
      <c r="I30" s="15">
        <v>98.313775629999995</v>
      </c>
      <c r="J30" s="15">
        <v>98.313775629999995</v>
      </c>
      <c r="K30" s="15">
        <v>96.886970379999994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98.995440799999997</v>
      </c>
      <c r="S30" s="15">
        <v>98.313775629999995</v>
      </c>
      <c r="T30" s="15">
        <v>94.941326880000005</v>
      </c>
      <c r="U30" s="15">
        <v>98.313775629999995</v>
      </c>
      <c r="V30" s="15">
        <v>97.430515240000005</v>
      </c>
      <c r="W30" s="15">
        <v>119.1105429</v>
      </c>
    </row>
    <row r="31" spans="1:23" x14ac:dyDescent="0.25">
      <c r="A31">
        <v>124</v>
      </c>
      <c r="B31" s="30" t="s">
        <v>1053</v>
      </c>
      <c r="C31" s="30" t="s">
        <v>362</v>
      </c>
      <c r="D31" s="30" t="s">
        <v>23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100</v>
      </c>
      <c r="J31" s="15">
        <v>100</v>
      </c>
      <c r="K31" s="15">
        <v>97.924646920000001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99.569474600000007</v>
      </c>
      <c r="S31" s="15">
        <v>98.313775629999995</v>
      </c>
      <c r="T31" s="15">
        <v>96.386662049999998</v>
      </c>
      <c r="U31" s="15">
        <v>100</v>
      </c>
      <c r="V31" s="15">
        <v>100</v>
      </c>
      <c r="W31" s="15">
        <v>113.489795</v>
      </c>
    </row>
    <row r="32" spans="1:23" x14ac:dyDescent="0.25">
      <c r="A32">
        <v>131</v>
      </c>
      <c r="B32" s="30" t="s">
        <v>205</v>
      </c>
      <c r="C32" s="30" t="s">
        <v>612</v>
      </c>
      <c r="D32" s="30" t="s">
        <v>23</v>
      </c>
      <c r="E32" s="30" t="s">
        <v>31</v>
      </c>
      <c r="F32" s="30" t="s">
        <v>49</v>
      </c>
      <c r="G32" s="30" t="s">
        <v>618</v>
      </c>
      <c r="H32" s="15">
        <v>95.503401670000002</v>
      </c>
      <c r="I32" s="15">
        <v>94.098214690000006</v>
      </c>
      <c r="J32" s="15">
        <v>92.411990309999993</v>
      </c>
      <c r="K32" s="15">
        <v>92.736264230000003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90.097916440000006</v>
      </c>
      <c r="S32" s="15">
        <v>91.568878130000002</v>
      </c>
      <c r="T32" s="15">
        <v>90.605321340000003</v>
      </c>
      <c r="U32" s="15">
        <v>92.411990309999993</v>
      </c>
      <c r="V32" s="15">
        <v>97.430515240000005</v>
      </c>
      <c r="W32" s="15">
        <v>101.1241496</v>
      </c>
    </row>
    <row r="33" spans="1:23" x14ac:dyDescent="0.25">
      <c r="A33">
        <v>135</v>
      </c>
      <c r="B33" s="30" t="s">
        <v>205</v>
      </c>
      <c r="C33" s="30" t="s">
        <v>30</v>
      </c>
      <c r="D33" s="30" t="s">
        <v>23</v>
      </c>
      <c r="E33" s="30" t="s">
        <v>31</v>
      </c>
      <c r="F33" s="30" t="s">
        <v>20</v>
      </c>
      <c r="G33" s="30" t="s">
        <v>413</v>
      </c>
      <c r="H33" s="15">
        <v>108.9931967</v>
      </c>
      <c r="I33" s="15">
        <v>103.3724488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99.282457710000003</v>
      </c>
      <c r="S33" s="15">
        <v>109.5552715</v>
      </c>
      <c r="T33" s="15">
        <v>101.204446</v>
      </c>
      <c r="U33" s="15">
        <v>99.156887810000001</v>
      </c>
      <c r="V33" s="15">
        <v>91.006803329999997</v>
      </c>
      <c r="W33" s="15">
        <v>95.503401670000002</v>
      </c>
    </row>
    <row r="34" spans="1:23" x14ac:dyDescent="0.25">
      <c r="A34">
        <v>136</v>
      </c>
      <c r="B34" s="30" t="s">
        <v>215</v>
      </c>
      <c r="C34" s="30" t="s">
        <v>30</v>
      </c>
      <c r="D34" s="30" t="s">
        <v>24</v>
      </c>
      <c r="E34" s="30" t="s">
        <v>31</v>
      </c>
      <c r="F34" s="30" t="s">
        <v>20</v>
      </c>
      <c r="G34" s="30" t="s">
        <v>413</v>
      </c>
      <c r="H34" s="15">
        <v>110.11734629999999</v>
      </c>
      <c r="I34" s="15">
        <v>105.9017853</v>
      </c>
      <c r="J34" s="15">
        <v>101.6862244</v>
      </c>
      <c r="K34" s="15">
        <v>103.1130296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103.30069450000001</v>
      </c>
      <c r="S34" s="15">
        <v>110.679421</v>
      </c>
      <c r="T34" s="15">
        <v>104.0951163</v>
      </c>
      <c r="U34" s="15">
        <v>101.6862244</v>
      </c>
      <c r="V34" s="15">
        <v>93.576288099999999</v>
      </c>
      <c r="W34" s="15">
        <v>97.751700830000004</v>
      </c>
    </row>
    <row r="35" spans="1:23" x14ac:dyDescent="0.25">
      <c r="A35">
        <v>137</v>
      </c>
      <c r="B35" s="30" t="s">
        <v>586</v>
      </c>
      <c r="C35" s="30" t="s">
        <v>30</v>
      </c>
      <c r="D35" s="30" t="s">
        <v>28</v>
      </c>
      <c r="E35" s="30" t="s">
        <v>31</v>
      </c>
      <c r="F35" s="30" t="s">
        <v>20</v>
      </c>
      <c r="G35" s="30" t="s">
        <v>413</v>
      </c>
      <c r="H35" s="15">
        <v>112.36564540000001</v>
      </c>
      <c r="I35" s="15">
        <v>103.3724488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103.5877114</v>
      </c>
      <c r="S35" s="15">
        <v>112.9277202</v>
      </c>
      <c r="T35" s="15">
        <v>101.204446</v>
      </c>
      <c r="U35" s="15">
        <v>104.2155609</v>
      </c>
      <c r="V35" s="15">
        <v>88.437318570000002</v>
      </c>
      <c r="W35" s="15">
        <v>104.4965983</v>
      </c>
    </row>
    <row r="36" spans="1:23" x14ac:dyDescent="0.25">
      <c r="A36">
        <v>138</v>
      </c>
      <c r="B36" s="30" t="s">
        <v>207</v>
      </c>
      <c r="C36" s="30" t="s">
        <v>30</v>
      </c>
      <c r="D36" s="30" t="s">
        <v>23</v>
      </c>
      <c r="E36" s="30" t="s">
        <v>31</v>
      </c>
      <c r="F36" s="30" t="s">
        <v>20</v>
      </c>
      <c r="G36" s="30" t="s">
        <v>413</v>
      </c>
      <c r="H36" s="15">
        <v>113.489795</v>
      </c>
      <c r="I36" s="15">
        <v>103.3724488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103.30069450000001</v>
      </c>
      <c r="S36" s="15">
        <v>114.05186980000001</v>
      </c>
      <c r="T36" s="15">
        <v>101.204446</v>
      </c>
      <c r="U36" s="15">
        <v>100.84311219999999</v>
      </c>
      <c r="V36" s="15">
        <v>93.576288099999999</v>
      </c>
      <c r="W36" s="15">
        <v>102.24829920000001</v>
      </c>
    </row>
    <row r="37" spans="1:23" x14ac:dyDescent="0.25">
      <c r="A37">
        <v>139</v>
      </c>
      <c r="B37" s="30" t="s">
        <v>648</v>
      </c>
      <c r="C37" s="30" t="s">
        <v>30</v>
      </c>
      <c r="D37" s="30" t="s">
        <v>24</v>
      </c>
      <c r="E37" s="30" t="s">
        <v>31</v>
      </c>
      <c r="F37" s="30" t="s">
        <v>20</v>
      </c>
      <c r="G37" s="30" t="s">
        <v>413</v>
      </c>
      <c r="H37" s="15">
        <v>111.2414958</v>
      </c>
      <c r="I37" s="15">
        <v>108.43112189999999</v>
      </c>
      <c r="J37" s="15">
        <v>103.3724488</v>
      </c>
      <c r="K37" s="15">
        <v>105.18838270000001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106.1708637</v>
      </c>
      <c r="S37" s="15">
        <v>111.8035706</v>
      </c>
      <c r="T37" s="15">
        <v>106.5040083</v>
      </c>
      <c r="U37" s="15">
        <v>103.3724488</v>
      </c>
      <c r="V37" s="15">
        <v>96.145772859999994</v>
      </c>
      <c r="W37" s="15">
        <v>97.751700830000004</v>
      </c>
    </row>
    <row r="38" spans="1:23" x14ac:dyDescent="0.25">
      <c r="A38">
        <v>140</v>
      </c>
      <c r="B38" s="30" t="s">
        <v>711</v>
      </c>
      <c r="C38" s="30" t="s">
        <v>30</v>
      </c>
      <c r="D38" s="30" t="s">
        <v>28</v>
      </c>
      <c r="E38" s="30" t="s">
        <v>31</v>
      </c>
      <c r="F38" s="30" t="s">
        <v>20</v>
      </c>
      <c r="G38" s="30" t="s">
        <v>413</v>
      </c>
      <c r="H38" s="15">
        <v>111.2414958</v>
      </c>
      <c r="I38" s="15">
        <v>105.9017853</v>
      </c>
      <c r="J38" s="15">
        <v>104.2155609</v>
      </c>
      <c r="K38" s="15">
        <v>103.1130296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106.4578806</v>
      </c>
      <c r="S38" s="15">
        <v>111.8035706</v>
      </c>
      <c r="T38" s="15">
        <v>104.0951163</v>
      </c>
      <c r="U38" s="15">
        <v>104.2155609</v>
      </c>
      <c r="V38" s="15">
        <v>97.430515240000005</v>
      </c>
      <c r="W38" s="15">
        <v>102.24829920000001</v>
      </c>
    </row>
    <row r="39" spans="1:23" x14ac:dyDescent="0.25">
      <c r="A39">
        <v>141</v>
      </c>
      <c r="B39" s="30" t="s">
        <v>884</v>
      </c>
      <c r="C39" s="30" t="s">
        <v>30</v>
      </c>
      <c r="D39" s="30" t="s">
        <v>23</v>
      </c>
      <c r="E39" s="30" t="s">
        <v>31</v>
      </c>
      <c r="F39" s="30" t="s">
        <v>20</v>
      </c>
      <c r="G39" s="30" t="s">
        <v>413</v>
      </c>
      <c r="H39" s="15">
        <v>113.489795</v>
      </c>
      <c r="I39" s="15">
        <v>105.9017853</v>
      </c>
      <c r="J39" s="15">
        <v>102.52933659999999</v>
      </c>
      <c r="K39" s="15">
        <v>104.1507062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106.74489749999999</v>
      </c>
      <c r="S39" s="15">
        <v>114.05186980000001</v>
      </c>
      <c r="T39" s="15">
        <v>104.5768947</v>
      </c>
      <c r="U39" s="15">
        <v>102.52933659999999</v>
      </c>
      <c r="V39" s="15">
        <v>100</v>
      </c>
      <c r="W39" s="15">
        <v>100</v>
      </c>
    </row>
    <row r="40" spans="1:23" x14ac:dyDescent="0.25">
      <c r="A40">
        <v>142</v>
      </c>
      <c r="B40" s="30" t="s">
        <v>991</v>
      </c>
      <c r="C40" s="30" t="s">
        <v>30</v>
      </c>
      <c r="D40" s="30" t="s">
        <v>24</v>
      </c>
      <c r="E40" s="30" t="s">
        <v>31</v>
      </c>
      <c r="F40" s="30" t="s">
        <v>20</v>
      </c>
      <c r="G40" s="30" t="s">
        <v>413</v>
      </c>
      <c r="H40" s="15">
        <v>112.36564540000001</v>
      </c>
      <c r="I40" s="15">
        <v>110.11734629999999</v>
      </c>
      <c r="J40" s="15">
        <v>105.05867309999999</v>
      </c>
      <c r="K40" s="15">
        <v>106.22605919999999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109.0410328</v>
      </c>
      <c r="S40" s="15">
        <v>112.9277202</v>
      </c>
      <c r="T40" s="15">
        <v>107.9493435</v>
      </c>
      <c r="U40" s="15">
        <v>105.05867309999999</v>
      </c>
      <c r="V40" s="15">
        <v>98.715257620000003</v>
      </c>
      <c r="W40" s="15">
        <v>100</v>
      </c>
    </row>
    <row r="41" spans="1:23" x14ac:dyDescent="0.25">
      <c r="A41">
        <v>172</v>
      </c>
      <c r="B41" s="30" t="s">
        <v>205</v>
      </c>
      <c r="C41" s="30" t="s">
        <v>625</v>
      </c>
      <c r="D41" s="30" t="s">
        <v>23</v>
      </c>
      <c r="E41" s="30" t="s">
        <v>31</v>
      </c>
      <c r="F41" s="30" t="s">
        <v>20</v>
      </c>
      <c r="G41" s="30" t="s">
        <v>627</v>
      </c>
      <c r="H41" s="15">
        <v>98.875850420000006</v>
      </c>
      <c r="I41" s="15">
        <v>97.470663439999996</v>
      </c>
      <c r="J41" s="15">
        <v>94.098214690000006</v>
      </c>
      <c r="K41" s="15">
        <v>95.849293849999995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93.255102500000007</v>
      </c>
      <c r="S41" s="15">
        <v>99.437925210000003</v>
      </c>
      <c r="T41" s="15">
        <v>95.904883659999996</v>
      </c>
      <c r="U41" s="15">
        <v>94.098214690000006</v>
      </c>
      <c r="V41" s="15">
        <v>96.145772859999994</v>
      </c>
      <c r="W41" s="15">
        <v>96.627551249999996</v>
      </c>
    </row>
    <row r="42" spans="1:23" x14ac:dyDescent="0.25">
      <c r="A42">
        <v>173</v>
      </c>
      <c r="B42" s="30" t="s">
        <v>682</v>
      </c>
      <c r="C42" s="30" t="s">
        <v>625</v>
      </c>
      <c r="D42" s="30" t="s">
        <v>24</v>
      </c>
      <c r="E42" s="30" t="s">
        <v>31</v>
      </c>
      <c r="F42" s="30" t="s">
        <v>20</v>
      </c>
      <c r="G42" s="30" t="s">
        <v>627</v>
      </c>
      <c r="H42" s="15">
        <v>100</v>
      </c>
      <c r="I42" s="15">
        <v>100</v>
      </c>
      <c r="J42" s="15">
        <v>96.627551249999996</v>
      </c>
      <c r="K42" s="15">
        <v>98.962323459999993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97.273339309999997</v>
      </c>
      <c r="S42" s="15">
        <v>100.5620748</v>
      </c>
      <c r="T42" s="15">
        <v>98.795554019999997</v>
      </c>
      <c r="U42" s="15">
        <v>96.627551249999996</v>
      </c>
      <c r="V42" s="15">
        <v>98.715257620000003</v>
      </c>
      <c r="W42" s="15">
        <v>98.875850420000006</v>
      </c>
    </row>
    <row r="43" spans="1:23" x14ac:dyDescent="0.25">
      <c r="A43">
        <v>178</v>
      </c>
      <c r="B43" s="30" t="s">
        <v>205</v>
      </c>
      <c r="C43" s="30" t="s">
        <v>60</v>
      </c>
      <c r="D43" s="30" t="s">
        <v>24</v>
      </c>
      <c r="E43" s="30" t="s">
        <v>31</v>
      </c>
      <c r="F43" s="30" t="s">
        <v>56</v>
      </c>
      <c r="G43" s="30" t="s">
        <v>425</v>
      </c>
      <c r="H43" s="15">
        <v>101.1241496</v>
      </c>
      <c r="I43" s="15">
        <v>94.098214690000006</v>
      </c>
      <c r="J43" s="15">
        <v>92.411990309999993</v>
      </c>
      <c r="K43" s="15">
        <v>92.736264230000003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86.940730369999997</v>
      </c>
      <c r="S43" s="15">
        <v>97.189626039999993</v>
      </c>
      <c r="T43" s="15">
        <v>90.605321340000003</v>
      </c>
      <c r="U43" s="15">
        <v>92.411990309999993</v>
      </c>
      <c r="V43" s="15">
        <v>89.722060949999999</v>
      </c>
      <c r="W43" s="15">
        <v>95.503401670000002</v>
      </c>
    </row>
    <row r="44" spans="1:23" x14ac:dyDescent="0.25">
      <c r="A44">
        <v>190</v>
      </c>
      <c r="B44" s="30" t="s">
        <v>205</v>
      </c>
      <c r="C44" s="30" t="s">
        <v>70</v>
      </c>
      <c r="D44" s="30" t="s">
        <v>28</v>
      </c>
      <c r="E44" s="30" t="s">
        <v>31</v>
      </c>
      <c r="F44" s="30" t="s">
        <v>64</v>
      </c>
      <c r="G44" s="30" t="s">
        <v>434</v>
      </c>
      <c r="H44" s="15">
        <v>97.751700830000004</v>
      </c>
      <c r="I44" s="15">
        <v>93.255102500000007</v>
      </c>
      <c r="J44" s="15">
        <v>91.568878130000002</v>
      </c>
      <c r="K44" s="15">
        <v>92.736264230000003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86.940730369999997</v>
      </c>
      <c r="S44" s="15">
        <v>93.817177290000004</v>
      </c>
      <c r="T44" s="15">
        <v>90.123542950000001</v>
      </c>
      <c r="U44" s="15">
        <v>91.568878130000002</v>
      </c>
      <c r="V44" s="15">
        <v>91.006803329999997</v>
      </c>
      <c r="W44" s="15">
        <v>100</v>
      </c>
    </row>
    <row r="45" spans="1:23" x14ac:dyDescent="0.25">
      <c r="A45">
        <v>191</v>
      </c>
      <c r="B45" s="30" t="s">
        <v>205</v>
      </c>
      <c r="C45" s="30" t="s">
        <v>667</v>
      </c>
      <c r="D45" s="30" t="s">
        <v>28</v>
      </c>
      <c r="E45" s="30" t="s">
        <v>31</v>
      </c>
      <c r="F45" s="30" t="s">
        <v>64</v>
      </c>
      <c r="G45" s="30" t="s">
        <v>669</v>
      </c>
      <c r="H45" s="15">
        <v>97.751700830000004</v>
      </c>
      <c r="I45" s="15">
        <v>97.470663439999996</v>
      </c>
      <c r="J45" s="15">
        <v>94.941326880000005</v>
      </c>
      <c r="K45" s="15">
        <v>95.849293849999995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94.403170160000002</v>
      </c>
      <c r="S45" s="15">
        <v>93.817177290000004</v>
      </c>
      <c r="T45" s="15">
        <v>93.977770090000007</v>
      </c>
      <c r="U45" s="15">
        <v>94.941326880000005</v>
      </c>
      <c r="V45" s="15">
        <v>100</v>
      </c>
      <c r="W45" s="15">
        <v>102.24829920000001</v>
      </c>
    </row>
    <row r="46" spans="1:23" x14ac:dyDescent="0.25">
      <c r="A46">
        <v>192</v>
      </c>
      <c r="B46" s="30" t="s">
        <v>205</v>
      </c>
      <c r="C46" s="30" t="s">
        <v>435</v>
      </c>
      <c r="D46" s="30" t="s">
        <v>23</v>
      </c>
      <c r="E46" s="30" t="s">
        <v>31</v>
      </c>
      <c r="F46" s="30" t="s">
        <v>152</v>
      </c>
      <c r="G46" s="30" t="s">
        <v>436</v>
      </c>
      <c r="H46" s="15">
        <v>102.24829920000001</v>
      </c>
      <c r="I46" s="15">
        <v>96.627551249999996</v>
      </c>
      <c r="J46" s="15">
        <v>93.255102500000007</v>
      </c>
      <c r="K46" s="15">
        <v>94.811617310000003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96.986322389999998</v>
      </c>
      <c r="S46" s="15">
        <v>102.810374</v>
      </c>
      <c r="T46" s="15">
        <v>94.941326880000005</v>
      </c>
      <c r="U46" s="15">
        <v>93.255102500000007</v>
      </c>
      <c r="V46" s="15">
        <v>98.715257620000003</v>
      </c>
      <c r="W46" s="15">
        <v>103.3724488</v>
      </c>
    </row>
    <row r="47" spans="1:23" x14ac:dyDescent="0.25">
      <c r="A47">
        <v>193</v>
      </c>
      <c r="B47" s="30" t="s">
        <v>596</v>
      </c>
      <c r="C47" s="30" t="s">
        <v>435</v>
      </c>
      <c r="D47" s="30" t="s">
        <v>24</v>
      </c>
      <c r="E47" s="30" t="s">
        <v>31</v>
      </c>
      <c r="F47" s="30" t="s">
        <v>152</v>
      </c>
      <c r="G47" s="30" t="s">
        <v>436</v>
      </c>
      <c r="H47" s="15">
        <v>103.3724488</v>
      </c>
      <c r="I47" s="15">
        <v>99.156887810000001</v>
      </c>
      <c r="J47" s="15">
        <v>95.784439059999997</v>
      </c>
      <c r="K47" s="15">
        <v>97.924646920000001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101.0045592</v>
      </c>
      <c r="S47" s="15">
        <v>103.9345235</v>
      </c>
      <c r="T47" s="15">
        <v>97.831997229999999</v>
      </c>
      <c r="U47" s="15">
        <v>95.784439059999997</v>
      </c>
      <c r="V47" s="15">
        <v>101.2847424</v>
      </c>
      <c r="W47" s="15">
        <v>105.6207479</v>
      </c>
    </row>
    <row r="48" spans="1:23" x14ac:dyDescent="0.25">
      <c r="A48">
        <v>208</v>
      </c>
      <c r="B48" s="30" t="s">
        <v>205</v>
      </c>
      <c r="C48" s="30" t="s">
        <v>453</v>
      </c>
      <c r="D48" s="30" t="s">
        <v>23</v>
      </c>
      <c r="E48" s="30" t="s">
        <v>31</v>
      </c>
      <c r="F48" s="30" t="s">
        <v>159</v>
      </c>
      <c r="G48" s="30" t="s">
        <v>454</v>
      </c>
      <c r="H48" s="15">
        <v>95.503401670000002</v>
      </c>
      <c r="I48" s="15">
        <v>92.411990309999993</v>
      </c>
      <c r="J48" s="15">
        <v>91.568878130000002</v>
      </c>
      <c r="K48" s="15">
        <v>92.736264230000003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89.236865690000002</v>
      </c>
      <c r="S48" s="15">
        <v>91.568878130000002</v>
      </c>
      <c r="T48" s="15">
        <v>89.641764550000005</v>
      </c>
      <c r="U48" s="15">
        <v>91.568878130000002</v>
      </c>
      <c r="V48" s="15">
        <v>92.291545709999994</v>
      </c>
      <c r="W48" s="15">
        <v>100</v>
      </c>
    </row>
    <row r="49" spans="1:23" x14ac:dyDescent="0.25">
      <c r="A49">
        <v>209</v>
      </c>
      <c r="B49" s="30" t="s">
        <v>207</v>
      </c>
      <c r="C49" s="30" t="s">
        <v>453</v>
      </c>
      <c r="D49" s="30" t="s">
        <v>24</v>
      </c>
      <c r="E49" s="30" t="s">
        <v>31</v>
      </c>
      <c r="F49" s="30" t="s">
        <v>159</v>
      </c>
      <c r="G49" s="30" t="s">
        <v>454</v>
      </c>
      <c r="H49" s="15">
        <v>96.627551249999996</v>
      </c>
      <c r="I49" s="15">
        <v>94.941326880000005</v>
      </c>
      <c r="J49" s="15">
        <v>94.098214690000006</v>
      </c>
      <c r="K49" s="15">
        <v>95.849293849999995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93.255102500000007</v>
      </c>
      <c r="S49" s="15">
        <v>92.693027709999996</v>
      </c>
      <c r="T49" s="15">
        <v>92.532434910000006</v>
      </c>
      <c r="U49" s="15">
        <v>94.098214690000006</v>
      </c>
      <c r="V49" s="15">
        <v>94.861030479999997</v>
      </c>
      <c r="W49" s="15">
        <v>102.24829920000001</v>
      </c>
    </row>
    <row r="50" spans="1:23" x14ac:dyDescent="0.25">
      <c r="A50">
        <v>217</v>
      </c>
      <c r="B50" s="30" t="s">
        <v>205</v>
      </c>
      <c r="C50" s="30" t="s">
        <v>467</v>
      </c>
      <c r="D50" s="30" t="s">
        <v>28</v>
      </c>
      <c r="E50" s="30" t="s">
        <v>31</v>
      </c>
      <c r="F50" s="30" t="s">
        <v>156</v>
      </c>
      <c r="G50" s="30" t="s">
        <v>468</v>
      </c>
      <c r="H50" s="15">
        <v>100</v>
      </c>
      <c r="I50" s="15">
        <v>98.313775629999995</v>
      </c>
      <c r="J50" s="15">
        <v>93.255102500000007</v>
      </c>
      <c r="K50" s="15">
        <v>93.773940769999996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96.125271650000002</v>
      </c>
      <c r="S50" s="15">
        <v>96.065476459999999</v>
      </c>
      <c r="T50" s="15">
        <v>93.495991700000005</v>
      </c>
      <c r="U50" s="15">
        <v>93.255102500000007</v>
      </c>
      <c r="V50" s="15">
        <v>100</v>
      </c>
      <c r="W50" s="15">
        <v>104.4965983</v>
      </c>
    </row>
    <row r="51" spans="1:23" x14ac:dyDescent="0.25">
      <c r="A51">
        <v>243</v>
      </c>
      <c r="B51" s="30" t="s">
        <v>205</v>
      </c>
      <c r="C51" s="30" t="s">
        <v>367</v>
      </c>
      <c r="D51" s="30" t="s">
        <v>23</v>
      </c>
      <c r="E51" s="30" t="s">
        <v>31</v>
      </c>
      <c r="F51" s="30" t="s">
        <v>157</v>
      </c>
      <c r="G51" s="30" t="s">
        <v>483</v>
      </c>
      <c r="H51" s="15">
        <v>100</v>
      </c>
      <c r="I51" s="15">
        <v>97.470663439999996</v>
      </c>
      <c r="J51" s="15">
        <v>97.470663439999996</v>
      </c>
      <c r="K51" s="15">
        <v>95.849293849999995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95.838254730000003</v>
      </c>
      <c r="S51" s="15">
        <v>100.5620748</v>
      </c>
      <c r="T51" s="15">
        <v>95.904883659999996</v>
      </c>
      <c r="U51" s="15">
        <v>97.470663439999996</v>
      </c>
      <c r="V51" s="15">
        <v>97.430515240000005</v>
      </c>
      <c r="W51" s="15">
        <v>100</v>
      </c>
    </row>
    <row r="52" spans="1:23" x14ac:dyDescent="0.25">
      <c r="A52">
        <v>244</v>
      </c>
      <c r="B52" s="30" t="s">
        <v>366</v>
      </c>
      <c r="C52" s="30" t="s">
        <v>367</v>
      </c>
      <c r="D52" s="30" t="s">
        <v>24</v>
      </c>
      <c r="E52" s="30" t="s">
        <v>31</v>
      </c>
      <c r="F52" s="30" t="s">
        <v>157</v>
      </c>
      <c r="G52" s="30" t="s">
        <v>483</v>
      </c>
      <c r="H52" s="15">
        <v>101.1241496</v>
      </c>
      <c r="I52" s="15">
        <v>100</v>
      </c>
      <c r="J52" s="15">
        <v>100</v>
      </c>
      <c r="K52" s="15">
        <v>98.962323459999993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99.856491500000004</v>
      </c>
      <c r="S52" s="15">
        <v>101.6862244</v>
      </c>
      <c r="T52" s="15">
        <v>98.795554019999997</v>
      </c>
      <c r="U52" s="15">
        <v>100</v>
      </c>
      <c r="V52" s="15">
        <v>100</v>
      </c>
      <c r="W52" s="15">
        <v>102.24829920000001</v>
      </c>
    </row>
    <row r="53" spans="1:23" x14ac:dyDescent="0.25">
      <c r="A53">
        <v>245</v>
      </c>
      <c r="B53" s="30" t="s">
        <v>207</v>
      </c>
      <c r="C53" s="30" t="s">
        <v>367</v>
      </c>
      <c r="D53" s="30" t="s">
        <v>28</v>
      </c>
      <c r="E53" s="30" t="s">
        <v>31</v>
      </c>
      <c r="F53" s="30" t="s">
        <v>157</v>
      </c>
      <c r="G53" s="30" t="s">
        <v>483</v>
      </c>
      <c r="H53" s="15">
        <v>98.875850420000006</v>
      </c>
      <c r="I53" s="15">
        <v>102.52933659999999</v>
      </c>
      <c r="J53" s="15">
        <v>101.6862244</v>
      </c>
      <c r="K53" s="15">
        <v>101.0376765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100.1435085</v>
      </c>
      <c r="S53" s="15">
        <v>99.437925210000003</v>
      </c>
      <c r="T53" s="15">
        <v>101.204446</v>
      </c>
      <c r="U53" s="15">
        <v>101.6862244</v>
      </c>
      <c r="V53" s="15">
        <v>100</v>
      </c>
      <c r="W53" s="15">
        <v>97.751700830000004</v>
      </c>
    </row>
    <row r="54" spans="1:23" x14ac:dyDescent="0.25">
      <c r="A54">
        <v>246</v>
      </c>
      <c r="B54" s="30" t="s">
        <v>711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96.627551249999996</v>
      </c>
      <c r="I54" s="15">
        <v>98.313775629999995</v>
      </c>
      <c r="J54" s="15">
        <v>102.52933659999999</v>
      </c>
      <c r="K54" s="15">
        <v>96.886970379999994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99.856491500000004</v>
      </c>
      <c r="S54" s="15">
        <v>97.189626039999993</v>
      </c>
      <c r="T54" s="15">
        <v>96.868440449999994</v>
      </c>
      <c r="U54" s="15">
        <v>102.52933659999999</v>
      </c>
      <c r="V54" s="15">
        <v>103.8542271</v>
      </c>
      <c r="W54" s="15">
        <v>104.4965983</v>
      </c>
    </row>
    <row r="55" spans="1:23" x14ac:dyDescent="0.25">
      <c r="A55">
        <v>247</v>
      </c>
      <c r="B55" s="30" t="s">
        <v>832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102.24829920000001</v>
      </c>
      <c r="I55" s="15">
        <v>101.6862244</v>
      </c>
      <c r="J55" s="15">
        <v>102.52933659999999</v>
      </c>
      <c r="K55" s="15">
        <v>101.0376765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102.7266607</v>
      </c>
      <c r="S55" s="15">
        <v>102.810374</v>
      </c>
      <c r="T55" s="15">
        <v>100.72266759999999</v>
      </c>
      <c r="U55" s="15">
        <v>102.52933659999999</v>
      </c>
      <c r="V55" s="15">
        <v>102.5694848</v>
      </c>
      <c r="W55" s="15">
        <v>102.24829920000001</v>
      </c>
    </row>
    <row r="56" spans="1:23" x14ac:dyDescent="0.25">
      <c r="A56">
        <v>248</v>
      </c>
      <c r="B56" s="30" t="s">
        <v>1128</v>
      </c>
      <c r="C56" s="30" t="s">
        <v>367</v>
      </c>
      <c r="D56" s="30" t="s">
        <v>28</v>
      </c>
      <c r="E56" s="30" t="s">
        <v>31</v>
      </c>
      <c r="F56" s="30" t="s">
        <v>157</v>
      </c>
      <c r="G56" s="30" t="s">
        <v>483</v>
      </c>
      <c r="H56" s="15">
        <v>102.24829920000001</v>
      </c>
      <c r="I56" s="15">
        <v>102.52933659999999</v>
      </c>
      <c r="J56" s="15">
        <v>100</v>
      </c>
      <c r="K56" s="15">
        <v>102.0753531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103.30069450000001</v>
      </c>
      <c r="S56" s="15">
        <v>102.810374</v>
      </c>
      <c r="T56" s="15">
        <v>101.6862244</v>
      </c>
      <c r="U56" s="15">
        <v>100</v>
      </c>
      <c r="V56" s="15">
        <v>105.1389695</v>
      </c>
      <c r="W56" s="15">
        <v>103.3724488</v>
      </c>
    </row>
    <row r="57" spans="1:23" x14ac:dyDescent="0.25">
      <c r="A57">
        <v>252</v>
      </c>
      <c r="B57" s="30" t="s">
        <v>205</v>
      </c>
      <c r="C57" s="30" t="s">
        <v>521</v>
      </c>
      <c r="D57" s="30" t="s">
        <v>23</v>
      </c>
      <c r="E57" s="30" t="s">
        <v>31</v>
      </c>
      <c r="F57" s="30" t="s">
        <v>157</v>
      </c>
      <c r="G57" s="30" t="s">
        <v>488</v>
      </c>
      <c r="H57" s="15">
        <v>97.751700830000004</v>
      </c>
      <c r="I57" s="15">
        <v>97.470663439999996</v>
      </c>
      <c r="J57" s="15">
        <v>92.411990309999993</v>
      </c>
      <c r="K57" s="15">
        <v>93.773940769999996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93.255102500000007</v>
      </c>
      <c r="S57" s="15">
        <v>98.313775629999995</v>
      </c>
      <c r="T57" s="15">
        <v>94.941326880000005</v>
      </c>
      <c r="U57" s="15">
        <v>92.411990309999993</v>
      </c>
      <c r="V57" s="15">
        <v>97.430515240000005</v>
      </c>
      <c r="W57" s="15">
        <v>101.1241496</v>
      </c>
    </row>
    <row r="58" spans="1:23" x14ac:dyDescent="0.25">
      <c r="A58">
        <v>253</v>
      </c>
      <c r="B58" s="30" t="s">
        <v>596</v>
      </c>
      <c r="C58" s="30" t="s">
        <v>521</v>
      </c>
      <c r="D58" s="30" t="s">
        <v>24</v>
      </c>
      <c r="E58" s="30" t="s">
        <v>31</v>
      </c>
      <c r="F58" s="30" t="s">
        <v>157</v>
      </c>
      <c r="G58" s="30" t="s">
        <v>488</v>
      </c>
      <c r="H58" s="15">
        <v>98.875850420000006</v>
      </c>
      <c r="I58" s="15">
        <v>100</v>
      </c>
      <c r="J58" s="15">
        <v>94.941326880000005</v>
      </c>
      <c r="K58" s="15">
        <v>96.886970379999994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97.273339309999997</v>
      </c>
      <c r="S58" s="15">
        <v>99.437925210000003</v>
      </c>
      <c r="T58" s="15">
        <v>97.831997229999999</v>
      </c>
      <c r="U58" s="15">
        <v>94.941326880000005</v>
      </c>
      <c r="V58" s="15">
        <v>100</v>
      </c>
      <c r="W58" s="15">
        <v>103.3724488</v>
      </c>
    </row>
    <row r="59" spans="1:23" x14ac:dyDescent="0.25">
      <c r="A59">
        <v>254</v>
      </c>
      <c r="B59" s="30" t="s">
        <v>711</v>
      </c>
      <c r="C59" s="30" t="s">
        <v>521</v>
      </c>
      <c r="D59" s="30" t="s">
        <v>28</v>
      </c>
      <c r="E59" s="30" t="s">
        <v>31</v>
      </c>
      <c r="F59" s="30" t="s">
        <v>157</v>
      </c>
      <c r="G59" s="30" t="s">
        <v>488</v>
      </c>
      <c r="H59" s="15">
        <v>96.627551249999996</v>
      </c>
      <c r="I59" s="15">
        <v>102.52933659999999</v>
      </c>
      <c r="J59" s="15">
        <v>94.941326880000005</v>
      </c>
      <c r="K59" s="15">
        <v>98.962323459999993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97.560356220000003</v>
      </c>
      <c r="S59" s="15">
        <v>97.189626039999993</v>
      </c>
      <c r="T59" s="15">
        <v>100.2408892</v>
      </c>
      <c r="U59" s="15">
        <v>94.941326880000005</v>
      </c>
      <c r="V59" s="15">
        <v>102.5694848</v>
      </c>
      <c r="W59" s="15">
        <v>98.875850420000006</v>
      </c>
    </row>
    <row r="60" spans="1:23" x14ac:dyDescent="0.25">
      <c r="A60">
        <v>255</v>
      </c>
      <c r="B60" s="30" t="s">
        <v>972</v>
      </c>
      <c r="C60" s="30" t="s">
        <v>521</v>
      </c>
      <c r="D60" s="30" t="s">
        <v>23</v>
      </c>
      <c r="E60" s="30" t="s">
        <v>31</v>
      </c>
      <c r="F60" s="30" t="s">
        <v>157</v>
      </c>
      <c r="G60" s="30" t="s">
        <v>488</v>
      </c>
      <c r="H60" s="15">
        <v>100</v>
      </c>
      <c r="I60" s="15">
        <v>98.313775629999995</v>
      </c>
      <c r="J60" s="15">
        <v>97.470663439999996</v>
      </c>
      <c r="K60" s="15">
        <v>94.811617310000003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97.847373140000002</v>
      </c>
      <c r="S60" s="15">
        <v>100.5620748</v>
      </c>
      <c r="T60" s="15">
        <v>95.904883659999996</v>
      </c>
      <c r="U60" s="15">
        <v>97.470663439999996</v>
      </c>
      <c r="V60" s="15">
        <v>105.1389695</v>
      </c>
      <c r="W60" s="15">
        <v>101.1241496</v>
      </c>
    </row>
    <row r="61" spans="1:23" x14ac:dyDescent="0.25">
      <c r="A61">
        <v>256</v>
      </c>
      <c r="B61" s="30" t="s">
        <v>1128</v>
      </c>
      <c r="C61" s="30" t="s">
        <v>521</v>
      </c>
      <c r="D61" s="30" t="s">
        <v>24</v>
      </c>
      <c r="E61" s="30" t="s">
        <v>31</v>
      </c>
      <c r="F61" s="30" t="s">
        <v>157</v>
      </c>
      <c r="G61" s="30" t="s">
        <v>488</v>
      </c>
      <c r="H61" s="15">
        <v>100</v>
      </c>
      <c r="I61" s="15">
        <v>102.52933659999999</v>
      </c>
      <c r="J61" s="15">
        <v>96.627551249999996</v>
      </c>
      <c r="K61" s="15">
        <v>98.962323459999993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100.1435085</v>
      </c>
      <c r="S61" s="15">
        <v>100.5620748</v>
      </c>
      <c r="T61" s="15">
        <v>100.2408892</v>
      </c>
      <c r="U61" s="15">
        <v>96.627551249999996</v>
      </c>
      <c r="V61" s="15">
        <v>102.5694848</v>
      </c>
      <c r="W61" s="15">
        <v>103.3724488</v>
      </c>
    </row>
    <row r="62" spans="1:23" x14ac:dyDescent="0.25">
      <c r="A62">
        <v>262</v>
      </c>
      <c r="B62" s="30" t="s">
        <v>205</v>
      </c>
      <c r="C62" s="30" t="s">
        <v>747</v>
      </c>
      <c r="D62" s="30" t="s">
        <v>23</v>
      </c>
      <c r="E62" s="30" t="s">
        <v>31</v>
      </c>
      <c r="F62" s="30" t="s">
        <v>723</v>
      </c>
      <c r="G62" s="30" t="s">
        <v>749</v>
      </c>
      <c r="H62" s="15">
        <v>92.130952919999999</v>
      </c>
      <c r="I62" s="15">
        <v>94.941326880000005</v>
      </c>
      <c r="J62" s="15">
        <v>90.725765940000002</v>
      </c>
      <c r="K62" s="15">
        <v>91.698587689999997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86.940730369999997</v>
      </c>
      <c r="S62" s="15">
        <v>88.196429379999998</v>
      </c>
      <c r="T62" s="15">
        <v>90.605321340000003</v>
      </c>
      <c r="U62" s="15">
        <v>90.725765940000002</v>
      </c>
      <c r="V62" s="15">
        <v>89.722060949999999</v>
      </c>
      <c r="W62" s="15">
        <v>95.503401670000002</v>
      </c>
    </row>
    <row r="63" spans="1:23" x14ac:dyDescent="0.25">
      <c r="A63">
        <v>269</v>
      </c>
      <c r="B63" s="30" t="s">
        <v>205</v>
      </c>
      <c r="C63" s="30" t="s">
        <v>812</v>
      </c>
      <c r="D63" s="30" t="s">
        <v>28</v>
      </c>
      <c r="E63" s="30" t="s">
        <v>31</v>
      </c>
      <c r="F63" s="30" t="s">
        <v>785</v>
      </c>
      <c r="G63" s="30" t="s">
        <v>814</v>
      </c>
      <c r="H63" s="15">
        <v>95.503401670000002</v>
      </c>
      <c r="I63" s="15">
        <v>95.784439059999997</v>
      </c>
      <c r="J63" s="15">
        <v>91.568878130000002</v>
      </c>
      <c r="K63" s="15">
        <v>90.660911150000004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89.810899520000007</v>
      </c>
      <c r="S63" s="15">
        <v>91.568878130000002</v>
      </c>
      <c r="T63" s="15">
        <v>90.605321340000003</v>
      </c>
      <c r="U63" s="15">
        <v>91.568878130000002</v>
      </c>
      <c r="V63" s="15">
        <v>96.145772859999994</v>
      </c>
      <c r="W63" s="15">
        <v>96.627551249999996</v>
      </c>
    </row>
    <row r="64" spans="1:23" x14ac:dyDescent="0.25">
      <c r="A64">
        <v>272</v>
      </c>
      <c r="B64" s="30" t="s">
        <v>205</v>
      </c>
      <c r="C64" s="30" t="s">
        <v>491</v>
      </c>
      <c r="D64" s="30" t="s">
        <v>28</v>
      </c>
      <c r="E64" s="30" t="s">
        <v>31</v>
      </c>
      <c r="F64" s="30" t="s">
        <v>190</v>
      </c>
      <c r="G64" s="30" t="s">
        <v>492</v>
      </c>
      <c r="H64" s="15">
        <v>101.1241496</v>
      </c>
      <c r="I64" s="15">
        <v>105.05867309999999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99.856491500000004</v>
      </c>
      <c r="S64" s="15">
        <v>101.6862244</v>
      </c>
      <c r="T64" s="15">
        <v>102.1680028</v>
      </c>
      <c r="U64" s="15">
        <v>100</v>
      </c>
      <c r="V64" s="15">
        <v>100</v>
      </c>
      <c r="W64" s="15">
        <v>94.379252080000001</v>
      </c>
    </row>
    <row r="65" spans="1:23" x14ac:dyDescent="0.25">
      <c r="A65">
        <v>273</v>
      </c>
      <c r="B65" s="30" t="s">
        <v>580</v>
      </c>
      <c r="C65" s="30" t="s">
        <v>491</v>
      </c>
      <c r="D65" s="30" t="s">
        <v>23</v>
      </c>
      <c r="E65" s="30" t="s">
        <v>31</v>
      </c>
      <c r="F65" s="30" t="s">
        <v>190</v>
      </c>
      <c r="G65" s="30" t="s">
        <v>492</v>
      </c>
      <c r="H65" s="15">
        <v>102.24829920000001</v>
      </c>
      <c r="I65" s="15">
        <v>107.5880097</v>
      </c>
      <c r="J65" s="15">
        <v>102.52933659999999</v>
      </c>
      <c r="K65" s="15">
        <v>103.1130296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103.8747284</v>
      </c>
      <c r="S65" s="15">
        <v>102.810374</v>
      </c>
      <c r="T65" s="15">
        <v>105.05867309999999</v>
      </c>
      <c r="U65" s="15">
        <v>102.52933659999999</v>
      </c>
      <c r="V65" s="15">
        <v>102.5694848</v>
      </c>
      <c r="W65" s="15">
        <v>96.627551249999996</v>
      </c>
    </row>
    <row r="66" spans="1:23" x14ac:dyDescent="0.25">
      <c r="A66">
        <v>274</v>
      </c>
      <c r="B66" s="30" t="s">
        <v>632</v>
      </c>
      <c r="C66" s="30" t="s">
        <v>491</v>
      </c>
      <c r="D66" s="30" t="s">
        <v>24</v>
      </c>
      <c r="E66" s="30" t="s">
        <v>31</v>
      </c>
      <c r="F66" s="30" t="s">
        <v>190</v>
      </c>
      <c r="G66" s="30" t="s">
        <v>492</v>
      </c>
      <c r="H66" s="15">
        <v>100</v>
      </c>
      <c r="I66" s="15">
        <v>109.2742341</v>
      </c>
      <c r="J66" s="15">
        <v>101.6862244</v>
      </c>
      <c r="K66" s="15">
        <v>104.1507062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103.8747284</v>
      </c>
      <c r="S66" s="15">
        <v>100.5620748</v>
      </c>
      <c r="T66" s="15">
        <v>106.5040083</v>
      </c>
      <c r="U66" s="15">
        <v>101.6862244</v>
      </c>
      <c r="V66" s="15">
        <v>106.4237119</v>
      </c>
      <c r="W66" s="15">
        <v>93.255102500000007</v>
      </c>
    </row>
    <row r="67" spans="1:23" x14ac:dyDescent="0.25">
      <c r="A67">
        <v>275</v>
      </c>
      <c r="B67" s="30" t="s">
        <v>738</v>
      </c>
      <c r="C67" s="30" t="s">
        <v>491</v>
      </c>
      <c r="D67" s="30" t="s">
        <v>28</v>
      </c>
      <c r="E67" s="30" t="s">
        <v>31</v>
      </c>
      <c r="F67" s="30" t="s">
        <v>190</v>
      </c>
      <c r="G67" s="30" t="s">
        <v>492</v>
      </c>
      <c r="H67" s="15">
        <v>104.4965983</v>
      </c>
      <c r="I67" s="15">
        <v>105.9017853</v>
      </c>
      <c r="J67" s="15">
        <v>100.84311219999999</v>
      </c>
      <c r="K67" s="15">
        <v>101.0376765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104.4487622</v>
      </c>
      <c r="S67" s="15">
        <v>105.05867309999999</v>
      </c>
      <c r="T67" s="15">
        <v>103.1315596</v>
      </c>
      <c r="U67" s="15">
        <v>100.84311219999999</v>
      </c>
      <c r="V67" s="15">
        <v>103.8542271</v>
      </c>
      <c r="W67" s="15">
        <v>102.24829920000001</v>
      </c>
    </row>
    <row r="68" spans="1:23" x14ac:dyDescent="0.25">
      <c r="A68">
        <v>276</v>
      </c>
      <c r="B68" s="30" t="s">
        <v>824</v>
      </c>
      <c r="C68" s="30" t="s">
        <v>491</v>
      </c>
      <c r="D68" s="30" t="s">
        <v>23</v>
      </c>
      <c r="E68" s="30" t="s">
        <v>31</v>
      </c>
      <c r="F68" s="30" t="s">
        <v>190</v>
      </c>
      <c r="G68" s="30" t="s">
        <v>492</v>
      </c>
      <c r="H68" s="15">
        <v>103.3724488</v>
      </c>
      <c r="I68" s="15">
        <v>109.2742341</v>
      </c>
      <c r="J68" s="15">
        <v>105.05867309999999</v>
      </c>
      <c r="K68" s="15">
        <v>105.18838270000001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106.74489749999999</v>
      </c>
      <c r="S68" s="15">
        <v>103.9345235</v>
      </c>
      <c r="T68" s="15">
        <v>106.98578670000001</v>
      </c>
      <c r="U68" s="15">
        <v>105.05867309999999</v>
      </c>
      <c r="V68" s="15">
        <v>105.1389695</v>
      </c>
      <c r="W68" s="15">
        <v>96.627551249999996</v>
      </c>
    </row>
    <row r="69" spans="1:23" x14ac:dyDescent="0.25">
      <c r="A69">
        <v>277</v>
      </c>
      <c r="B69" s="30" t="s">
        <v>981</v>
      </c>
      <c r="C69" s="30" t="s">
        <v>491</v>
      </c>
      <c r="D69" s="30" t="s">
        <v>24</v>
      </c>
      <c r="E69" s="30" t="s">
        <v>31</v>
      </c>
      <c r="F69" s="30" t="s">
        <v>190</v>
      </c>
      <c r="G69" s="30" t="s">
        <v>492</v>
      </c>
      <c r="H69" s="15">
        <v>103.3724488</v>
      </c>
      <c r="I69" s="15">
        <v>110.11734629999999</v>
      </c>
      <c r="J69" s="15">
        <v>102.52933659999999</v>
      </c>
      <c r="K69" s="15">
        <v>106.22605919999999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107.03191440000001</v>
      </c>
      <c r="S69" s="15">
        <v>103.9345235</v>
      </c>
      <c r="T69" s="15">
        <v>107.9493435</v>
      </c>
      <c r="U69" s="15">
        <v>102.52933659999999</v>
      </c>
      <c r="V69" s="15">
        <v>106.4237119</v>
      </c>
      <c r="W69" s="15">
        <v>97.751700830000004</v>
      </c>
    </row>
    <row r="70" spans="1:23" x14ac:dyDescent="0.25">
      <c r="A70">
        <v>278</v>
      </c>
      <c r="B70" s="30" t="s">
        <v>207</v>
      </c>
      <c r="C70" s="30" t="s">
        <v>491</v>
      </c>
      <c r="D70" s="30" t="s">
        <v>28</v>
      </c>
      <c r="E70" s="30" t="s">
        <v>31</v>
      </c>
      <c r="F70" s="30" t="s">
        <v>190</v>
      </c>
      <c r="G70" s="30" t="s">
        <v>492</v>
      </c>
      <c r="H70" s="15">
        <v>104.4965983</v>
      </c>
      <c r="I70" s="15">
        <v>110.96045839999999</v>
      </c>
      <c r="J70" s="15">
        <v>106.74489749999999</v>
      </c>
      <c r="K70" s="15">
        <v>106.22605919999999</v>
      </c>
      <c r="L70" s="15">
        <v>100</v>
      </c>
      <c r="M70" s="15">
        <v>100</v>
      </c>
      <c r="N70" s="15">
        <v>105.05867309999999</v>
      </c>
      <c r="O70" s="15">
        <v>100</v>
      </c>
      <c r="P70" s="15">
        <v>110.11734629999999</v>
      </c>
      <c r="Q70" s="15">
        <v>100</v>
      </c>
      <c r="R70" s="15">
        <v>109.61506660000001</v>
      </c>
      <c r="S70" s="15">
        <v>105.05867309999999</v>
      </c>
      <c r="T70" s="15">
        <v>108.43112189999999</v>
      </c>
      <c r="U70" s="15">
        <v>106.74489749999999</v>
      </c>
      <c r="V70" s="15">
        <v>107.7084543</v>
      </c>
      <c r="W70" s="15">
        <v>98.875850420000006</v>
      </c>
    </row>
    <row r="71" spans="1:23" x14ac:dyDescent="0.25">
      <c r="A71">
        <v>325</v>
      </c>
      <c r="B71" s="30" t="s">
        <v>205</v>
      </c>
      <c r="C71" s="30" t="s">
        <v>511</v>
      </c>
      <c r="D71" s="30" t="s">
        <v>23</v>
      </c>
      <c r="E71" s="30" t="s">
        <v>31</v>
      </c>
      <c r="F71" s="30" t="s">
        <v>154</v>
      </c>
      <c r="G71" s="30" t="s">
        <v>512</v>
      </c>
      <c r="H71" s="15">
        <v>100</v>
      </c>
      <c r="I71" s="15">
        <v>98.313775629999995</v>
      </c>
      <c r="J71" s="15">
        <v>96.627551249999996</v>
      </c>
      <c r="K71" s="15">
        <v>98.962323459999993</v>
      </c>
      <c r="L71" s="15">
        <v>100</v>
      </c>
      <c r="M71" s="15">
        <v>95.503401670000002</v>
      </c>
      <c r="N71" s="15">
        <v>103.3724488</v>
      </c>
      <c r="O71" s="15">
        <v>104.4965983</v>
      </c>
      <c r="P71" s="15">
        <v>103.3724488</v>
      </c>
      <c r="Q71" s="15">
        <v>106.74489749999999</v>
      </c>
      <c r="R71" s="15">
        <v>99.282457710000003</v>
      </c>
      <c r="S71" s="15">
        <v>100.5620748</v>
      </c>
      <c r="T71" s="15">
        <v>97.831997229999999</v>
      </c>
      <c r="U71" s="15">
        <v>96.627551249999996</v>
      </c>
      <c r="V71" s="15">
        <v>103.8542271</v>
      </c>
      <c r="W71" s="15">
        <v>98.875850420000006</v>
      </c>
    </row>
    <row r="72" spans="1:23" x14ac:dyDescent="0.25">
      <c r="A72">
        <v>326</v>
      </c>
      <c r="B72" s="30" t="s">
        <v>208</v>
      </c>
      <c r="C72" s="30" t="s">
        <v>511</v>
      </c>
      <c r="D72" s="30" t="s">
        <v>24</v>
      </c>
      <c r="E72" s="30" t="s">
        <v>31</v>
      </c>
      <c r="F72" s="30" t="s">
        <v>154</v>
      </c>
      <c r="G72" s="30" t="s">
        <v>512</v>
      </c>
      <c r="H72" s="15">
        <v>101.1241496</v>
      </c>
      <c r="I72" s="15">
        <v>100.84311219999999</v>
      </c>
      <c r="J72" s="15">
        <v>99.156887810000001</v>
      </c>
      <c r="K72" s="15">
        <v>102.0753531</v>
      </c>
      <c r="L72" s="15">
        <v>100</v>
      </c>
      <c r="M72" s="15">
        <v>97.751700830000004</v>
      </c>
      <c r="N72" s="15">
        <v>105.05867309999999</v>
      </c>
      <c r="O72" s="15">
        <v>106.74489749999999</v>
      </c>
      <c r="P72" s="15">
        <v>106.74489749999999</v>
      </c>
      <c r="Q72" s="15">
        <v>106.74489749999999</v>
      </c>
      <c r="R72" s="15">
        <v>103.30069450000001</v>
      </c>
      <c r="S72" s="15">
        <v>101.6862244</v>
      </c>
      <c r="T72" s="15">
        <v>100.72266759999999</v>
      </c>
      <c r="U72" s="15">
        <v>99.156887810000001</v>
      </c>
      <c r="V72" s="15">
        <v>106.4237119</v>
      </c>
      <c r="W72" s="15">
        <v>101.1241496</v>
      </c>
    </row>
    <row r="73" spans="1:23" x14ac:dyDescent="0.25">
      <c r="A73">
        <v>327</v>
      </c>
      <c r="B73" s="30" t="s">
        <v>207</v>
      </c>
      <c r="C73" s="30" t="s">
        <v>511</v>
      </c>
      <c r="D73" s="30" t="s">
        <v>28</v>
      </c>
      <c r="E73" s="30" t="s">
        <v>31</v>
      </c>
      <c r="F73" s="30" t="s">
        <v>154</v>
      </c>
      <c r="G73" s="30" t="s">
        <v>512</v>
      </c>
      <c r="H73" s="15">
        <v>98.875850420000006</v>
      </c>
      <c r="I73" s="15">
        <v>102.52933659999999</v>
      </c>
      <c r="J73" s="15">
        <v>101.6862244</v>
      </c>
      <c r="K73" s="15">
        <v>104.1507062</v>
      </c>
      <c r="L73" s="15">
        <v>100</v>
      </c>
      <c r="M73" s="15">
        <v>91.006803329999997</v>
      </c>
      <c r="N73" s="15">
        <v>105.05867309999999</v>
      </c>
      <c r="O73" s="15">
        <v>102.24829920000001</v>
      </c>
      <c r="P73" s="15">
        <v>106.74489749999999</v>
      </c>
      <c r="Q73" s="15">
        <v>106.74489749999999</v>
      </c>
      <c r="R73" s="15">
        <v>103.30069450000001</v>
      </c>
      <c r="S73" s="15">
        <v>99.437925210000003</v>
      </c>
      <c r="T73" s="15">
        <v>102.64978120000001</v>
      </c>
      <c r="U73" s="15">
        <v>101.6862244</v>
      </c>
      <c r="V73" s="15">
        <v>106.4237119</v>
      </c>
      <c r="W73" s="15">
        <v>95.503401670000002</v>
      </c>
    </row>
    <row r="74" spans="1:23" x14ac:dyDescent="0.25">
      <c r="A74">
        <v>328</v>
      </c>
      <c r="B74" s="30" t="s">
        <v>671</v>
      </c>
      <c r="C74" s="30" t="s">
        <v>511</v>
      </c>
      <c r="D74" s="30" t="s">
        <v>23</v>
      </c>
      <c r="E74" s="30" t="s">
        <v>31</v>
      </c>
      <c r="F74" s="30" t="s">
        <v>154</v>
      </c>
      <c r="G74" s="30" t="s">
        <v>512</v>
      </c>
      <c r="H74" s="15">
        <v>98.875850420000006</v>
      </c>
      <c r="I74" s="15">
        <v>98.313775629999995</v>
      </c>
      <c r="J74" s="15">
        <v>100.84311219999999</v>
      </c>
      <c r="K74" s="15">
        <v>101.0376765</v>
      </c>
      <c r="L74" s="15">
        <v>100</v>
      </c>
      <c r="M74" s="15">
        <v>104.4965983</v>
      </c>
      <c r="N74" s="15">
        <v>105.05867309999999</v>
      </c>
      <c r="O74" s="15">
        <v>111.2414958</v>
      </c>
      <c r="P74" s="15">
        <v>106.74489749999999</v>
      </c>
      <c r="Q74" s="15">
        <v>106.74489749999999</v>
      </c>
      <c r="R74" s="15">
        <v>103.5877114</v>
      </c>
      <c r="S74" s="15">
        <v>99.437925210000003</v>
      </c>
      <c r="T74" s="15">
        <v>98.795554019999997</v>
      </c>
      <c r="U74" s="15">
        <v>100.84311219999999</v>
      </c>
      <c r="V74" s="15">
        <v>106.4237119</v>
      </c>
      <c r="W74" s="15">
        <v>106.74489749999999</v>
      </c>
    </row>
    <row r="75" spans="1:23" x14ac:dyDescent="0.25">
      <c r="A75">
        <v>329</v>
      </c>
      <c r="B75" s="30" t="s">
        <v>741</v>
      </c>
      <c r="C75" s="30" t="s">
        <v>511</v>
      </c>
      <c r="D75" s="30" t="s">
        <v>24</v>
      </c>
      <c r="E75" s="30" t="s">
        <v>31</v>
      </c>
      <c r="F75" s="30" t="s">
        <v>154</v>
      </c>
      <c r="G75" s="30" t="s">
        <v>512</v>
      </c>
      <c r="H75" s="15">
        <v>102.24829920000001</v>
      </c>
      <c r="I75" s="15">
        <v>102.52933659999999</v>
      </c>
      <c r="J75" s="15">
        <v>101.6862244</v>
      </c>
      <c r="K75" s="15">
        <v>104.1507062</v>
      </c>
      <c r="L75" s="15">
        <v>100</v>
      </c>
      <c r="M75" s="15">
        <v>97.751700830000004</v>
      </c>
      <c r="N75" s="15">
        <v>106.74489749999999</v>
      </c>
      <c r="O75" s="15">
        <v>106.74489749999999</v>
      </c>
      <c r="P75" s="15">
        <v>110.11734629999999</v>
      </c>
      <c r="Q75" s="15">
        <v>106.74489749999999</v>
      </c>
      <c r="R75" s="15">
        <v>106.1708637</v>
      </c>
      <c r="S75" s="15">
        <v>102.810374</v>
      </c>
      <c r="T75" s="15">
        <v>102.64978120000001</v>
      </c>
      <c r="U75" s="15">
        <v>101.6862244</v>
      </c>
      <c r="V75" s="15">
        <v>108.9931967</v>
      </c>
      <c r="W75" s="15">
        <v>101.1241496</v>
      </c>
    </row>
    <row r="76" spans="1:23" x14ac:dyDescent="0.25">
      <c r="A76">
        <v>330</v>
      </c>
      <c r="B76" s="30" t="s">
        <v>922</v>
      </c>
      <c r="C76" s="30" t="s">
        <v>511</v>
      </c>
      <c r="D76" s="30" t="s">
        <v>28</v>
      </c>
      <c r="E76" s="30" t="s">
        <v>31</v>
      </c>
      <c r="F76" s="30" t="s">
        <v>154</v>
      </c>
      <c r="G76" s="30" t="s">
        <v>512</v>
      </c>
      <c r="H76" s="15">
        <v>102.24829920000001</v>
      </c>
      <c r="I76" s="15">
        <v>103.3724488</v>
      </c>
      <c r="J76" s="15">
        <v>99.156887810000001</v>
      </c>
      <c r="K76" s="15">
        <v>105.18838270000001</v>
      </c>
      <c r="L76" s="15">
        <v>100</v>
      </c>
      <c r="M76" s="15">
        <v>97.751700830000004</v>
      </c>
      <c r="N76" s="15">
        <v>108.43112189999999</v>
      </c>
      <c r="O76" s="15">
        <v>108.9931967</v>
      </c>
      <c r="P76" s="15">
        <v>110.11734629999999</v>
      </c>
      <c r="Q76" s="15">
        <v>106.74489749999999</v>
      </c>
      <c r="R76" s="15">
        <v>106.4578806</v>
      </c>
      <c r="S76" s="15">
        <v>102.810374</v>
      </c>
      <c r="T76" s="15">
        <v>103.6133379</v>
      </c>
      <c r="U76" s="15">
        <v>99.156887810000001</v>
      </c>
      <c r="V76" s="15">
        <v>110.277939</v>
      </c>
      <c r="W76" s="15">
        <v>102.24829920000001</v>
      </c>
    </row>
    <row r="77" spans="1:23" x14ac:dyDescent="0.25">
      <c r="A77">
        <v>331</v>
      </c>
      <c r="B77" s="30" t="s">
        <v>1053</v>
      </c>
      <c r="C77" s="30" t="s">
        <v>511</v>
      </c>
      <c r="D77" s="30" t="s">
        <v>23</v>
      </c>
      <c r="E77" s="30" t="s">
        <v>31</v>
      </c>
      <c r="F77" s="30" t="s">
        <v>154</v>
      </c>
      <c r="G77" s="30" t="s">
        <v>512</v>
      </c>
      <c r="H77" s="15">
        <v>103.3724488</v>
      </c>
      <c r="I77" s="15">
        <v>104.2155609</v>
      </c>
      <c r="J77" s="15">
        <v>103.3724488</v>
      </c>
      <c r="K77" s="15">
        <v>105.18838270000001</v>
      </c>
      <c r="L77" s="15">
        <v>100</v>
      </c>
      <c r="M77" s="15">
        <v>100</v>
      </c>
      <c r="N77" s="15">
        <v>108.43112189999999</v>
      </c>
      <c r="O77" s="15">
        <v>108.9931967</v>
      </c>
      <c r="P77" s="15">
        <v>113.489795</v>
      </c>
      <c r="Q77" s="15">
        <v>106.74489749999999</v>
      </c>
      <c r="R77" s="15">
        <v>109.0410328</v>
      </c>
      <c r="S77" s="15">
        <v>103.9345235</v>
      </c>
      <c r="T77" s="15">
        <v>104.0951163</v>
      </c>
      <c r="U77" s="15">
        <v>103.3724488</v>
      </c>
      <c r="V77" s="15">
        <v>111.5626814</v>
      </c>
      <c r="W77" s="15">
        <v>103.3724488</v>
      </c>
    </row>
    <row r="78" spans="1:23" x14ac:dyDescent="0.25">
      <c r="A78">
        <v>332</v>
      </c>
      <c r="B78" s="30" t="s">
        <v>1268</v>
      </c>
      <c r="C78" s="30" t="s">
        <v>511</v>
      </c>
      <c r="D78" s="30" t="s">
        <v>24</v>
      </c>
      <c r="E78" s="30" t="s">
        <v>31</v>
      </c>
      <c r="F78" s="30" t="s">
        <v>154</v>
      </c>
      <c r="G78" s="30" t="s">
        <v>512</v>
      </c>
      <c r="H78" s="15">
        <v>103.3724488</v>
      </c>
      <c r="I78" s="15">
        <v>104.2155609</v>
      </c>
      <c r="J78" s="15">
        <v>102.52933659999999</v>
      </c>
      <c r="K78" s="15">
        <v>106.22605919999999</v>
      </c>
      <c r="L78" s="15">
        <v>100</v>
      </c>
      <c r="M78" s="15">
        <v>100</v>
      </c>
      <c r="N78" s="15">
        <v>110.11734629999999</v>
      </c>
      <c r="O78" s="15">
        <v>108.9931967</v>
      </c>
      <c r="P78" s="15">
        <v>113.489795</v>
      </c>
      <c r="Q78" s="15">
        <v>106.74489749999999</v>
      </c>
      <c r="R78" s="15">
        <v>109.32804969999999</v>
      </c>
      <c r="S78" s="15">
        <v>103.9345235</v>
      </c>
      <c r="T78" s="15">
        <v>104.5768947</v>
      </c>
      <c r="U78" s="15">
        <v>102.52933659999999</v>
      </c>
      <c r="V78" s="15">
        <v>112.8474238</v>
      </c>
      <c r="W78" s="15">
        <v>103.3724488</v>
      </c>
    </row>
    <row r="79" spans="1:23" x14ac:dyDescent="0.25">
      <c r="A79">
        <v>336</v>
      </c>
      <c r="B79" s="30" t="s">
        <v>205</v>
      </c>
      <c r="C79" s="30" t="s">
        <v>633</v>
      </c>
      <c r="D79" s="30" t="s">
        <v>24</v>
      </c>
      <c r="E79" s="30" t="s">
        <v>31</v>
      </c>
      <c r="F79" s="30" t="s">
        <v>635</v>
      </c>
      <c r="G79" s="30" t="s">
        <v>637</v>
      </c>
      <c r="H79" s="15">
        <v>98.875850420000006</v>
      </c>
      <c r="I79" s="15">
        <v>97.470663439999996</v>
      </c>
      <c r="J79" s="15">
        <v>95.784439059999997</v>
      </c>
      <c r="K79" s="15">
        <v>98.962323459999993</v>
      </c>
      <c r="L79" s="15">
        <v>100</v>
      </c>
      <c r="M79" s="15">
        <v>95.503401670000002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97.273339309999997</v>
      </c>
      <c r="S79" s="15">
        <v>99.437925210000003</v>
      </c>
      <c r="T79" s="15">
        <v>97.350218839999997</v>
      </c>
      <c r="U79" s="15">
        <v>95.784439059999997</v>
      </c>
      <c r="V79" s="15">
        <v>98.715257620000003</v>
      </c>
      <c r="W79" s="15">
        <v>98.875850420000006</v>
      </c>
    </row>
    <row r="80" spans="1:23" x14ac:dyDescent="0.25">
      <c r="A80">
        <v>365</v>
      </c>
      <c r="B80" s="30" t="s">
        <v>205</v>
      </c>
      <c r="C80" s="30" t="s">
        <v>562</v>
      </c>
      <c r="D80" s="30" t="s">
        <v>24</v>
      </c>
      <c r="E80" s="30" t="s">
        <v>31</v>
      </c>
      <c r="F80" s="30" t="s">
        <v>542</v>
      </c>
      <c r="G80" s="30" t="s">
        <v>574</v>
      </c>
      <c r="H80" s="15">
        <v>95.503401670000002</v>
      </c>
      <c r="I80" s="15">
        <v>94.098214690000006</v>
      </c>
      <c r="J80" s="15">
        <v>91.568878130000002</v>
      </c>
      <c r="K80" s="15">
        <v>92.736264230000003</v>
      </c>
      <c r="L80" s="15">
        <v>80</v>
      </c>
      <c r="M80" s="15">
        <v>97.751700830000004</v>
      </c>
      <c r="N80" s="15">
        <v>91.568878130000002</v>
      </c>
      <c r="O80" s="15">
        <v>100</v>
      </c>
      <c r="P80" s="15">
        <v>96.627551249999996</v>
      </c>
      <c r="Q80" s="15">
        <v>106.74489749999999</v>
      </c>
      <c r="R80" s="15">
        <v>89.236865690000002</v>
      </c>
      <c r="S80" s="15">
        <v>91.568878130000002</v>
      </c>
      <c r="T80" s="15">
        <v>90.605321340000003</v>
      </c>
      <c r="U80" s="15">
        <v>91.568878130000002</v>
      </c>
      <c r="V80" s="15">
        <v>92.291545709999994</v>
      </c>
      <c r="W80" s="15">
        <v>97.751700830000004</v>
      </c>
    </row>
    <row r="81" spans="1:23" x14ac:dyDescent="0.25">
      <c r="A81">
        <v>368</v>
      </c>
      <c r="B81" s="30" t="s">
        <v>205</v>
      </c>
      <c r="C81" s="30" t="s">
        <v>1077</v>
      </c>
      <c r="D81" s="30" t="s">
        <v>28</v>
      </c>
      <c r="E81" s="30" t="s">
        <v>31</v>
      </c>
      <c r="F81" s="30" t="s">
        <v>1078</v>
      </c>
      <c r="G81" s="30" t="s">
        <v>1079</v>
      </c>
      <c r="H81" s="15">
        <v>97.751700830000004</v>
      </c>
      <c r="I81" s="15">
        <v>98.313775629999995</v>
      </c>
      <c r="J81" s="15">
        <v>94.098214690000006</v>
      </c>
      <c r="K81" s="15">
        <v>93.773940769999996</v>
      </c>
      <c r="L81" s="15">
        <v>100</v>
      </c>
      <c r="M81" s="15">
        <v>106.74489749999999</v>
      </c>
      <c r="N81" s="15">
        <v>100</v>
      </c>
      <c r="O81" s="15">
        <v>104.4965983</v>
      </c>
      <c r="P81" s="15">
        <v>96.627551249999996</v>
      </c>
      <c r="Q81" s="15">
        <v>106.74489749999999</v>
      </c>
      <c r="R81" s="15">
        <v>96.699305480000007</v>
      </c>
      <c r="S81" s="15">
        <v>98.313775629999995</v>
      </c>
      <c r="T81" s="15">
        <v>95.423105269999994</v>
      </c>
      <c r="U81" s="15">
        <v>94.098214690000006</v>
      </c>
      <c r="V81" s="15">
        <v>98.715257620000003</v>
      </c>
      <c r="W81" s="15">
        <v>104.4965983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4.25" x14ac:dyDescent="0.25"/>
  <cols>
    <col min="1" max="1" width="7.140625" bestFit="1" customWidth="1"/>
    <col min="2" max="2" width="10.140625" bestFit="1" customWidth="1"/>
    <col min="3" max="3" width="9.140625" bestFit="1" customWidth="1"/>
    <col min="4" max="5" width="11.85546875" bestFit="1" customWidth="1"/>
    <col min="6" max="6" width="8" bestFit="1" customWidth="1"/>
    <col min="7" max="7" width="14.5703125" bestFit="1" customWidth="1"/>
    <col min="8" max="8" width="13" style="15" bestFit="1" customWidth="1"/>
    <col min="9" max="9" width="11.28515625" style="15" bestFit="1" customWidth="1"/>
    <col min="10" max="10" width="16.28515625" style="15" bestFit="1" customWidth="1"/>
    <col min="11" max="12" width="10.7109375" style="15" bestFit="1" customWidth="1"/>
    <col min="13" max="13" width="12.7109375" style="15" bestFit="1" customWidth="1"/>
    <col min="14" max="14" width="12.5703125" style="15" bestFit="1" customWidth="1"/>
    <col min="15" max="15" width="10.140625" style="15" bestFit="1" customWidth="1"/>
    <col min="16" max="16" width="12.42578125" style="15" bestFit="1" customWidth="1"/>
    <col min="17" max="17" width="13" style="15" bestFit="1" customWidth="1"/>
    <col min="18" max="18" width="15.42578125" style="15" bestFit="1" customWidth="1"/>
    <col min="19" max="19" width="16" style="15" bestFit="1" customWidth="1"/>
    <col min="20" max="20" width="15.140625" style="15" bestFit="1" customWidth="1"/>
    <col min="21" max="21" width="13.85546875" style="15" bestFit="1" customWidth="1"/>
    <col min="22" max="22" width="17.5703125" style="15" bestFit="1" customWidth="1"/>
    <col min="23" max="23" width="14.85546875" style="15" bestFit="1" customWidth="1"/>
    <col min="24" max="24" width="14.7109375" style="9" bestFit="1" customWidth="1"/>
    <col min="25" max="25" width="14.7109375" customWidth="1"/>
  </cols>
  <sheetData>
    <row r="1" spans="1:24" x14ac:dyDescent="0.2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690</v>
      </c>
      <c r="I1" s="15" t="s">
        <v>691</v>
      </c>
      <c r="J1" s="15" t="s">
        <v>692</v>
      </c>
      <c r="K1" s="15" t="s">
        <v>693</v>
      </c>
      <c r="L1" s="15" t="s">
        <v>694</v>
      </c>
      <c r="M1" s="15" t="s">
        <v>695</v>
      </c>
      <c r="N1" s="15" t="s">
        <v>696</v>
      </c>
      <c r="O1" s="15" t="s">
        <v>697</v>
      </c>
      <c r="P1" s="15" t="s">
        <v>698</v>
      </c>
      <c r="Q1" s="15" t="s">
        <v>699</v>
      </c>
      <c r="R1" s="15" t="s">
        <v>700</v>
      </c>
      <c r="S1" s="15" t="s">
        <v>701</v>
      </c>
      <c r="T1" s="15" t="s">
        <v>702</v>
      </c>
      <c r="U1" s="15" t="s">
        <v>703</v>
      </c>
      <c r="V1" s="15" t="s">
        <v>704</v>
      </c>
      <c r="W1" s="15" t="s">
        <v>705</v>
      </c>
      <c r="X1"/>
    </row>
    <row r="2" spans="1:24" x14ac:dyDescent="0.2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2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2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25">
      <c r="A5">
        <v>37</v>
      </c>
      <c r="B5" t="s">
        <v>671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25">
      <c r="A6">
        <v>38</v>
      </c>
      <c r="B6" t="s">
        <v>771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25">
      <c r="A7">
        <v>39</v>
      </c>
      <c r="B7" t="s">
        <v>884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25">
      <c r="A8">
        <v>40</v>
      </c>
      <c r="B8" t="s">
        <v>1069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2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25">
      <c r="A10">
        <v>91</v>
      </c>
      <c r="B10" t="s">
        <v>606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25">
      <c r="A11">
        <v>92</v>
      </c>
      <c r="B11" t="s">
        <v>706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25">
      <c r="A12">
        <v>93</v>
      </c>
      <c r="B12" t="s">
        <v>884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25">
      <c r="A13">
        <v>94</v>
      </c>
      <c r="B13" t="s">
        <v>984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2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25">
      <c r="A15">
        <v>103</v>
      </c>
      <c r="B15" t="s">
        <v>1053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2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25">
      <c r="A17">
        <v>129</v>
      </c>
      <c r="B17" t="s">
        <v>955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2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2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2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2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2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2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25">
      <c r="A24">
        <v>257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25">
      <c r="A25">
        <v>261</v>
      </c>
      <c r="B25" t="s">
        <v>205</v>
      </c>
      <c r="C25" t="s">
        <v>743</v>
      </c>
      <c r="D25" t="s">
        <v>23</v>
      </c>
      <c r="E25" t="s">
        <v>21</v>
      </c>
      <c r="F25" t="s">
        <v>723</v>
      </c>
      <c r="G25" t="s">
        <v>745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25">
      <c r="A26">
        <v>267</v>
      </c>
      <c r="B26" t="s">
        <v>205</v>
      </c>
      <c r="C26" t="s">
        <v>804</v>
      </c>
      <c r="D26" t="s">
        <v>28</v>
      </c>
      <c r="E26" t="s">
        <v>21</v>
      </c>
      <c r="F26" t="s">
        <v>785</v>
      </c>
      <c r="G26" t="s">
        <v>806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25">
      <c r="A27">
        <v>300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25">
      <c r="A28">
        <v>301</v>
      </c>
      <c r="B28" t="s">
        <v>799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25">
      <c r="A29">
        <v>320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25">
      <c r="A30">
        <v>321</v>
      </c>
      <c r="B30" t="s">
        <v>832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25">
      <c r="A31">
        <v>337</v>
      </c>
      <c r="B31" t="s">
        <v>205</v>
      </c>
      <c r="C31" t="s">
        <v>654</v>
      </c>
      <c r="D31" t="s">
        <v>24</v>
      </c>
      <c r="E31" t="s">
        <v>21</v>
      </c>
      <c r="F31" t="s">
        <v>635</v>
      </c>
      <c r="G31" t="s">
        <v>656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25">
      <c r="A32">
        <v>352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25">
      <c r="A33">
        <v>353</v>
      </c>
      <c r="B33" t="s">
        <v>682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25">
      <c r="A34">
        <v>354</v>
      </c>
      <c r="B34" t="s">
        <v>1069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25">
      <c r="A35">
        <v>367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25">
      <c r="A36">
        <v>372</v>
      </c>
      <c r="B36" t="s">
        <v>205</v>
      </c>
      <c r="C36" t="s">
        <v>1106</v>
      </c>
      <c r="D36" t="s">
        <v>28</v>
      </c>
      <c r="E36" t="s">
        <v>21</v>
      </c>
      <c r="F36" t="s">
        <v>1078</v>
      </c>
      <c r="G36" t="s">
        <v>1107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4.25" x14ac:dyDescent="0.25"/>
  <cols>
    <col min="1" max="1" width="7" bestFit="1" customWidth="1"/>
    <col min="2" max="2" width="9.85546875" bestFit="1" customWidth="1"/>
    <col min="3" max="3" width="9.140625" bestFit="1" customWidth="1"/>
    <col min="4" max="5" width="11.5703125" bestFit="1" customWidth="1"/>
    <col min="6" max="6" width="7.7109375" bestFit="1" customWidth="1"/>
    <col min="7" max="7" width="11" bestFit="1" customWidth="1"/>
    <col min="8" max="8" width="6" bestFit="1" customWidth="1"/>
    <col min="9" max="9" width="7.7109375" bestFit="1" customWidth="1"/>
    <col min="10" max="10" width="5.7109375" bestFit="1" customWidth="1"/>
    <col min="11" max="11" width="7.7109375" bestFit="1" customWidth="1"/>
    <col min="12" max="12" width="9.7109375" bestFit="1" customWidth="1"/>
    <col min="13" max="13" width="10" bestFit="1" customWidth="1"/>
    <col min="14" max="14" width="8.28515625" bestFit="1" customWidth="1"/>
    <col min="15" max="15" width="12.7109375" bestFit="1" customWidth="1"/>
    <col min="16" max="17" width="7.7109375" bestFit="1" customWidth="1"/>
    <col min="18" max="19" width="9.7109375" bestFit="1" customWidth="1"/>
    <col min="20" max="20" width="7.140625" bestFit="1" customWidth="1"/>
    <col min="21" max="21" width="9.5703125" bestFit="1" customWidth="1"/>
    <col min="22" max="22" width="10" bestFit="1" customWidth="1"/>
    <col min="23" max="24" width="9.7109375" bestFit="1" customWidth="1"/>
    <col min="25" max="25" width="24.85546875" bestFit="1" customWidth="1"/>
    <col min="26" max="26" width="12.7109375" bestFit="1" customWidth="1"/>
  </cols>
  <sheetData>
    <row r="1" spans="1:26" x14ac:dyDescent="0.2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1164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2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1163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25">
      <c r="A3" s="24">
        <f>ROW()-1</f>
        <v>2</v>
      </c>
      <c r="B3" s="25" t="s">
        <v>709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1163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4.25" x14ac:dyDescent="0.25"/>
  <cols>
    <col min="6" max="7" width="10.7109375" customWidth="1"/>
    <col min="9" max="9" width="10.140625" customWidth="1"/>
    <col min="12" max="12" width="13.28515625" bestFit="1" customWidth="1"/>
    <col min="17" max="17" width="10.85546875" customWidth="1"/>
    <col min="19" max="20" width="12.28515625" customWidth="1"/>
    <col min="21" max="22" width="7.7109375" bestFit="1" customWidth="1"/>
    <col min="23" max="23" width="14.140625" customWidth="1"/>
    <col min="24" max="24" width="11.7109375" bestFit="1" customWidth="1"/>
    <col min="25" max="26" width="13.28515625" bestFit="1" customWidth="1"/>
    <col min="27" max="27" width="12.42578125" bestFit="1" customWidth="1"/>
    <col min="30" max="30" width="19.28515625" bestFit="1" customWidth="1"/>
    <col min="31" max="31" width="13.28515625" bestFit="1" customWidth="1"/>
  </cols>
  <sheetData>
    <row r="1" spans="1:33" x14ac:dyDescent="0.25">
      <c r="A1" t="s">
        <v>236</v>
      </c>
      <c r="B1" t="s">
        <v>971</v>
      </c>
      <c r="C1" s="1" t="s">
        <v>900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1165</v>
      </c>
      <c r="S1" t="s">
        <v>1167</v>
      </c>
      <c r="T1" s="1" t="s">
        <v>851</v>
      </c>
      <c r="U1" t="s">
        <v>1172</v>
      </c>
      <c r="V1" t="s">
        <v>1173</v>
      </c>
      <c r="W1" t="s">
        <v>1174</v>
      </c>
      <c r="X1" t="s">
        <v>1175</v>
      </c>
      <c r="Y1" s="1" t="s">
        <v>1185</v>
      </c>
      <c r="Z1" s="1" t="s">
        <v>1186</v>
      </c>
      <c r="AA1" t="s">
        <v>1176</v>
      </c>
      <c r="AB1" t="s">
        <v>1177</v>
      </c>
      <c r="AC1" t="s">
        <v>1178</v>
      </c>
      <c r="AD1" t="s">
        <v>1179</v>
      </c>
      <c r="AE1" t="s">
        <v>1180</v>
      </c>
      <c r="AF1" t="s">
        <v>235</v>
      </c>
      <c r="AG1" t="s">
        <v>1181</v>
      </c>
    </row>
    <row r="2" spans="1:33" x14ac:dyDescent="0.2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1162</v>
      </c>
      <c r="J2">
        <v>0</v>
      </c>
      <c r="K2" s="1" t="s">
        <v>1187</v>
      </c>
      <c r="L2" s="1" t="s">
        <v>1188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1191</v>
      </c>
      <c r="AB2">
        <v>0</v>
      </c>
      <c r="AD2" s="1" t="s">
        <v>1189</v>
      </c>
      <c r="AE2" s="1" t="s">
        <v>1190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2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709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1163</v>
      </c>
      <c r="J3">
        <v>0</v>
      </c>
      <c r="K3" s="1" t="s">
        <v>1187</v>
      </c>
      <c r="L3" s="1" t="s">
        <v>1188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1191</v>
      </c>
      <c r="AB3">
        <v>0</v>
      </c>
      <c r="AD3" s="1" t="s">
        <v>1198</v>
      </c>
      <c r="AE3" s="1" t="s">
        <v>1199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4.25" x14ac:dyDescent="0.25"/>
  <cols>
    <col min="1" max="1" width="4.7109375" customWidth="1"/>
    <col min="2" max="2" width="5" customWidth="1"/>
    <col min="3" max="3" width="9.85546875" bestFit="1" customWidth="1"/>
    <col min="4" max="4" width="9.140625" bestFit="1" customWidth="1"/>
    <col min="5" max="6" width="10.7109375" customWidth="1"/>
    <col min="7" max="7" width="6.85546875" customWidth="1"/>
    <col min="8" max="8" width="10.140625" customWidth="1"/>
    <col min="9" max="9" width="4.85546875" customWidth="1"/>
    <col min="10" max="10" width="8.85546875" customWidth="1"/>
    <col min="11" max="11" width="11.28515625" bestFit="1" customWidth="1"/>
    <col min="12" max="12" width="4.85546875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4.7109375" customWidth="1"/>
    <col min="20" max="20" width="16.140625" customWidth="1"/>
    <col min="21" max="21" width="14.140625" customWidth="1"/>
    <col min="22" max="22" width="9.7109375" customWidth="1"/>
    <col min="23" max="23" width="24.8554687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1163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2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708</v>
      </c>
      <c r="D3" t="s">
        <v>206</v>
      </c>
      <c r="E3" t="s">
        <v>23</v>
      </c>
      <c r="F3" t="s">
        <v>31</v>
      </c>
      <c r="G3" t="s">
        <v>153</v>
      </c>
      <c r="H3" t="s">
        <v>1162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2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1162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1200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4.25" x14ac:dyDescent="0.25"/>
  <cols>
    <col min="1" max="1" width="4.28515625" bestFit="1" customWidth="1"/>
    <col min="2" max="2" width="5" bestFit="1" customWidth="1"/>
    <col min="3" max="3" width="9.85546875" bestFit="1" customWidth="1"/>
    <col min="4" max="4" width="9.140625" bestFit="1" customWidth="1"/>
    <col min="5" max="6" width="9.28515625" bestFit="1" customWidth="1"/>
    <col min="7" max="7" width="5.5703125" bestFit="1" customWidth="1"/>
    <col min="8" max="8" width="8.7109375" bestFit="1" customWidth="1"/>
    <col min="9" max="9" width="3.5703125" bestFit="1" customWidth="1"/>
    <col min="10" max="10" width="7.5703125" bestFit="1" customWidth="1"/>
    <col min="11" max="11" width="11.28515625" bestFit="1" customWidth="1"/>
    <col min="12" max="12" width="3.5703125" bestFit="1" customWidth="1"/>
    <col min="13" max="13" width="6.140625" bestFit="1" customWidth="1"/>
    <col min="14" max="15" width="5.5703125" bestFit="1" customWidth="1"/>
    <col min="16" max="16" width="9.5703125" bestFit="1" customWidth="1"/>
    <col min="17" max="17" width="13.7109375" bestFit="1" customWidth="1"/>
    <col min="18" max="18" width="15.28515625" bestFit="1" customWidth="1"/>
    <col min="19" max="19" width="13" bestFit="1" customWidth="1"/>
    <col min="20" max="20" width="8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1163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2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1163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948</v>
      </c>
      <c r="U3" s="1" t="s">
        <v>913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2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1163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2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1163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2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1163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2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2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948</v>
      </c>
      <c r="U8" s="1" t="s">
        <v>913</v>
      </c>
      <c r="W8" t="str">
        <f>ReceiveSIC[[#This Row],[服装]]&amp;ReceiveSIC[[#This Row],[名前]]&amp;ReceiveSIC[[#This Row],[レアリティ]]</f>
        <v>王冠影山飛雄SIC</v>
      </c>
    </row>
    <row r="9" spans="1:23" x14ac:dyDescent="0.2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2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2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4.25" x14ac:dyDescent="0.25"/>
  <cols>
    <col min="1" max="2" width="4.28515625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8.28515625" customWidth="1"/>
    <col min="9" max="9" width="3.42578125" customWidth="1"/>
    <col min="10" max="10" width="9.7109375" bestFit="1" customWidth="1"/>
    <col min="11" max="11" width="12.71093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30.5703125" bestFit="1" customWidth="1"/>
    <col min="20" max="20" width="17.42578125" bestFit="1" customWidth="1"/>
    <col min="21" max="21" width="15.28515625" bestFit="1" customWidth="1"/>
    <col min="22" max="22" width="13.42578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1163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2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1163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2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708</v>
      </c>
      <c r="D4" t="s">
        <v>206</v>
      </c>
      <c r="E4" t="s">
        <v>23</v>
      </c>
      <c r="F4" t="s">
        <v>31</v>
      </c>
      <c r="G4" t="s">
        <v>153</v>
      </c>
      <c r="H4" t="s">
        <v>1162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2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708</v>
      </c>
      <c r="D5" t="s">
        <v>206</v>
      </c>
      <c r="E5" t="s">
        <v>23</v>
      </c>
      <c r="F5" t="s">
        <v>31</v>
      </c>
      <c r="G5" t="s">
        <v>153</v>
      </c>
      <c r="H5" t="s">
        <v>1162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2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708</v>
      </c>
      <c r="D6" t="s">
        <v>206</v>
      </c>
      <c r="E6" t="s">
        <v>23</v>
      </c>
      <c r="F6" t="s">
        <v>31</v>
      </c>
      <c r="G6" t="s">
        <v>153</v>
      </c>
      <c r="H6" t="s">
        <v>1162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2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2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2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2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1201</v>
      </c>
      <c r="V10" s="1" t="s">
        <v>1182</v>
      </c>
      <c r="W10" t="str">
        <f>TossSIC[[#This Row],[服装]]&amp;TossSIC[[#This Row],[名前]]&amp;TossSIC[[#This Row],[レアリティ]]</f>
        <v>王冠影山飛雄SIC</v>
      </c>
    </row>
    <row r="11" spans="1:23" x14ac:dyDescent="0.2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1202</v>
      </c>
      <c r="V11" s="1" t="s">
        <v>1184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4.25" x14ac:dyDescent="0.25"/>
  <cols>
    <col min="1" max="2" width="4.7109375" customWidth="1"/>
    <col min="9" max="9" width="5.7109375" bestFit="1" customWidth="1"/>
    <col min="11" max="11" width="11.28515625" bestFit="1" customWidth="1"/>
    <col min="12" max="12" width="5.7109375" bestFit="1" customWidth="1"/>
    <col min="19" max="19" width="19.140625" customWidth="1"/>
    <col min="20" max="20" width="28.140625" bestFit="1" customWidth="1"/>
    <col min="21" max="21" width="13.42578125" customWidth="1"/>
    <col min="22" max="22" width="32.285156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1163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2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1163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2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1163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2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1163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2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1163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2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1163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1183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2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1163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1204</v>
      </c>
      <c r="V8" s="1" t="s">
        <v>1184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2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2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708</v>
      </c>
      <c r="D10" t="s">
        <v>206</v>
      </c>
      <c r="E10" t="s">
        <v>23</v>
      </c>
      <c r="F10" t="s">
        <v>31</v>
      </c>
      <c r="G10" t="s">
        <v>153</v>
      </c>
      <c r="H10" t="s">
        <v>1162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2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708</v>
      </c>
      <c r="D11" t="s">
        <v>206</v>
      </c>
      <c r="E11" t="s">
        <v>23</v>
      </c>
      <c r="F11" t="s">
        <v>31</v>
      </c>
      <c r="G11" t="s">
        <v>153</v>
      </c>
      <c r="H11" t="s">
        <v>1162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2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708</v>
      </c>
      <c r="D12" t="s">
        <v>206</v>
      </c>
      <c r="E12" t="s">
        <v>23</v>
      </c>
      <c r="F12" t="s">
        <v>31</v>
      </c>
      <c r="G12" t="s">
        <v>153</v>
      </c>
      <c r="H12" t="s">
        <v>1162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4.25" x14ac:dyDescent="0.25"/>
  <cols>
    <col min="1" max="1" width="6.42578125" bestFit="1" customWidth="1"/>
    <col min="2" max="2" width="7.28515625" bestFit="1" customWidth="1"/>
    <col min="3" max="3" width="9.85546875" bestFit="1" customWidth="1"/>
    <col min="4" max="4" width="9.140625" bestFit="1" customWidth="1"/>
    <col min="5" max="6" width="11.5703125" bestFit="1" customWidth="1"/>
    <col min="7" max="7" width="7.7109375" bestFit="1" customWidth="1"/>
    <col min="8" max="8" width="11" bestFit="1" customWidth="1"/>
    <col min="9" max="9" width="5.7109375" bestFit="1" customWidth="1"/>
    <col min="10" max="10" width="9.7109375" bestFit="1" customWidth="1"/>
    <col min="11" max="11" width="13.85546875" bestFit="1" customWidth="1"/>
    <col min="12" max="12" width="5.7109375" bestFit="1" customWidth="1"/>
    <col min="13" max="13" width="8.28515625" bestFit="1" customWidth="1"/>
    <col min="14" max="15" width="7.7109375" bestFit="1" customWidth="1"/>
    <col min="16" max="16" width="11.7109375" bestFit="1" customWidth="1"/>
    <col min="17" max="17" width="9.140625" bestFit="1" customWidth="1"/>
    <col min="18" max="18" width="13.28515625" bestFit="1" customWidth="1"/>
    <col min="19" max="19" width="15.85546875" bestFit="1" customWidth="1"/>
    <col min="20" max="20" width="17.42578125" bestFit="1" customWidth="1"/>
    <col min="21" max="21" width="15.28515625" bestFit="1" customWidth="1"/>
    <col min="22" max="22" width="10.5703125" bestFit="1" customWidth="1"/>
    <col min="23" max="23" width="21.140625" bestFit="1" customWidth="1"/>
  </cols>
  <sheetData>
    <row r="1" spans="1:23" x14ac:dyDescent="0.2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1166</v>
      </c>
      <c r="R1" s="1" t="s">
        <v>1168</v>
      </c>
      <c r="S1" t="s">
        <v>262</v>
      </c>
      <c r="T1" t="s">
        <v>203</v>
      </c>
      <c r="U1" t="s">
        <v>202</v>
      </c>
      <c r="V1" s="1" t="s">
        <v>1091</v>
      </c>
      <c r="W1" t="s">
        <v>226</v>
      </c>
    </row>
    <row r="2" spans="1:23" x14ac:dyDescent="0.2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1163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2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1163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2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1163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2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1163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2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1163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2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708</v>
      </c>
      <c r="D7" t="s">
        <v>206</v>
      </c>
      <c r="E7" t="s">
        <v>23</v>
      </c>
      <c r="F7" t="s">
        <v>31</v>
      </c>
      <c r="G7" t="s">
        <v>153</v>
      </c>
      <c r="H7" t="s">
        <v>1162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2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708</v>
      </c>
      <c r="D8" t="s">
        <v>206</v>
      </c>
      <c r="E8" t="s">
        <v>23</v>
      </c>
      <c r="F8" t="s">
        <v>31</v>
      </c>
      <c r="G8" t="s">
        <v>153</v>
      </c>
      <c r="H8" t="s">
        <v>1162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2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708</v>
      </c>
      <c r="D9" t="s">
        <v>206</v>
      </c>
      <c r="E9" t="s">
        <v>23</v>
      </c>
      <c r="F9" t="s">
        <v>31</v>
      </c>
      <c r="G9" t="s">
        <v>153</v>
      </c>
      <c r="H9" t="s">
        <v>1162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4.25" x14ac:dyDescent="0.25"/>
  <cols>
    <col min="1" max="1" width="6.28515625" customWidth="1"/>
    <col min="2" max="2" width="5.5703125" customWidth="1"/>
    <col min="3" max="3" width="5.140625" customWidth="1"/>
    <col min="6" max="7" width="10.7109375" customWidth="1"/>
    <col min="9" max="9" width="10.140625" customWidth="1"/>
    <col min="10" max="10" width="5.140625" customWidth="1"/>
    <col min="13" max="13" width="4.42578125" customWidth="1"/>
    <col min="17" max="17" width="10.85546875" customWidth="1"/>
    <col min="19" max="21" width="10.85546875" customWidth="1"/>
    <col min="24" max="27" width="10.85546875" customWidth="1"/>
    <col min="29" max="29" width="11.7109375" bestFit="1" customWidth="1"/>
    <col min="30" max="30" width="12.85546875" bestFit="1" customWidth="1"/>
    <col min="31" max="31" width="30.28515625" bestFit="1" customWidth="1"/>
    <col min="32" max="32" width="21.140625" bestFit="1" customWidth="1"/>
    <col min="33" max="33" width="9.7109375" bestFit="1" customWidth="1"/>
  </cols>
  <sheetData>
    <row r="1" spans="1:33" x14ac:dyDescent="0.25">
      <c r="A1" t="s">
        <v>236</v>
      </c>
      <c r="B1" t="s">
        <v>971</v>
      </c>
      <c r="C1" t="s">
        <v>1170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1166</v>
      </c>
      <c r="S1" s="1" t="s">
        <v>1168</v>
      </c>
      <c r="T1" t="s">
        <v>1171</v>
      </c>
      <c r="U1" t="s">
        <v>1172</v>
      </c>
      <c r="V1" t="s">
        <v>1173</v>
      </c>
      <c r="W1" t="s">
        <v>1174</v>
      </c>
      <c r="X1" t="s">
        <v>1175</v>
      </c>
      <c r="Y1" s="1" t="s">
        <v>1185</v>
      </c>
      <c r="Z1" s="1" t="s">
        <v>1186</v>
      </c>
      <c r="AA1" t="s">
        <v>1176</v>
      </c>
      <c r="AB1" t="s">
        <v>1177</v>
      </c>
      <c r="AC1" t="s">
        <v>1178</v>
      </c>
      <c r="AD1" t="s">
        <v>1179</v>
      </c>
      <c r="AE1" t="s">
        <v>1180</v>
      </c>
      <c r="AF1" t="s">
        <v>235</v>
      </c>
      <c r="AG1" t="s">
        <v>1181</v>
      </c>
    </row>
    <row r="2" spans="1:33" x14ac:dyDescent="0.2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1163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2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708</v>
      </c>
      <c r="E3" t="s">
        <v>206</v>
      </c>
      <c r="F3" t="s">
        <v>23</v>
      </c>
      <c r="G3" t="s">
        <v>31</v>
      </c>
      <c r="H3" t="s">
        <v>153</v>
      </c>
      <c r="I3" t="s">
        <v>1162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2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708</v>
      </c>
      <c r="E4" t="s">
        <v>206</v>
      </c>
      <c r="F4" t="s">
        <v>23</v>
      </c>
      <c r="G4" t="s">
        <v>31</v>
      </c>
      <c r="H4" t="s">
        <v>153</v>
      </c>
      <c r="I4" t="s">
        <v>1162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930</v>
      </c>
      <c r="AB4">
        <v>2</v>
      </c>
      <c r="AC4" s="1" t="s">
        <v>684</v>
      </c>
      <c r="AD4" s="1" t="s">
        <v>929</v>
      </c>
      <c r="AE4" s="1" t="s">
        <v>1197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4.25" x14ac:dyDescent="0.25"/>
  <cols>
    <col min="1" max="1" width="8.85546875" customWidth="1"/>
    <col min="2" max="2" width="26.28515625" customWidth="1"/>
    <col min="3" max="3" width="23.5703125" customWidth="1"/>
    <col min="4" max="4" width="8.85546875" customWidth="1"/>
    <col min="10" max="10" width="6.5703125" bestFit="1" customWidth="1"/>
    <col min="11" max="11" width="7.42578125" bestFit="1" customWidth="1"/>
    <col min="12" max="12" width="8.5703125" bestFit="1" customWidth="1"/>
    <col min="13" max="13" width="10" bestFit="1" customWidth="1"/>
    <col min="14" max="14" width="8" bestFit="1" customWidth="1"/>
    <col min="15" max="15" width="6" bestFit="1" customWidth="1"/>
    <col min="16" max="16" width="14.5703125" bestFit="1" customWidth="1"/>
    <col min="17" max="17" width="19" bestFit="1" customWidth="1"/>
    <col min="18" max="19" width="8" bestFit="1" customWidth="1"/>
    <col min="20" max="20" width="16.28515625" bestFit="1" customWidth="1"/>
    <col min="21" max="21" width="14" bestFit="1" customWidth="1"/>
    <col min="22" max="22" width="18.42578125" bestFit="1" customWidth="1"/>
    <col min="23" max="25" width="7.7109375" bestFit="1" customWidth="1"/>
  </cols>
  <sheetData>
    <row r="1" spans="2:19" x14ac:dyDescent="0.25">
      <c r="B1" s="1" t="s">
        <v>967</v>
      </c>
      <c r="C1" s="1" t="s">
        <v>968</v>
      </c>
      <c r="J1" t="s">
        <v>236</v>
      </c>
      <c r="K1" t="s">
        <v>971</v>
      </c>
      <c r="L1" t="s">
        <v>235</v>
      </c>
      <c r="M1" t="s">
        <v>238</v>
      </c>
      <c r="N1" t="s">
        <v>239</v>
      </c>
      <c r="O1" t="s">
        <v>240</v>
      </c>
      <c r="P1" t="s">
        <v>969</v>
      </c>
      <c r="Q1" t="s">
        <v>970</v>
      </c>
      <c r="R1" t="s">
        <v>0</v>
      </c>
      <c r="S1" t="s">
        <v>160</v>
      </c>
    </row>
    <row r="2" spans="2:19" x14ac:dyDescent="0.2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Stat99!$B$2:$B$1045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Q_Skill_Canival_Terms!B2:B121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4"/>
  <sheetViews>
    <sheetView workbookViewId="0">
      <selection activeCell="I22" sqref="I22"/>
    </sheetView>
  </sheetViews>
  <sheetFormatPr defaultRowHeight="14.25" x14ac:dyDescent="0.25"/>
  <cols>
    <col min="1" max="1" width="8" bestFit="1" customWidth="1"/>
    <col min="2" max="2" width="11.140625" bestFit="1" customWidth="1"/>
  </cols>
  <sheetData>
    <row r="1" spans="1:2" x14ac:dyDescent="0.25">
      <c r="A1" t="s">
        <v>160</v>
      </c>
      <c r="B1" t="s">
        <v>0</v>
      </c>
    </row>
    <row r="2" spans="1:2" x14ac:dyDescent="0.25">
      <c r="A2" t="s">
        <v>207</v>
      </c>
      <c r="B2" t="s">
        <v>229</v>
      </c>
    </row>
    <row r="3" spans="1:2" x14ac:dyDescent="0.25">
      <c r="A3" t="s">
        <v>207</v>
      </c>
      <c r="B3" t="s">
        <v>206</v>
      </c>
    </row>
    <row r="4" spans="1:2" x14ac:dyDescent="0.25">
      <c r="A4" t="s">
        <v>207</v>
      </c>
      <c r="B4" t="s">
        <v>212</v>
      </c>
    </row>
    <row r="5" spans="1:2" x14ac:dyDescent="0.25">
      <c r="A5" t="s">
        <v>207</v>
      </c>
      <c r="B5" t="s">
        <v>213</v>
      </c>
    </row>
    <row r="6" spans="1:2" x14ac:dyDescent="0.25">
      <c r="A6" t="s">
        <v>207</v>
      </c>
      <c r="B6" t="s">
        <v>39</v>
      </c>
    </row>
    <row r="7" spans="1:2" x14ac:dyDescent="0.25">
      <c r="A7" t="s">
        <v>207</v>
      </c>
      <c r="B7" t="s">
        <v>40</v>
      </c>
    </row>
    <row r="8" spans="1:2" x14ac:dyDescent="0.25">
      <c r="A8" t="s">
        <v>207</v>
      </c>
      <c r="B8" t="s">
        <v>48</v>
      </c>
    </row>
    <row r="9" spans="1:2" x14ac:dyDescent="0.25">
      <c r="A9" t="s">
        <v>207</v>
      </c>
      <c r="B9" t="s">
        <v>50</v>
      </c>
    </row>
    <row r="10" spans="1:2" x14ac:dyDescent="0.25">
      <c r="A10" t="s">
        <v>207</v>
      </c>
      <c r="B10" t="s">
        <v>362</v>
      </c>
    </row>
    <row r="11" spans="1:2" x14ac:dyDescent="0.25">
      <c r="A11" t="s">
        <v>207</v>
      </c>
      <c r="B11" t="s">
        <v>30</v>
      </c>
    </row>
    <row r="12" spans="1:2" x14ac:dyDescent="0.25">
      <c r="A12" t="s">
        <v>207</v>
      </c>
      <c r="B12" t="s">
        <v>32</v>
      </c>
    </row>
    <row r="13" spans="1:2" x14ac:dyDescent="0.25">
      <c r="A13" t="s">
        <v>207</v>
      </c>
      <c r="B13" t="s">
        <v>449</v>
      </c>
    </row>
    <row r="14" spans="1:2" x14ac:dyDescent="0.25">
      <c r="A14" t="s">
        <v>207</v>
      </c>
      <c r="B14" t="s">
        <v>453</v>
      </c>
    </row>
    <row r="15" spans="1:2" x14ac:dyDescent="0.25">
      <c r="A15" t="s">
        <v>207</v>
      </c>
      <c r="B15" t="s">
        <v>477</v>
      </c>
    </row>
    <row r="16" spans="1:2" x14ac:dyDescent="0.25">
      <c r="A16" t="s">
        <v>207</v>
      </c>
      <c r="B16" t="s">
        <v>479</v>
      </c>
    </row>
    <row r="17" spans="1:2" x14ac:dyDescent="0.25">
      <c r="A17" t="s">
        <v>207</v>
      </c>
      <c r="B17" t="s">
        <v>481</v>
      </c>
    </row>
    <row r="18" spans="1:2" x14ac:dyDescent="0.25">
      <c r="A18" t="s">
        <v>207</v>
      </c>
      <c r="B18" t="s">
        <v>367</v>
      </c>
    </row>
    <row r="19" spans="1:2" x14ac:dyDescent="0.25">
      <c r="A19" t="s">
        <v>207</v>
      </c>
      <c r="B19" t="s">
        <v>491</v>
      </c>
    </row>
    <row r="20" spans="1:2" x14ac:dyDescent="0.25">
      <c r="A20" t="s">
        <v>207</v>
      </c>
      <c r="B20" t="s">
        <v>493</v>
      </c>
    </row>
    <row r="21" spans="1:2" x14ac:dyDescent="0.25">
      <c r="A21" t="s">
        <v>207</v>
      </c>
      <c r="B21" t="s">
        <v>495</v>
      </c>
    </row>
    <row r="22" spans="1:2" x14ac:dyDescent="0.25">
      <c r="A22" t="s">
        <v>207</v>
      </c>
      <c r="B22" t="s">
        <v>497</v>
      </c>
    </row>
    <row r="23" spans="1:2" x14ac:dyDescent="0.25">
      <c r="A23" t="s">
        <v>207</v>
      </c>
      <c r="B23" t="s">
        <v>499</v>
      </c>
    </row>
    <row r="24" spans="1:2" x14ac:dyDescent="0.25">
      <c r="A24" t="s">
        <v>207</v>
      </c>
      <c r="B24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4.25" x14ac:dyDescent="0.25"/>
  <cols>
    <col min="1" max="1" width="6.7109375" bestFit="1" customWidth="1"/>
    <col min="2" max="2" width="27.28515625" bestFit="1" customWidth="1"/>
    <col min="3" max="3" width="13.28515625" bestFit="1" customWidth="1"/>
    <col min="5" max="5" width="11.28515625" customWidth="1"/>
    <col min="11" max="11" width="7" bestFit="1" customWidth="1"/>
    <col min="12" max="12" width="24.85546875" bestFit="1" customWidth="1"/>
    <col min="13" max="13" width="13.28515625" bestFit="1" customWidth="1"/>
  </cols>
  <sheetData>
    <row r="1" spans="1:13" x14ac:dyDescent="0.25">
      <c r="A1" s="1" t="s">
        <v>161</v>
      </c>
      <c r="B1" s="1" t="s">
        <v>256</v>
      </c>
      <c r="C1" s="1" t="s">
        <v>257</v>
      </c>
      <c r="E1" s="1"/>
      <c r="G1" t="s">
        <v>976</v>
      </c>
      <c r="K1" s="1" t="s">
        <v>161</v>
      </c>
      <c r="L1" s="1" t="s">
        <v>256</v>
      </c>
      <c r="M1" s="1" t="s">
        <v>1169</v>
      </c>
    </row>
    <row r="2" spans="1:13" x14ac:dyDescent="0.2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2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2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2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2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2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2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2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2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2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2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2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2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2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2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2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2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2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2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2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2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2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2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2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2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2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2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2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2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2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2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2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2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2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2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2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2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2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2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2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2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2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2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2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2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2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2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2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2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2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2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2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2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2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2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2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2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2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2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2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2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2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2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2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2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2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2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2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2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2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2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2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2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2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2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2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2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2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2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2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2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2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2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2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2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2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2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2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2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2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2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2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2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2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2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2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2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2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2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2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2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2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2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2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2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2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2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2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2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2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2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2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2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2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2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2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2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2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2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2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2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2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2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2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2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2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2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2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2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2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2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2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2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2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2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2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2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2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2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2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2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2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2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2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2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2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2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2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2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2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2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2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2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2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2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2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2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2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2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2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2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2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2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2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2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2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2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2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2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2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2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2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2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2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2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2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2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2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2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2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2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2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2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2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2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2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2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2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2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2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2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2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2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2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2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2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2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2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2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2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2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2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2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2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2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2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2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2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2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2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2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2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2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2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2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2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2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2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2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2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2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2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2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2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2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2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2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2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2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2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2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2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2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2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2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2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2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2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2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2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2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2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2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2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2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2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2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25">
      <c r="A249">
        <f>IFERROR(Stat[[#This Row],[No.]],"")</f>
        <v>248</v>
      </c>
      <c r="B249" t="str">
        <f>IFERROR(Stat[[#This Row],[No用]],"")</f>
        <v>文化祭3白布賢二郎ICONIC</v>
      </c>
      <c r="C249">
        <f>SetNo[[#This Row],[No.]]</f>
        <v>248</v>
      </c>
    </row>
    <row r="250" spans="1:3" x14ac:dyDescent="0.25">
      <c r="A250">
        <f>IFERROR(Stat[[#This Row],[No.]],"")</f>
        <v>249</v>
      </c>
      <c r="B250" t="str">
        <f>IFERROR(Stat[[#This Row],[No用]],"")</f>
        <v>ユニフォーム大平獅音ICONIC</v>
      </c>
      <c r="C250">
        <f>SetNo[[#This Row],[No.]]</f>
        <v>249</v>
      </c>
    </row>
    <row r="251" spans="1:3" x14ac:dyDescent="0.25">
      <c r="A251">
        <f>IFERROR(Stat[[#This Row],[No.]],"")</f>
        <v>250</v>
      </c>
      <c r="B251" t="str">
        <f>IFERROR(Stat[[#This Row],[No用]],"")</f>
        <v>ユニフォーム川西太一ICONIC</v>
      </c>
      <c r="C251">
        <f>SetNo[[#This Row],[No.]]</f>
        <v>250</v>
      </c>
    </row>
    <row r="252" spans="1:3" x14ac:dyDescent="0.25">
      <c r="A252">
        <f>IFERROR(Stat[[#This Row],[No.]],"")</f>
        <v>251</v>
      </c>
      <c r="B252" t="str">
        <f>IFERROR(Stat[[#This Row],[No用]],"")</f>
        <v>路地裏川西太一ICONIC</v>
      </c>
      <c r="C252">
        <f>SetNo[[#This Row],[No.]]</f>
        <v>251</v>
      </c>
    </row>
    <row r="253" spans="1:3" x14ac:dyDescent="0.25">
      <c r="A253">
        <f>IFERROR(Stat[[#This Row],[No.]],"")</f>
        <v>252</v>
      </c>
      <c r="B253" t="str">
        <f>IFERROR(Stat[[#This Row],[No用]],"")</f>
        <v>ユニフォーム瀬見英太ICONIC</v>
      </c>
      <c r="C253">
        <f>SetNo[[#This Row],[No.]]</f>
        <v>252</v>
      </c>
    </row>
    <row r="254" spans="1:3" x14ac:dyDescent="0.25">
      <c r="A254">
        <f>IFERROR(Stat[[#This Row],[No.]],"")</f>
        <v>253</v>
      </c>
      <c r="B254" t="str">
        <f>IFERROR(Stat[[#This Row],[No用]],"")</f>
        <v>雪遊び瀬見英太ICONIC</v>
      </c>
      <c r="C254">
        <f>SetNo[[#This Row],[No.]]</f>
        <v>253</v>
      </c>
    </row>
    <row r="255" spans="1:3" x14ac:dyDescent="0.25">
      <c r="A255">
        <f>IFERROR(Stat[[#This Row],[No.]],"")</f>
        <v>254</v>
      </c>
      <c r="B255" t="str">
        <f>IFERROR(Stat[[#This Row],[No用]],"")</f>
        <v>バカンス瀬見英太ICONIC</v>
      </c>
      <c r="C255">
        <f>SetNo[[#This Row],[No.]]</f>
        <v>254</v>
      </c>
    </row>
    <row r="256" spans="1:3" x14ac:dyDescent="0.25">
      <c r="A256">
        <f>IFERROR(Stat[[#This Row],[No.]],"")</f>
        <v>255</v>
      </c>
      <c r="B256" t="str">
        <f>IFERROR(Stat[[#This Row],[No用]],"")</f>
        <v>アート2瀬見英太ICONIC</v>
      </c>
      <c r="C256">
        <f>SetNo[[#This Row],[No.]]</f>
        <v>255</v>
      </c>
    </row>
    <row r="257" spans="1:3" x14ac:dyDescent="0.25">
      <c r="A257">
        <f>IFERROR(Stat[[#This Row],[No.]],"")</f>
        <v>256</v>
      </c>
      <c r="B257" t="str">
        <f>IFERROR(Stat[[#This Row],[No用]],"")</f>
        <v>文化祭3瀬見英太ICONIC</v>
      </c>
      <c r="C257">
        <f>SetNo[[#This Row],[No.]]</f>
        <v>256</v>
      </c>
    </row>
    <row r="258" spans="1:3" x14ac:dyDescent="0.25">
      <c r="A258">
        <f>IFERROR(Stat[[#This Row],[No.]],"")</f>
        <v>257</v>
      </c>
      <c r="B258" t="str">
        <f>IFERROR(Stat[[#This Row],[No用]],"")</f>
        <v>ユニフォーム山形隼人ICONIC</v>
      </c>
      <c r="C258">
        <f>SetNo[[#This Row],[No.]]</f>
        <v>257</v>
      </c>
    </row>
    <row r="259" spans="1:3" x14ac:dyDescent="0.25">
      <c r="A259">
        <f>IFERROR(Stat[[#This Row],[No.]],"")</f>
        <v>258</v>
      </c>
      <c r="B259" t="str">
        <f>IFERROR(Stat[[#This Row],[No用]],"")</f>
        <v>ユニフォーム強羅昌己ICONIC</v>
      </c>
      <c r="C259">
        <f>SetNo[[#This Row],[No.]]</f>
        <v>258</v>
      </c>
    </row>
    <row r="260" spans="1:3" x14ac:dyDescent="0.25">
      <c r="A260">
        <f>IFERROR(Stat[[#This Row],[No.]],"")</f>
        <v>259</v>
      </c>
      <c r="B260" t="str">
        <f>IFERROR(Stat[[#This Row],[No用]],"")</f>
        <v>ユニフォーム芦谷洋平ICONIC</v>
      </c>
      <c r="C260">
        <f>SetNo[[#This Row],[No.]]</f>
        <v>259</v>
      </c>
    </row>
    <row r="261" spans="1:3" x14ac:dyDescent="0.25">
      <c r="A261">
        <f>IFERROR(Stat[[#This Row],[No.]],"")</f>
        <v>260</v>
      </c>
      <c r="B261" t="str">
        <f>IFERROR(Stat[[#This Row],[No用]],"")</f>
        <v>ユニフォーム仙石伸吾ICONIC</v>
      </c>
      <c r="C261">
        <f>SetNo[[#This Row],[No.]]</f>
        <v>260</v>
      </c>
    </row>
    <row r="262" spans="1:3" x14ac:dyDescent="0.25">
      <c r="A262">
        <f>IFERROR(Stat[[#This Row],[No.]],"")</f>
        <v>261</v>
      </c>
      <c r="B262" t="str">
        <f>IFERROR(Stat[[#This Row],[No用]],"")</f>
        <v>ユニフォーム中川俊美ICONIC</v>
      </c>
      <c r="C262">
        <f>SetNo[[#This Row],[No.]]</f>
        <v>261</v>
      </c>
    </row>
    <row r="263" spans="1:3" x14ac:dyDescent="0.25">
      <c r="A263">
        <f>IFERROR(Stat[[#This Row],[No.]],"")</f>
        <v>262</v>
      </c>
      <c r="B263" t="str">
        <f>IFERROR(Stat[[#This Row],[No用]],"")</f>
        <v>ユニフォーム七沢健吾ICONIC</v>
      </c>
      <c r="C263">
        <f>SetNo[[#This Row],[No.]]</f>
        <v>262</v>
      </c>
    </row>
    <row r="264" spans="1:3" x14ac:dyDescent="0.25">
      <c r="A264">
        <f>IFERROR(Stat[[#This Row],[No.]],"")</f>
        <v>263</v>
      </c>
      <c r="B264" t="str">
        <f>IFERROR(Stat[[#This Row],[No用]],"")</f>
        <v>ユニフォーム伊勢原裕次ICONIC</v>
      </c>
      <c r="C264">
        <f>SetNo[[#This Row],[No.]]</f>
        <v>263</v>
      </c>
    </row>
    <row r="265" spans="1:3" x14ac:dyDescent="0.25">
      <c r="A265">
        <f>IFERROR(Stat[[#This Row],[No.]],"")</f>
        <v>264</v>
      </c>
      <c r="B265" t="str">
        <f>IFERROR(Stat[[#This Row],[No用]],"")</f>
        <v>ユニフォーム湯河浩二ICONIC</v>
      </c>
      <c r="C265">
        <f>SetNo[[#This Row],[No.]]</f>
        <v>264</v>
      </c>
    </row>
    <row r="266" spans="1:3" x14ac:dyDescent="0.25">
      <c r="A266">
        <f>IFERROR(Stat[[#This Row],[No.]],"")</f>
        <v>265</v>
      </c>
      <c r="B266" t="str">
        <f>IFERROR(Stat[[#This Row],[No用]],"")</f>
        <v>ユニフォーム千鹿谷栄吉ICONIC</v>
      </c>
      <c r="C266">
        <f>SetNo[[#This Row],[No.]]</f>
        <v>265</v>
      </c>
    </row>
    <row r="267" spans="1:3" x14ac:dyDescent="0.25">
      <c r="A267">
        <f>IFERROR(Stat[[#This Row],[No.]],"")</f>
        <v>266</v>
      </c>
      <c r="B267" t="str">
        <f>IFERROR(Stat[[#This Row],[No用]],"")</f>
        <v>ユニフォーム小鹿野大樹ICONIC</v>
      </c>
      <c r="C267">
        <f>SetNo[[#This Row],[No.]]</f>
        <v>266</v>
      </c>
    </row>
    <row r="268" spans="1:3" x14ac:dyDescent="0.25">
      <c r="A268">
        <f>IFERROR(Stat[[#This Row],[No.]],"")</f>
        <v>267</v>
      </c>
      <c r="B268" t="str">
        <f>IFERROR(Stat[[#This Row],[No用]],"")</f>
        <v>ユニフォーム赤谷勇ICONIC</v>
      </c>
      <c r="C268">
        <f>SetNo[[#This Row],[No.]]</f>
        <v>267</v>
      </c>
    </row>
    <row r="269" spans="1:3" x14ac:dyDescent="0.25">
      <c r="A269">
        <f>IFERROR(Stat[[#This Row],[No.]],"")</f>
        <v>268</v>
      </c>
      <c r="B269" t="str">
        <f>IFERROR(Stat[[#This Row],[No用]],"")</f>
        <v>ユニフォーム児玉勝ICONIC</v>
      </c>
      <c r="C269">
        <f>SetNo[[#This Row],[No.]]</f>
        <v>268</v>
      </c>
    </row>
    <row r="270" spans="1:3" x14ac:dyDescent="0.25">
      <c r="A270">
        <f>IFERROR(Stat[[#This Row],[No.]],"")</f>
        <v>269</v>
      </c>
      <c r="B270" t="str">
        <f>IFERROR(Stat[[#This Row],[No用]],"")</f>
        <v>ユニフォーム名栗翔太ICONIC</v>
      </c>
      <c r="C270">
        <f>SetNo[[#This Row],[No.]]</f>
        <v>269</v>
      </c>
    </row>
    <row r="271" spans="1:3" x14ac:dyDescent="0.25">
      <c r="A271">
        <f>IFERROR(Stat[[#This Row],[No.]],"")</f>
        <v>270</v>
      </c>
      <c r="B271" t="str">
        <f>IFERROR(Stat[[#This Row],[No用]],"")</f>
        <v>ユニフォーム島府典明ICONIC</v>
      </c>
      <c r="C271">
        <f>SetNo[[#This Row],[No.]]</f>
        <v>270</v>
      </c>
    </row>
    <row r="272" spans="1:3" x14ac:dyDescent="0.25">
      <c r="A272">
        <f>IFERROR(Stat[[#This Row],[No.]],"")</f>
        <v>271</v>
      </c>
      <c r="B272" t="str">
        <f>IFERROR(Stat[[#This Row],[No用]],"")</f>
        <v>ユニフォーム吉川和孝ICONIC</v>
      </c>
      <c r="C272">
        <f>SetNo[[#This Row],[No.]]</f>
        <v>271</v>
      </c>
    </row>
    <row r="273" spans="1:3" x14ac:dyDescent="0.25">
      <c r="A273">
        <f>IFERROR(Stat[[#This Row],[No.]],"")</f>
        <v>272</v>
      </c>
      <c r="B273" t="str">
        <f>IFERROR(Stat[[#This Row],[No用]],"")</f>
        <v>ユニフォーム宮侑ICONIC</v>
      </c>
      <c r="C273">
        <f>SetNo[[#This Row],[No.]]</f>
        <v>272</v>
      </c>
    </row>
    <row r="274" spans="1:3" x14ac:dyDescent="0.25">
      <c r="A274">
        <f>IFERROR(Stat[[#This Row],[No.]],"")</f>
        <v>273</v>
      </c>
      <c r="B274" t="str">
        <f>IFERROR(Stat[[#This Row],[No用]],"")</f>
        <v>文化祭宮侑ICONIC</v>
      </c>
      <c r="C274">
        <f>SetNo[[#This Row],[No.]]</f>
        <v>273</v>
      </c>
    </row>
    <row r="275" spans="1:3" x14ac:dyDescent="0.25">
      <c r="A275">
        <f>IFERROR(Stat[[#This Row],[No.]],"")</f>
        <v>274</v>
      </c>
      <c r="B275" t="str">
        <f>IFERROR(Stat[[#This Row],[No用]],"")</f>
        <v>RPG宮侑ICONIC</v>
      </c>
      <c r="C275">
        <f>SetNo[[#This Row],[No.]]</f>
        <v>274</v>
      </c>
    </row>
    <row r="276" spans="1:3" x14ac:dyDescent="0.25">
      <c r="A276">
        <f>IFERROR(Stat[[#This Row],[No.]],"")</f>
        <v>275</v>
      </c>
      <c r="B276" t="str">
        <f>IFERROR(Stat[[#This Row],[No用]],"")</f>
        <v>カンフー宮侑ICONIC</v>
      </c>
      <c r="C276">
        <f>SetNo[[#This Row],[No.]]</f>
        <v>275</v>
      </c>
    </row>
    <row r="277" spans="1:3" x14ac:dyDescent="0.25">
      <c r="A277">
        <f>IFERROR(Stat[[#This Row],[No.]],"")</f>
        <v>276</v>
      </c>
      <c r="B277" t="str">
        <f>IFERROR(Stat[[#This Row],[No用]],"")</f>
        <v>新年2宮侑ICONIC</v>
      </c>
      <c r="C277">
        <f>SetNo[[#This Row],[No.]]</f>
        <v>276</v>
      </c>
    </row>
    <row r="278" spans="1:3" x14ac:dyDescent="0.25">
      <c r="A278">
        <f>IFERROR(Stat[[#This Row],[No.]],"")</f>
        <v>277</v>
      </c>
      <c r="B278" t="str">
        <f>IFERROR(Stat[[#This Row],[No用]],"")</f>
        <v>サバゲ2宮侑ICONIC</v>
      </c>
      <c r="C278">
        <f>SetNo[[#This Row],[No.]]</f>
        <v>277</v>
      </c>
    </row>
    <row r="279" spans="1:3" x14ac:dyDescent="0.25">
      <c r="A279">
        <f>IFERROR(Stat[[#This Row],[No.]],"")</f>
        <v>278</v>
      </c>
      <c r="B279" t="str">
        <f>IFERROR(Stat[[#This Row],[No用]],"")</f>
        <v>制服宮侑ICONIC</v>
      </c>
      <c r="C279">
        <f>SetNo[[#This Row],[No.]]</f>
        <v>278</v>
      </c>
    </row>
    <row r="280" spans="1:3" x14ac:dyDescent="0.25">
      <c r="A280">
        <f>IFERROR(Stat[[#This Row],[No.]],"")</f>
        <v>279</v>
      </c>
      <c r="B280" t="str">
        <f>IFERROR(Stat[[#This Row],[No用]],"")</f>
        <v>ユニフォーム宮治ICONIC</v>
      </c>
      <c r="C280">
        <f>SetNo[[#This Row],[No.]]</f>
        <v>279</v>
      </c>
    </row>
    <row r="281" spans="1:3" x14ac:dyDescent="0.25">
      <c r="A281">
        <f>IFERROR(Stat[[#This Row],[No.]],"")</f>
        <v>280</v>
      </c>
      <c r="B281" t="str">
        <f>IFERROR(Stat[[#This Row],[No用]],"")</f>
        <v>RPG宮治ICONIC</v>
      </c>
      <c r="C281">
        <f>SetNo[[#This Row],[No.]]</f>
        <v>280</v>
      </c>
    </row>
    <row r="282" spans="1:3" x14ac:dyDescent="0.25">
      <c r="A282">
        <f>IFERROR(Stat[[#This Row],[No.]],"")</f>
        <v>281</v>
      </c>
      <c r="B282" t="str">
        <f>IFERROR(Stat[[#This Row],[No用]],"")</f>
        <v>カンフー宮治ICONIC</v>
      </c>
      <c r="C282">
        <f>SetNo[[#This Row],[No.]]</f>
        <v>281</v>
      </c>
    </row>
    <row r="283" spans="1:3" x14ac:dyDescent="0.25">
      <c r="A283">
        <f>IFERROR(Stat[[#This Row],[No.]],"")</f>
        <v>282</v>
      </c>
      <c r="B283" t="str">
        <f>IFERROR(Stat[[#This Row],[No用]],"")</f>
        <v>遊園地宮治ICONIC</v>
      </c>
      <c r="C283">
        <f>SetNo[[#This Row],[No.]]</f>
        <v>282</v>
      </c>
    </row>
    <row r="284" spans="1:3" x14ac:dyDescent="0.25">
      <c r="A284">
        <f>IFERROR(Stat[[#This Row],[No.]],"")</f>
        <v>283</v>
      </c>
      <c r="B284" t="str">
        <f>IFERROR(Stat[[#This Row],[No用]],"")</f>
        <v>夏祭り2宮治ICONIC</v>
      </c>
      <c r="C284">
        <f>SetNo[[#This Row],[No.]]</f>
        <v>283</v>
      </c>
    </row>
    <row r="285" spans="1:3" x14ac:dyDescent="0.25">
      <c r="A285">
        <f>IFERROR(Stat[[#This Row],[No.]],"")</f>
        <v>284</v>
      </c>
      <c r="B285" t="str">
        <f>IFERROR(Stat[[#This Row],[No用]],"")</f>
        <v>制服宮治ICONIC</v>
      </c>
      <c r="C285">
        <f>SetNo[[#This Row],[No.]]</f>
        <v>284</v>
      </c>
    </row>
    <row r="286" spans="1:3" x14ac:dyDescent="0.25">
      <c r="A286">
        <f>IFERROR(Stat[[#This Row],[No.]],"")</f>
        <v>285</v>
      </c>
      <c r="B286" t="str">
        <f>IFERROR(Stat[[#This Row],[No用]],"")</f>
        <v>ユニフォーム角名倫太郎ICONIC</v>
      </c>
      <c r="C286">
        <f>SetNo[[#This Row],[No.]]</f>
        <v>285</v>
      </c>
    </row>
    <row r="287" spans="1:3" x14ac:dyDescent="0.25">
      <c r="A287">
        <f>IFERROR(Stat[[#This Row],[No.]],"")</f>
        <v>286</v>
      </c>
      <c r="B287" t="str">
        <f>IFERROR(Stat[[#This Row],[No用]],"")</f>
        <v>サバゲ角名倫太郎ICONIC</v>
      </c>
      <c r="C287">
        <f>SetNo[[#This Row],[No.]]</f>
        <v>286</v>
      </c>
    </row>
    <row r="288" spans="1:3" x14ac:dyDescent="0.25">
      <c r="A288">
        <f>IFERROR(Stat[[#This Row],[No.]],"")</f>
        <v>287</v>
      </c>
      <c r="B288" t="str">
        <f>IFERROR(Stat[[#This Row],[No用]],"")</f>
        <v>花火角名倫太郎ICONIC</v>
      </c>
      <c r="C288">
        <f>SetNo[[#This Row],[No.]]</f>
        <v>287</v>
      </c>
    </row>
    <row r="289" spans="1:3" x14ac:dyDescent="0.25">
      <c r="A289">
        <f>IFERROR(Stat[[#This Row],[No.]],"")</f>
        <v>288</v>
      </c>
      <c r="B289" t="str">
        <f>IFERROR(Stat[[#This Row],[No用]],"")</f>
        <v>路地裏2角名倫太郎ICONIC</v>
      </c>
      <c r="C289">
        <f>SetNo[[#This Row],[No.]]</f>
        <v>288</v>
      </c>
    </row>
    <row r="290" spans="1:3" x14ac:dyDescent="0.25">
      <c r="A290">
        <f>IFERROR(Stat[[#This Row],[No.]],"")</f>
        <v>289</v>
      </c>
      <c r="B290" t="str">
        <f>IFERROR(Stat[[#This Row],[No用]],"")</f>
        <v>水着2角名倫太郎ICONIC</v>
      </c>
      <c r="C290">
        <f>SetNo[[#This Row],[No.]]</f>
        <v>289</v>
      </c>
    </row>
    <row r="291" spans="1:3" x14ac:dyDescent="0.25">
      <c r="A291">
        <f>IFERROR(Stat[[#This Row],[No.]],"")</f>
        <v>290</v>
      </c>
      <c r="B291" t="str">
        <f>IFERROR(Stat[[#This Row],[No用]],"")</f>
        <v>制服角名倫太郎ICONIC</v>
      </c>
      <c r="C291">
        <f>SetNo[[#This Row],[No.]]</f>
        <v>290</v>
      </c>
    </row>
    <row r="292" spans="1:3" x14ac:dyDescent="0.25">
      <c r="A292">
        <f>IFERROR(Stat[[#This Row],[No.]],"")</f>
        <v>291</v>
      </c>
      <c r="B292" t="str">
        <f>IFERROR(Stat[[#This Row],[No用]],"")</f>
        <v>ユニフォーム北信介ICONIC</v>
      </c>
      <c r="C292">
        <f>SetNo[[#This Row],[No.]]</f>
        <v>291</v>
      </c>
    </row>
    <row r="293" spans="1:3" x14ac:dyDescent="0.25">
      <c r="A293">
        <f>IFERROR(Stat[[#This Row],[No.]],"")</f>
        <v>292</v>
      </c>
      <c r="B293" t="str">
        <f>IFERROR(Stat[[#This Row],[No用]],"")</f>
        <v>Xmas北信介ICONIC</v>
      </c>
      <c r="C293">
        <f>SetNo[[#This Row],[No.]]</f>
        <v>292</v>
      </c>
    </row>
    <row r="294" spans="1:3" x14ac:dyDescent="0.25">
      <c r="A294">
        <f>IFERROR(Stat[[#This Row],[No.]],"")</f>
        <v>293</v>
      </c>
      <c r="B294" t="str">
        <f>IFERROR(Stat[[#This Row],[No用]],"")</f>
        <v>スパイ北信介ICONIC</v>
      </c>
      <c r="C294">
        <f>SetNo[[#This Row],[No.]]</f>
        <v>293</v>
      </c>
    </row>
    <row r="295" spans="1:3" x14ac:dyDescent="0.25">
      <c r="A295">
        <f>IFERROR(Stat[[#This Row],[No.]],"")</f>
        <v>294</v>
      </c>
      <c r="B295" t="str">
        <f>IFERROR(Stat[[#This Row],[No用]],"")</f>
        <v>新年2北信介ICONIC</v>
      </c>
      <c r="C295">
        <f>SetNo[[#This Row],[No.]]</f>
        <v>294</v>
      </c>
    </row>
    <row r="296" spans="1:3" x14ac:dyDescent="0.25">
      <c r="A296">
        <f>IFERROR(Stat[[#This Row],[No.]],"")</f>
        <v>295</v>
      </c>
      <c r="B296" t="str">
        <f>IFERROR(Stat[[#This Row],[No用]],"")</f>
        <v>職業体験2北信介ICONIC</v>
      </c>
      <c r="C296">
        <f>SetNo[[#This Row],[No.]]</f>
        <v>295</v>
      </c>
    </row>
    <row r="297" spans="1:3" x14ac:dyDescent="0.25">
      <c r="A297">
        <f>IFERROR(Stat[[#This Row],[No.]],"")</f>
        <v>296</v>
      </c>
      <c r="B297" t="str">
        <f>IFERROR(Stat[[#This Row],[No用]],"")</f>
        <v>制服北信介ICONIC</v>
      </c>
      <c r="C297">
        <f>SetNo[[#This Row],[No.]]</f>
        <v>296</v>
      </c>
    </row>
    <row r="298" spans="1:3" x14ac:dyDescent="0.25">
      <c r="A298">
        <f>IFERROR(Stat[[#This Row],[No.]],"")</f>
        <v>297</v>
      </c>
      <c r="B298" t="str">
        <f>IFERROR(Stat[[#This Row],[No用]],"")</f>
        <v>ユニフォーム尾白アランICONIC</v>
      </c>
      <c r="C298">
        <f>SetNo[[#This Row],[No.]]</f>
        <v>297</v>
      </c>
    </row>
    <row r="299" spans="1:3" x14ac:dyDescent="0.25">
      <c r="A299">
        <f>IFERROR(Stat[[#This Row],[No.]],"")</f>
        <v>298</v>
      </c>
      <c r="B299" t="str">
        <f>IFERROR(Stat[[#This Row],[No用]],"")</f>
        <v>雪遊び尾白アランICONIC</v>
      </c>
      <c r="C299">
        <f>SetNo[[#This Row],[No.]]</f>
        <v>298</v>
      </c>
    </row>
    <row r="300" spans="1:3" x14ac:dyDescent="0.25">
      <c r="A300">
        <f>IFERROR(Stat[[#This Row],[No.]],"")</f>
        <v>299</v>
      </c>
      <c r="B300" t="str">
        <f>IFERROR(Stat[[#This Row],[No用]],"")</f>
        <v>夏祭り2尾白アランICONIC</v>
      </c>
      <c r="C300">
        <f>SetNo[[#This Row],[No.]]</f>
        <v>299</v>
      </c>
    </row>
    <row r="301" spans="1:3" x14ac:dyDescent="0.25">
      <c r="A301">
        <f>IFERROR(Stat[[#This Row],[No.]],"")</f>
        <v>300</v>
      </c>
      <c r="B301" t="str">
        <f>IFERROR(Stat[[#This Row],[No用]],"")</f>
        <v>ユニフォーム赤木路成ICONIC</v>
      </c>
      <c r="C301">
        <f>SetNo[[#This Row],[No.]]</f>
        <v>300</v>
      </c>
    </row>
    <row r="302" spans="1:3" x14ac:dyDescent="0.25">
      <c r="A302">
        <f>IFERROR(Stat[[#This Row],[No.]],"")</f>
        <v>301</v>
      </c>
      <c r="B302" t="str">
        <f>IFERROR(Stat[[#This Row],[No用]],"")</f>
        <v>Xmas2赤木路成ICONIC</v>
      </c>
      <c r="C302">
        <f>SetNo[[#This Row],[No.]]</f>
        <v>301</v>
      </c>
    </row>
    <row r="303" spans="1:3" x14ac:dyDescent="0.25">
      <c r="A303">
        <f>IFERROR(Stat[[#This Row],[No.]],"")</f>
        <v>302</v>
      </c>
      <c r="B303" t="str">
        <f>IFERROR(Stat[[#This Row],[No用]],"")</f>
        <v>ユニフォーム大耳練ICONIC</v>
      </c>
      <c r="C303">
        <f>SetNo[[#This Row],[No.]]</f>
        <v>302</v>
      </c>
    </row>
    <row r="304" spans="1:3" x14ac:dyDescent="0.25">
      <c r="A304">
        <f>IFERROR(Stat[[#This Row],[No.]],"")</f>
        <v>303</v>
      </c>
      <c r="B304" t="str">
        <f>IFERROR(Stat[[#This Row],[No用]],"")</f>
        <v>ユニフォーム理石平介ICONIC</v>
      </c>
      <c r="C304">
        <f>SetNo[[#This Row],[No.]]</f>
        <v>303</v>
      </c>
    </row>
    <row r="305" spans="1:3" x14ac:dyDescent="0.25">
      <c r="A305">
        <f>IFERROR(Stat[[#This Row],[No.]],"")</f>
        <v>304</v>
      </c>
      <c r="B305" t="str">
        <f>IFERROR(Stat[[#This Row],[No用]],"")</f>
        <v>ユニフォーム銀島結ICONIC</v>
      </c>
      <c r="C305">
        <f>SetNo[[#This Row],[No.]]</f>
        <v>304</v>
      </c>
    </row>
    <row r="306" spans="1:3" x14ac:dyDescent="0.25">
      <c r="A306">
        <f>IFERROR(Stat[[#This Row],[No.]],"")</f>
        <v>305</v>
      </c>
      <c r="B306" t="str">
        <f>IFERROR(Stat[[#This Row],[No用]],"")</f>
        <v>Xmas2銀島結ICONIC</v>
      </c>
      <c r="C306">
        <f>SetNo[[#This Row],[No.]]</f>
        <v>305</v>
      </c>
    </row>
    <row r="307" spans="1:3" x14ac:dyDescent="0.25">
      <c r="A307">
        <f>IFERROR(Stat[[#This Row],[No.]],"")</f>
        <v>306</v>
      </c>
      <c r="B307" t="str">
        <f>IFERROR(Stat[[#This Row],[No用]],"")</f>
        <v>ユニフォーム木兎光太郎ICONIC</v>
      </c>
      <c r="C307">
        <f>SetNo[[#This Row],[No.]]</f>
        <v>306</v>
      </c>
    </row>
    <row r="308" spans="1:3" x14ac:dyDescent="0.25">
      <c r="A308">
        <f>IFERROR(Stat[[#This Row],[No.]],"")</f>
        <v>307</v>
      </c>
      <c r="B308" t="str">
        <f>IFERROR(Stat[[#This Row],[No用]],"")</f>
        <v>夏祭り木兎光太郎ICONIC</v>
      </c>
      <c r="C308">
        <f>SetNo[[#This Row],[No.]]</f>
        <v>307</v>
      </c>
    </row>
    <row r="309" spans="1:3" x14ac:dyDescent="0.25">
      <c r="A309">
        <f>IFERROR(Stat[[#This Row],[No.]],"")</f>
        <v>308</v>
      </c>
      <c r="B309" t="str">
        <f>IFERROR(Stat[[#This Row],[No用]],"")</f>
        <v>Xmas木兎光太郎ICONIC</v>
      </c>
      <c r="C309">
        <f>SetNo[[#This Row],[No.]]</f>
        <v>308</v>
      </c>
    </row>
    <row r="310" spans="1:3" x14ac:dyDescent="0.25">
      <c r="A310">
        <f>IFERROR(Stat[[#This Row],[No.]],"")</f>
        <v>309</v>
      </c>
      <c r="B310" t="str">
        <f>IFERROR(Stat[[#This Row],[No用]],"")</f>
        <v>制服木兎光太郎ICONIC</v>
      </c>
      <c r="C310">
        <f>SetNo[[#This Row],[No.]]</f>
        <v>309</v>
      </c>
    </row>
    <row r="311" spans="1:3" x14ac:dyDescent="0.25">
      <c r="A311">
        <f>IFERROR(Stat[[#This Row],[No.]],"")</f>
        <v>310</v>
      </c>
      <c r="B311" t="str">
        <f>IFERROR(Stat[[#This Row],[No用]],"")</f>
        <v>キャンプ木兎光太郎ICONIC</v>
      </c>
      <c r="C311">
        <f>SetNo[[#This Row],[No.]]</f>
        <v>310</v>
      </c>
    </row>
    <row r="312" spans="1:3" x14ac:dyDescent="0.25">
      <c r="A312">
        <f>IFERROR(Stat[[#This Row],[No.]],"")</f>
        <v>311</v>
      </c>
      <c r="B312" t="str">
        <f>IFERROR(Stat[[#This Row],[No用]],"")</f>
        <v>2周年木兎光太郎ICONIC</v>
      </c>
      <c r="C312">
        <f>SetNo[[#This Row],[No.]]</f>
        <v>311</v>
      </c>
    </row>
    <row r="313" spans="1:3" x14ac:dyDescent="0.25">
      <c r="A313">
        <f>IFERROR(Stat[[#This Row],[No.]],"")</f>
        <v>312</v>
      </c>
      <c r="B313" t="str">
        <f>IFERROR(Stat[[#This Row],[No用]],"")</f>
        <v>焼き芋木兎光太郎ICONIC</v>
      </c>
      <c r="C313">
        <f>SetNo[[#This Row],[No.]]</f>
        <v>312</v>
      </c>
    </row>
    <row r="314" spans="1:3" x14ac:dyDescent="0.25">
      <c r="A314">
        <f>IFERROR(Stat[[#This Row],[No.]],"")</f>
        <v>313</v>
      </c>
      <c r="B314" t="str">
        <f>IFERROR(Stat[[#This Row],[No用]],"")</f>
        <v>ユニフォーム木葉秋紀ICONIC</v>
      </c>
      <c r="C314">
        <f>SetNo[[#This Row],[No.]]</f>
        <v>313</v>
      </c>
    </row>
    <row r="315" spans="1:3" x14ac:dyDescent="0.25">
      <c r="A315">
        <f>IFERROR(Stat[[#This Row],[No.]],"")</f>
        <v>314</v>
      </c>
      <c r="B315" t="str">
        <f>IFERROR(Stat[[#This Row],[No用]],"")</f>
        <v>探偵木葉秋紀ICONIC</v>
      </c>
      <c r="C315">
        <f>SetNo[[#This Row],[No.]]</f>
        <v>314</v>
      </c>
    </row>
    <row r="316" spans="1:3" x14ac:dyDescent="0.25">
      <c r="A316">
        <f>IFERROR(Stat[[#This Row],[No.]],"")</f>
        <v>315</v>
      </c>
      <c r="B316" t="str">
        <f>IFERROR(Stat[[#This Row],[No用]],"")</f>
        <v>梅雨木葉秋紀ICONIC</v>
      </c>
      <c r="C316">
        <f>SetNo[[#This Row],[No.]]</f>
        <v>315</v>
      </c>
    </row>
    <row r="317" spans="1:3" x14ac:dyDescent="0.25">
      <c r="A317">
        <f>IFERROR(Stat[[#This Row],[No.]],"")</f>
        <v>316</v>
      </c>
      <c r="B317" t="str">
        <f>IFERROR(Stat[[#This Row],[No用]],"")</f>
        <v>路地裏2木葉秋紀ICONIC</v>
      </c>
      <c r="C317">
        <f>SetNo[[#This Row],[No.]]</f>
        <v>316</v>
      </c>
    </row>
    <row r="318" spans="1:3" x14ac:dyDescent="0.25">
      <c r="A318">
        <f>IFERROR(Stat[[#This Row],[No.]],"")</f>
        <v>317</v>
      </c>
      <c r="B318" t="str">
        <f>IFERROR(Stat[[#This Row],[No用]],"")</f>
        <v>水着2木葉秋紀ICONIC</v>
      </c>
      <c r="C318">
        <f>SetNo[[#This Row],[No.]]</f>
        <v>317</v>
      </c>
    </row>
    <row r="319" spans="1:3" x14ac:dyDescent="0.25">
      <c r="A319">
        <f>IFERROR(Stat[[#This Row],[No.]],"")</f>
        <v>318</v>
      </c>
      <c r="B319" t="str">
        <f>IFERROR(Stat[[#This Row],[No用]],"")</f>
        <v>ユニフォーム猿杙大和ICONIC</v>
      </c>
      <c r="C319">
        <f>SetNo[[#This Row],[No.]]</f>
        <v>318</v>
      </c>
    </row>
    <row r="320" spans="1:3" x14ac:dyDescent="0.25">
      <c r="A320">
        <f>IFERROR(Stat[[#This Row],[No.]],"")</f>
        <v>319</v>
      </c>
      <c r="B320" t="str">
        <f>IFERROR(Stat[[#This Row],[No用]],"")</f>
        <v>ハロウィン猿杙大和ICONIC</v>
      </c>
      <c r="C320">
        <f>SetNo[[#This Row],[No.]]</f>
        <v>319</v>
      </c>
    </row>
    <row r="321" spans="1:3" x14ac:dyDescent="0.25">
      <c r="A321">
        <f>IFERROR(Stat[[#This Row],[No.]],"")</f>
        <v>320</v>
      </c>
      <c r="B321" t="str">
        <f>IFERROR(Stat[[#This Row],[No用]],"")</f>
        <v>ユニフォーム小見春樹ICONIC</v>
      </c>
      <c r="C321">
        <f>SetNo[[#This Row],[No.]]</f>
        <v>320</v>
      </c>
    </row>
    <row r="322" spans="1:3" x14ac:dyDescent="0.25">
      <c r="A322">
        <f>IFERROR(Stat[[#This Row],[No.]],"")</f>
        <v>321</v>
      </c>
      <c r="B322" t="str">
        <f>IFERROR(Stat[[#This Row],[No用]],"")</f>
        <v>路地裏2小見春樹ICONIC</v>
      </c>
      <c r="C322">
        <f>SetNo[[#This Row],[No.]]</f>
        <v>321</v>
      </c>
    </row>
    <row r="323" spans="1:3" x14ac:dyDescent="0.25">
      <c r="A323">
        <f>IFERROR(Stat[[#This Row],[No.]],"")</f>
        <v>322</v>
      </c>
      <c r="B323" t="str">
        <f>IFERROR(Stat[[#This Row],[No用]],"")</f>
        <v>ユニフォーム尾長渉ICONIC</v>
      </c>
      <c r="C323">
        <f>SetNo[[#This Row],[No.]]</f>
        <v>322</v>
      </c>
    </row>
    <row r="324" spans="1:3" x14ac:dyDescent="0.25">
      <c r="A324">
        <f>IFERROR(Stat[[#This Row],[No.]],"")</f>
        <v>323</v>
      </c>
      <c r="B324" t="str">
        <f>IFERROR(Stat[[#This Row],[No用]],"")</f>
        <v>ユニフォーム鷲尾辰生ICONIC</v>
      </c>
      <c r="C324">
        <f>SetNo[[#This Row],[No.]]</f>
        <v>323</v>
      </c>
    </row>
    <row r="325" spans="1:3" x14ac:dyDescent="0.25">
      <c r="A325">
        <f>IFERROR(Stat[[#This Row],[No.]],"")</f>
        <v>324</v>
      </c>
      <c r="B325" t="str">
        <f>IFERROR(Stat[[#This Row],[No用]],"")</f>
        <v>ハロウィン鷲尾辰生ICONIC</v>
      </c>
      <c r="C325">
        <f>SetNo[[#This Row],[No.]]</f>
        <v>324</v>
      </c>
    </row>
    <row r="326" spans="1:3" x14ac:dyDescent="0.25">
      <c r="A326">
        <f>IFERROR(Stat[[#This Row],[No.]],"")</f>
        <v>325</v>
      </c>
      <c r="B326" t="str">
        <f>IFERROR(Stat[[#This Row],[No用]],"")</f>
        <v>ユニフォーム赤葦京治ICONIC</v>
      </c>
      <c r="C326">
        <f>SetNo[[#This Row],[No.]]</f>
        <v>325</v>
      </c>
    </row>
    <row r="327" spans="1:3" x14ac:dyDescent="0.25">
      <c r="A327">
        <f>IFERROR(Stat[[#This Row],[No.]],"")</f>
        <v>326</v>
      </c>
      <c r="B327" t="str">
        <f>IFERROR(Stat[[#This Row],[No用]],"")</f>
        <v>夏祭り赤葦京治ICONIC</v>
      </c>
      <c r="C327">
        <f>SetNo[[#This Row],[No.]]</f>
        <v>326</v>
      </c>
    </row>
    <row r="328" spans="1:3" x14ac:dyDescent="0.25">
      <c r="A328">
        <f>IFERROR(Stat[[#This Row],[No.]],"")</f>
        <v>327</v>
      </c>
      <c r="B328" t="str">
        <f>IFERROR(Stat[[#This Row],[No用]],"")</f>
        <v>制服赤葦京治ICONIC</v>
      </c>
      <c r="C328">
        <f>SetNo[[#This Row],[No.]]</f>
        <v>327</v>
      </c>
    </row>
    <row r="329" spans="1:3" x14ac:dyDescent="0.25">
      <c r="A329">
        <f>IFERROR(Stat[[#This Row],[No.]],"")</f>
        <v>328</v>
      </c>
      <c r="B329" t="str">
        <f>IFERROR(Stat[[#This Row],[No用]],"")</f>
        <v>バーガー赤葦京治ICONIC</v>
      </c>
      <c r="C329">
        <f>SetNo[[#This Row],[No.]]</f>
        <v>328</v>
      </c>
    </row>
    <row r="330" spans="1:3" x14ac:dyDescent="0.25">
      <c r="A330">
        <f>IFERROR(Stat[[#This Row],[No.]],"")</f>
        <v>329</v>
      </c>
      <c r="B330" t="str">
        <f>IFERROR(Stat[[#This Row],[No用]],"")</f>
        <v>仮装赤葦京治ICONIC</v>
      </c>
      <c r="C330">
        <f>SetNo[[#This Row],[No.]]</f>
        <v>329</v>
      </c>
    </row>
    <row r="331" spans="1:3" x14ac:dyDescent="0.25">
      <c r="A331">
        <f>IFERROR(Stat[[#This Row],[No.]],"")</f>
        <v>330</v>
      </c>
      <c r="B331" t="str">
        <f>IFERROR(Stat[[#This Row],[No用]],"")</f>
        <v>妖赤葦京治ICONIC</v>
      </c>
      <c r="C331">
        <f>SetNo[[#This Row],[No.]]</f>
        <v>330</v>
      </c>
    </row>
    <row r="332" spans="1:3" x14ac:dyDescent="0.25">
      <c r="A332">
        <f>IFERROR(Stat[[#This Row],[No.]],"")</f>
        <v>331</v>
      </c>
      <c r="B332" t="str">
        <f>IFERROR(Stat[[#This Row],[No用]],"")</f>
        <v>焼き芋赤葦京治ICONIC</v>
      </c>
      <c r="C332">
        <f>SetNo[[#This Row],[No.]]</f>
        <v>331</v>
      </c>
    </row>
    <row r="333" spans="1:3" x14ac:dyDescent="0.25">
      <c r="A333">
        <f>IFERROR(Stat[[#This Row],[No.]],"")</f>
        <v>332</v>
      </c>
      <c r="B333" t="str">
        <f>IFERROR(Stat[[#This Row],[No用]],"")</f>
        <v>Xmas3赤葦京治ICONIC</v>
      </c>
      <c r="C333">
        <f>SetNo[[#This Row],[No.]]</f>
        <v>332</v>
      </c>
    </row>
    <row r="334" spans="1:3" x14ac:dyDescent="0.25">
      <c r="A334">
        <f>IFERROR(Stat[[#This Row],[No.]],"")</f>
        <v>333</v>
      </c>
      <c r="B334" t="str">
        <f>IFERROR(Stat[[#This Row],[No用]],"")</f>
        <v>ユニフォーム姫川葵ICONIC</v>
      </c>
      <c r="C334">
        <f>SetNo[[#This Row],[No.]]</f>
        <v>333</v>
      </c>
    </row>
    <row r="335" spans="1:3" x14ac:dyDescent="0.25">
      <c r="A335">
        <f>IFERROR(Stat[[#This Row],[No.]],"")</f>
        <v>334</v>
      </c>
      <c r="B335" t="str">
        <f>IFERROR(Stat[[#This Row],[No用]],"")</f>
        <v>花火姫川葵ICONIC</v>
      </c>
      <c r="C335">
        <f>SetNo[[#This Row],[No.]]</f>
        <v>334</v>
      </c>
    </row>
    <row r="336" spans="1:3" x14ac:dyDescent="0.25">
      <c r="A336">
        <f>IFERROR(Stat[[#This Row],[No.]],"")</f>
        <v>335</v>
      </c>
      <c r="B336" t="str">
        <f>IFERROR(Stat[[#This Row],[No用]],"")</f>
        <v>ユニフォーム当間義友ICONIC</v>
      </c>
      <c r="C336">
        <f>SetNo[[#This Row],[No.]]</f>
        <v>335</v>
      </c>
    </row>
    <row r="337" spans="1:3" x14ac:dyDescent="0.25">
      <c r="A337">
        <f>IFERROR(Stat[[#This Row],[No.]],"")</f>
        <v>336</v>
      </c>
      <c r="B337" t="str">
        <f>IFERROR(Stat[[#This Row],[No用]],"")</f>
        <v>ユニフォーム越後栄ICONIC</v>
      </c>
      <c r="C337">
        <f>SetNo[[#This Row],[No.]]</f>
        <v>336</v>
      </c>
    </row>
    <row r="338" spans="1:3" x14ac:dyDescent="0.25">
      <c r="A338">
        <f>IFERROR(Stat[[#This Row],[No.]],"")</f>
        <v>337</v>
      </c>
      <c r="B338" t="str">
        <f>IFERROR(Stat[[#This Row],[No用]],"")</f>
        <v>ユニフォーム貝掛亮文ICONIC</v>
      </c>
      <c r="C338">
        <f>SetNo[[#This Row],[No.]]</f>
        <v>337</v>
      </c>
    </row>
    <row r="339" spans="1:3" x14ac:dyDescent="0.25">
      <c r="A339">
        <f>IFERROR(Stat[[#This Row],[No.]],"")</f>
        <v>338</v>
      </c>
      <c r="B339" t="str">
        <f>IFERROR(Stat[[#This Row],[No用]],"")</f>
        <v>ユニフォーム丸山一喜ICONIC</v>
      </c>
      <c r="C339">
        <f>SetNo[[#This Row],[No.]]</f>
        <v>338</v>
      </c>
    </row>
    <row r="340" spans="1:3" x14ac:dyDescent="0.25">
      <c r="A340">
        <f>IFERROR(Stat[[#This Row],[No.]],"")</f>
        <v>339</v>
      </c>
      <c r="B340" t="str">
        <f>IFERROR(Stat[[#This Row],[No用]],"")</f>
        <v>ユニフォーム舞子侑志ICONIC</v>
      </c>
      <c r="C340">
        <f>SetNo[[#This Row],[No.]]</f>
        <v>339</v>
      </c>
    </row>
    <row r="341" spans="1:3" x14ac:dyDescent="0.25">
      <c r="A341">
        <f>IFERROR(Stat[[#This Row],[No.]],"")</f>
        <v>340</v>
      </c>
      <c r="B341" t="str">
        <f>IFERROR(Stat[[#This Row],[No用]],"")</f>
        <v>ユニフォーム寺泊基希ICONIC</v>
      </c>
      <c r="C341">
        <f>SetNo[[#This Row],[No.]]</f>
        <v>340</v>
      </c>
    </row>
    <row r="342" spans="1:3" x14ac:dyDescent="0.25">
      <c r="A342">
        <f>IFERROR(Stat[[#This Row],[No.]],"")</f>
        <v>341</v>
      </c>
      <c r="B342" t="str">
        <f>IFERROR(Stat[[#This Row],[No用]],"")</f>
        <v>ユニフォーム星海光来ICONIC</v>
      </c>
      <c r="C342">
        <f>SetNo[[#This Row],[No.]]</f>
        <v>341</v>
      </c>
    </row>
    <row r="343" spans="1:3" x14ac:dyDescent="0.25">
      <c r="A343">
        <f>IFERROR(Stat[[#This Row],[No.]],"")</f>
        <v>342</v>
      </c>
      <c r="B343" t="str">
        <f>IFERROR(Stat[[#This Row],[No用]],"")</f>
        <v>文化祭星海光来ICONIC</v>
      </c>
      <c r="C343">
        <f>SetNo[[#This Row],[No.]]</f>
        <v>342</v>
      </c>
    </row>
    <row r="344" spans="1:3" x14ac:dyDescent="0.25">
      <c r="A344">
        <f>IFERROR(Stat[[#This Row],[No.]],"")</f>
        <v>343</v>
      </c>
      <c r="B344" t="str">
        <f>IFERROR(Stat[[#This Row],[No用]],"")</f>
        <v>サバゲ星海光来ICONIC</v>
      </c>
      <c r="C344">
        <f>SetNo[[#This Row],[No.]]</f>
        <v>343</v>
      </c>
    </row>
    <row r="345" spans="1:3" x14ac:dyDescent="0.25">
      <c r="A345">
        <f>IFERROR(Stat[[#This Row],[No.]],"")</f>
        <v>344</v>
      </c>
      <c r="B345" t="str">
        <f>IFERROR(Stat[[#This Row],[No用]],"")</f>
        <v>花火星海光来ICONIC</v>
      </c>
      <c r="C345">
        <f>SetNo[[#This Row],[No.]]</f>
        <v>344</v>
      </c>
    </row>
    <row r="346" spans="1:3" x14ac:dyDescent="0.25">
      <c r="A346">
        <f>IFERROR(Stat[[#This Row],[No.]],"")</f>
        <v>345</v>
      </c>
      <c r="B346" t="str">
        <f>IFERROR(Stat[[#This Row],[No用]],"")</f>
        <v>新年2星海光来ICONIC</v>
      </c>
      <c r="C346">
        <f>SetNo[[#This Row],[No.]]</f>
        <v>345</v>
      </c>
    </row>
    <row r="347" spans="1:3" x14ac:dyDescent="0.25">
      <c r="A347">
        <f>IFERROR(Stat[[#This Row],[No.]],"")</f>
        <v>346</v>
      </c>
      <c r="B347" t="str">
        <f>IFERROR(Stat[[#This Row],[No用]],"")</f>
        <v>ユニフォーム昼神幸郎ICONIC</v>
      </c>
      <c r="C347">
        <f>SetNo[[#This Row],[No.]]</f>
        <v>346</v>
      </c>
    </row>
    <row r="348" spans="1:3" x14ac:dyDescent="0.25">
      <c r="A348">
        <f>IFERROR(Stat[[#This Row],[No.]],"")</f>
        <v>347</v>
      </c>
      <c r="B348" t="str">
        <f>IFERROR(Stat[[#This Row],[No用]],"")</f>
        <v>Xmas昼神幸郎ICONIC</v>
      </c>
      <c r="C348">
        <f>SetNo[[#This Row],[No.]]</f>
        <v>347</v>
      </c>
    </row>
    <row r="349" spans="1:3" x14ac:dyDescent="0.25">
      <c r="A349">
        <f>IFERROR(Stat[[#This Row],[No.]],"")</f>
        <v>348</v>
      </c>
      <c r="B349" t="str">
        <f>IFERROR(Stat[[#This Row],[No用]],"")</f>
        <v>職業体験2昼神幸郎ICONIC</v>
      </c>
      <c r="C349">
        <f>SetNo[[#This Row],[No.]]</f>
        <v>348</v>
      </c>
    </row>
    <row r="350" spans="1:3" x14ac:dyDescent="0.25">
      <c r="A350">
        <f>IFERROR(Stat[[#This Row],[No.]],"")</f>
        <v>349</v>
      </c>
      <c r="B350" t="str">
        <f>IFERROR(Stat[[#This Row],[No用]],"")</f>
        <v>ユニフォーム佐久早聖臣ICONIC</v>
      </c>
      <c r="C350">
        <f>SetNo[[#This Row],[No.]]</f>
        <v>349</v>
      </c>
    </row>
    <row r="351" spans="1:3" x14ac:dyDescent="0.25">
      <c r="A351">
        <f>IFERROR(Stat[[#This Row],[No.]],"")</f>
        <v>350</v>
      </c>
      <c r="B351" t="str">
        <f>IFERROR(Stat[[#This Row],[No用]],"")</f>
        <v>サバゲ佐久早聖臣ICONIC</v>
      </c>
      <c r="C351">
        <f>SetNo[[#This Row],[No.]]</f>
        <v>350</v>
      </c>
    </row>
    <row r="352" spans="1:3" x14ac:dyDescent="0.25">
      <c r="A352">
        <f>IFERROR(Stat[[#This Row],[No.]],"")</f>
        <v>351</v>
      </c>
      <c r="B352" t="str">
        <f>IFERROR(Stat[[#This Row],[No用]],"")</f>
        <v>新年2佐久早聖臣ICONIC</v>
      </c>
      <c r="C352">
        <f>SetNo[[#This Row],[No.]]</f>
        <v>351</v>
      </c>
    </row>
    <row r="353" spans="1:3" x14ac:dyDescent="0.25">
      <c r="A353">
        <f>IFERROR(Stat[[#This Row],[No.]],"")</f>
        <v>352</v>
      </c>
      <c r="B353" t="str">
        <f>IFERROR(Stat[[#This Row],[No用]],"")</f>
        <v>ユニフォーム小森元也ICONIC</v>
      </c>
      <c r="C353">
        <f>SetNo[[#This Row],[No.]]</f>
        <v>352</v>
      </c>
    </row>
    <row r="354" spans="1:3" x14ac:dyDescent="0.25">
      <c r="A354">
        <f>IFERROR(Stat[[#This Row],[No.]],"")</f>
        <v>353</v>
      </c>
      <c r="B354" t="str">
        <f>IFERROR(Stat[[#This Row],[No用]],"")</f>
        <v>キャンプ小森元也ICONIC</v>
      </c>
      <c r="C354">
        <f>SetNo[[#This Row],[No.]]</f>
        <v>353</v>
      </c>
    </row>
    <row r="355" spans="1:3" x14ac:dyDescent="0.25">
      <c r="A355">
        <f>IFERROR(Stat[[#This Row],[No.]],"")</f>
        <v>354</v>
      </c>
      <c r="B355" t="str">
        <f>IFERROR(Stat[[#This Row],[No用]],"")</f>
        <v>ハロウィン小森元也ICONIC</v>
      </c>
      <c r="C355">
        <f>SetNo[[#This Row],[No.]]</f>
        <v>354</v>
      </c>
    </row>
    <row r="356" spans="1:3" x14ac:dyDescent="0.25">
      <c r="A356">
        <f>IFERROR(Stat[[#This Row],[No.]],"")</f>
        <v>355</v>
      </c>
      <c r="B356" t="str">
        <f>IFERROR(Stat[[#This Row],[No用]],"")</f>
        <v>ユニフォーム大将優ICONIC</v>
      </c>
      <c r="C356">
        <f>SetNo[[#This Row],[No.]]</f>
        <v>355</v>
      </c>
    </row>
    <row r="357" spans="1:3" x14ac:dyDescent="0.25">
      <c r="A357">
        <f>IFERROR(Stat[[#This Row],[No.]],"")</f>
        <v>356</v>
      </c>
      <c r="B357" t="str">
        <f>IFERROR(Stat[[#This Row],[No用]],"")</f>
        <v>新年大将優ICONIC</v>
      </c>
      <c r="C357">
        <f>SetNo[[#This Row],[No.]]</f>
        <v>356</v>
      </c>
    </row>
    <row r="358" spans="1:3" x14ac:dyDescent="0.25">
      <c r="A358">
        <f>IFERROR(Stat[[#This Row],[No.]],"")</f>
        <v>357</v>
      </c>
      <c r="B358" t="str">
        <f>IFERROR(Stat[[#This Row],[No用]],"")</f>
        <v>カンフー大将優ICONIC</v>
      </c>
      <c r="C358">
        <f>SetNo[[#This Row],[No.]]</f>
        <v>357</v>
      </c>
    </row>
    <row r="359" spans="1:3" x14ac:dyDescent="0.25">
      <c r="A359">
        <f>IFERROR(Stat[[#This Row],[No.]],"")</f>
        <v>358</v>
      </c>
      <c r="B359" t="str">
        <f>IFERROR(Stat[[#This Row],[No用]],"")</f>
        <v>妖大将優ICONIC</v>
      </c>
      <c r="C359">
        <f>SetNo[[#This Row],[No.]]</f>
        <v>358</v>
      </c>
    </row>
    <row r="360" spans="1:3" x14ac:dyDescent="0.25">
      <c r="A360">
        <f>IFERROR(Stat[[#This Row],[No.]],"")</f>
        <v>359</v>
      </c>
      <c r="B360" t="str">
        <f>IFERROR(Stat[[#This Row],[No用]],"")</f>
        <v>ユニフォーム沼井和馬ICONIC</v>
      </c>
      <c r="C360">
        <f>SetNo[[#This Row],[No.]]</f>
        <v>359</v>
      </c>
    </row>
    <row r="361" spans="1:3" x14ac:dyDescent="0.25">
      <c r="A361">
        <f>IFERROR(Stat[[#This Row],[No.]],"")</f>
        <v>360</v>
      </c>
      <c r="B361" t="str">
        <f>IFERROR(Stat[[#This Row],[No用]],"")</f>
        <v>ユニフォーム潜尚保ICONIC</v>
      </c>
      <c r="C361">
        <f>SetNo[[#This Row],[No.]]</f>
        <v>360</v>
      </c>
    </row>
    <row r="362" spans="1:3" x14ac:dyDescent="0.25">
      <c r="A362">
        <f>IFERROR(Stat[[#This Row],[No.]],"")</f>
        <v>361</v>
      </c>
      <c r="B362" t="str">
        <f>IFERROR(Stat[[#This Row],[No用]],"")</f>
        <v>バーガー潜尚保ICONIC</v>
      </c>
      <c r="C362">
        <f>SetNo[[#This Row],[No.]]</f>
        <v>361</v>
      </c>
    </row>
    <row r="363" spans="1:3" x14ac:dyDescent="0.25">
      <c r="A363">
        <f>IFERROR(Stat[[#This Row],[No.]],"")</f>
        <v>362</v>
      </c>
      <c r="B363" t="str">
        <f>IFERROR(Stat[[#This Row],[No用]],"")</f>
        <v>ユニフォーム高千穂恵也ICONIC</v>
      </c>
      <c r="C363">
        <f>SetNo[[#This Row],[No.]]</f>
        <v>362</v>
      </c>
    </row>
    <row r="364" spans="1:3" x14ac:dyDescent="0.25">
      <c r="A364">
        <f>IFERROR(Stat[[#This Row],[No.]],"")</f>
        <v>363</v>
      </c>
      <c r="B364" t="str">
        <f>IFERROR(Stat[[#This Row],[No用]],"")</f>
        <v>ユニフォーム広尾倖児ICONIC</v>
      </c>
      <c r="C364">
        <f>SetNo[[#This Row],[No.]]</f>
        <v>363</v>
      </c>
    </row>
    <row r="365" spans="1:3" x14ac:dyDescent="0.25">
      <c r="A365">
        <f>IFERROR(Stat[[#This Row],[No.]],"")</f>
        <v>364</v>
      </c>
      <c r="B365" t="str">
        <f>IFERROR(Stat[[#This Row],[No用]],"")</f>
        <v>カンフー広尾倖児ICONIC</v>
      </c>
      <c r="C365">
        <f>SetNo[[#This Row],[No.]]</f>
        <v>364</v>
      </c>
    </row>
    <row r="366" spans="1:3" x14ac:dyDescent="0.25">
      <c r="A366">
        <f>IFERROR(Stat[[#This Row],[No.]],"")</f>
        <v>365</v>
      </c>
      <c r="B366" t="str">
        <f>IFERROR(Stat[[#This Row],[No用]],"")</f>
        <v>ユニフォーム先島伊澄ICONIC</v>
      </c>
      <c r="C366">
        <f>SetNo[[#This Row],[No.]]</f>
        <v>365</v>
      </c>
    </row>
    <row r="367" spans="1:3" x14ac:dyDescent="0.25">
      <c r="A367">
        <f>IFERROR(Stat[[#This Row],[No.]],"")</f>
        <v>366</v>
      </c>
      <c r="B367" t="str">
        <f>IFERROR(Stat[[#This Row],[No用]],"")</f>
        <v>ユニフォーム背黒晃彦ICONIC</v>
      </c>
      <c r="C367">
        <f>SetNo[[#This Row],[No.]]</f>
        <v>366</v>
      </c>
    </row>
    <row r="368" spans="1:3" x14ac:dyDescent="0.25">
      <c r="A368">
        <f>IFERROR(Stat[[#This Row],[No.]],"")</f>
        <v>367</v>
      </c>
      <c r="B368" t="str">
        <f>IFERROR(Stat[[#This Row],[No用]],"")</f>
        <v>ユニフォーム赤間颯ICONIC</v>
      </c>
      <c r="C368">
        <f>SetNo[[#This Row],[No.]]</f>
        <v>367</v>
      </c>
    </row>
    <row r="369" spans="1:3" x14ac:dyDescent="0.25">
      <c r="A369">
        <f>IFERROR(Stat[[#This Row],[No.]],"")</f>
        <v>368</v>
      </c>
      <c r="B369" t="str">
        <f>IFERROR(Stat[[#This Row],[No用]],"")</f>
        <v>ユニフォーム白峰周ICONIC</v>
      </c>
      <c r="C369">
        <f>SetNo[[#This Row],[No.]]</f>
        <v>368</v>
      </c>
    </row>
    <row r="370" spans="1:3" x14ac:dyDescent="0.25">
      <c r="A370">
        <f>IFERROR(Stat[[#This Row],[No.]],"")</f>
        <v>369</v>
      </c>
      <c r="B370" t="str">
        <f>IFERROR(Stat[[#This Row],[No用]],"")</f>
        <v>ユニフォーム和倉久彦ICONIC</v>
      </c>
      <c r="C370">
        <f>SetNo[[#This Row],[No.]]</f>
        <v>369</v>
      </c>
    </row>
    <row r="371" spans="1:3" x14ac:dyDescent="0.25">
      <c r="A371">
        <f>IFERROR(Stat[[#This Row],[No.]],"")</f>
        <v>370</v>
      </c>
      <c r="B371" t="str">
        <f>IFERROR(Stat[[#This Row],[No用]],"")</f>
        <v>ユニフォーム金沢伊織ICONIC</v>
      </c>
      <c r="C371">
        <f>SetNo[[#This Row],[No.]]</f>
        <v>370</v>
      </c>
    </row>
    <row r="372" spans="1:3" x14ac:dyDescent="0.25">
      <c r="A372">
        <f>IFERROR(Stat[[#This Row],[No.]],"")</f>
        <v>371</v>
      </c>
      <c r="B372" t="str">
        <f>IFERROR(Stat[[#This Row],[No用]],"")</f>
        <v>ユニフォーム志賀智也ICONIC</v>
      </c>
      <c r="C372">
        <f>SetNo[[#This Row],[No.]]</f>
        <v>371</v>
      </c>
    </row>
    <row r="373" spans="1:3" x14ac:dyDescent="0.25">
      <c r="A373">
        <f>IFERROR(Stat[[#This Row],[No.]],"")</f>
        <v>372</v>
      </c>
      <c r="B373" t="str">
        <f>IFERROR(Stat[[#This Row],[No用]],"")</f>
        <v>ユニフォーム輪島友和ICONIC</v>
      </c>
      <c r="C373">
        <f>SetNo[[#This Row],[No.]]</f>
        <v>372</v>
      </c>
    </row>
    <row r="374" spans="1:3" x14ac:dyDescent="0.25">
      <c r="A374">
        <f>IFERROR(Stat[[#This Row],[No.]],"")</f>
        <v>373</v>
      </c>
      <c r="B374" t="str">
        <f>IFERROR(Stat[[#This Row],[No用]],"")</f>
        <v>ユニフォーム深谷謙朗ICONIC</v>
      </c>
      <c r="C374">
        <f>SetNo[[#This Row],[No.]]</f>
        <v>373</v>
      </c>
    </row>
    <row r="375" spans="1:3" x14ac:dyDescent="0.25">
      <c r="A375">
        <f>IFERROR(Stat[[#This Row],[No.]],"")</f>
        <v>374</v>
      </c>
      <c r="B375" t="str">
        <f>IFERROR(Stat[[#This Row],[No用]],"")</f>
        <v>ユニフォーム山代総司ICONIC</v>
      </c>
      <c r="C375">
        <f>SetNo[[#This Row],[No.]]</f>
        <v>374</v>
      </c>
    </row>
    <row r="376" spans="1:3" x14ac:dyDescent="0.2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2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2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2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2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2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2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2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2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2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2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2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2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2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2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2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2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2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2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2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2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2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2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2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2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2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2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2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2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2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2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2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2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2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2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2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2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2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2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2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2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2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2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2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2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2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2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2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2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2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2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2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2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2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2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2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2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2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2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2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2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2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2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2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2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2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2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2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2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2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2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2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2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2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2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2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2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2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2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2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2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2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2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2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2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2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2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2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2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2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2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2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2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2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2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2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2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2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2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2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2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2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2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2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2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2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2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2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2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2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2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2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2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2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2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2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2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2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2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2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2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2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2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2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2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2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2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2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2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2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2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2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2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2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2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2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2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2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2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2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2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2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2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2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2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2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2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2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2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2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2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2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2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2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2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2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2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2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2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2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2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2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2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2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2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2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2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2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2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2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2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2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2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2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2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2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2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2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2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2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2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2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2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2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2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2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2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2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2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2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2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2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2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2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2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2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2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2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2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2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2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2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2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2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2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2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2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2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2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2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2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2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2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2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2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2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2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2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2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2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2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2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2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2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2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5"/>
  <sheetViews>
    <sheetView topLeftCell="A34" workbookViewId="0">
      <selection activeCell="A44" sqref="A44"/>
    </sheetView>
  </sheetViews>
  <sheetFormatPr defaultRowHeight="14.25" x14ac:dyDescent="0.25"/>
  <cols>
    <col min="1" max="1" width="10.140625" bestFit="1" customWidth="1"/>
    <col min="2" max="2" width="6" bestFit="1" customWidth="1"/>
  </cols>
  <sheetData>
    <row r="1" spans="1:2" x14ac:dyDescent="0.25">
      <c r="A1" t="s">
        <v>160</v>
      </c>
      <c r="B1" t="s">
        <v>987</v>
      </c>
    </row>
    <row r="2" spans="1:2" x14ac:dyDescent="0.25">
      <c r="A2" s="30" t="s">
        <v>205</v>
      </c>
      <c r="B2" s="30" t="s">
        <v>988</v>
      </c>
    </row>
    <row r="3" spans="1:2" x14ac:dyDescent="0.25">
      <c r="A3" s="30" t="s">
        <v>207</v>
      </c>
      <c r="B3" s="30" t="s">
        <v>989</v>
      </c>
    </row>
    <row r="4" spans="1:2" x14ac:dyDescent="0.25">
      <c r="A4" s="30" t="s">
        <v>215</v>
      </c>
      <c r="B4" s="30" t="s">
        <v>989</v>
      </c>
    </row>
    <row r="5" spans="1:2" x14ac:dyDescent="0.25">
      <c r="A5" s="30" t="s">
        <v>210</v>
      </c>
      <c r="B5" s="30" t="s">
        <v>989</v>
      </c>
    </row>
    <row r="6" spans="1:2" x14ac:dyDescent="0.25">
      <c r="A6" s="30" t="s">
        <v>208</v>
      </c>
      <c r="B6" s="30" t="s">
        <v>989</v>
      </c>
    </row>
    <row r="7" spans="1:2" x14ac:dyDescent="0.25">
      <c r="A7" s="30" t="s">
        <v>366</v>
      </c>
      <c r="B7" s="30" t="s">
        <v>989</v>
      </c>
    </row>
    <row r="8" spans="1:2" x14ac:dyDescent="0.25">
      <c r="A8" s="30" t="s">
        <v>552</v>
      </c>
      <c r="B8" s="30" t="s">
        <v>989</v>
      </c>
    </row>
    <row r="9" spans="1:2" x14ac:dyDescent="0.25">
      <c r="A9" s="30" t="s">
        <v>580</v>
      </c>
      <c r="B9" s="30" t="s">
        <v>989</v>
      </c>
    </row>
    <row r="10" spans="1:2" x14ac:dyDescent="0.25">
      <c r="A10" s="30" t="s">
        <v>583</v>
      </c>
      <c r="B10" s="30" t="s">
        <v>989</v>
      </c>
    </row>
    <row r="11" spans="1:2" x14ac:dyDescent="0.25">
      <c r="A11" s="30" t="s">
        <v>586</v>
      </c>
      <c r="B11" s="30" t="s">
        <v>989</v>
      </c>
    </row>
    <row r="12" spans="1:2" x14ac:dyDescent="0.25">
      <c r="A12" s="30" t="s">
        <v>590</v>
      </c>
      <c r="B12" s="30" t="s">
        <v>989</v>
      </c>
    </row>
    <row r="13" spans="1:2" x14ac:dyDescent="0.25">
      <c r="A13" s="30" t="s">
        <v>596</v>
      </c>
      <c r="B13" s="30" t="s">
        <v>989</v>
      </c>
    </row>
    <row r="14" spans="1:2" x14ac:dyDescent="0.25">
      <c r="A14" s="30" t="s">
        <v>606</v>
      </c>
      <c r="B14" s="30" t="s">
        <v>989</v>
      </c>
    </row>
    <row r="15" spans="1:2" x14ac:dyDescent="0.25">
      <c r="A15" s="30" t="s">
        <v>629</v>
      </c>
      <c r="B15" s="30" t="s">
        <v>989</v>
      </c>
    </row>
    <row r="16" spans="1:2" x14ac:dyDescent="0.25">
      <c r="A16" s="30" t="s">
        <v>648</v>
      </c>
      <c r="B16" s="30" t="s">
        <v>989</v>
      </c>
    </row>
    <row r="17" spans="1:2" x14ac:dyDescent="0.25">
      <c r="A17" s="30" t="s">
        <v>632</v>
      </c>
      <c r="B17" s="30" t="s">
        <v>989</v>
      </c>
    </row>
    <row r="18" spans="1:2" x14ac:dyDescent="0.25">
      <c r="A18" s="30" t="s">
        <v>671</v>
      </c>
      <c r="B18" s="30" t="s">
        <v>989</v>
      </c>
    </row>
    <row r="19" spans="1:2" x14ac:dyDescent="0.25">
      <c r="A19" s="30" t="s">
        <v>677</v>
      </c>
      <c r="B19" s="30" t="s">
        <v>989</v>
      </c>
    </row>
    <row r="20" spans="1:2" x14ac:dyDescent="0.25">
      <c r="A20" s="30" t="s">
        <v>682</v>
      </c>
      <c r="B20" s="30" t="s">
        <v>989</v>
      </c>
    </row>
    <row r="21" spans="1:2" x14ac:dyDescent="0.25">
      <c r="A21" s="30" t="s">
        <v>708</v>
      </c>
      <c r="B21" s="30" t="s">
        <v>989</v>
      </c>
    </row>
    <row r="22" spans="1:2" x14ac:dyDescent="0.25">
      <c r="A22" s="30" t="s">
        <v>706</v>
      </c>
      <c r="B22" s="30" t="s">
        <v>989</v>
      </c>
    </row>
    <row r="23" spans="1:2" x14ac:dyDescent="0.25">
      <c r="A23" s="30" t="s">
        <v>711</v>
      </c>
      <c r="B23" s="30" t="s">
        <v>989</v>
      </c>
    </row>
    <row r="24" spans="1:2" x14ac:dyDescent="0.25">
      <c r="A24" s="30" t="s">
        <v>733</v>
      </c>
      <c r="B24" s="30" t="s">
        <v>989</v>
      </c>
    </row>
    <row r="25" spans="1:2" x14ac:dyDescent="0.25">
      <c r="A25" s="30" t="s">
        <v>738</v>
      </c>
      <c r="B25" s="30" t="s">
        <v>989</v>
      </c>
    </row>
    <row r="26" spans="1:2" x14ac:dyDescent="0.25">
      <c r="A26" s="30" t="s">
        <v>741</v>
      </c>
      <c r="B26" s="30" t="s">
        <v>989</v>
      </c>
    </row>
    <row r="27" spans="1:2" x14ac:dyDescent="0.25">
      <c r="A27" s="30" t="s">
        <v>761</v>
      </c>
      <c r="B27" s="30" t="s">
        <v>989</v>
      </c>
    </row>
    <row r="28" spans="1:2" x14ac:dyDescent="0.25">
      <c r="A28" s="30" t="s">
        <v>771</v>
      </c>
      <c r="B28" s="30" t="s">
        <v>989</v>
      </c>
    </row>
    <row r="29" spans="1:2" x14ac:dyDescent="0.25">
      <c r="A29" s="30" t="s">
        <v>780</v>
      </c>
      <c r="B29" s="30" t="s">
        <v>989</v>
      </c>
    </row>
    <row r="30" spans="1:2" x14ac:dyDescent="0.25">
      <c r="A30" s="30" t="s">
        <v>799</v>
      </c>
      <c r="B30" s="30" t="s">
        <v>989</v>
      </c>
    </row>
    <row r="31" spans="1:2" x14ac:dyDescent="0.25">
      <c r="A31" s="30" t="s">
        <v>824</v>
      </c>
      <c r="B31" s="30" t="s">
        <v>989</v>
      </c>
    </row>
    <row r="32" spans="1:2" x14ac:dyDescent="0.25">
      <c r="A32" s="30" t="s">
        <v>832</v>
      </c>
      <c r="B32" s="30" t="s">
        <v>989</v>
      </c>
    </row>
    <row r="33" spans="1:2" x14ac:dyDescent="0.25">
      <c r="A33" s="30" t="s">
        <v>884</v>
      </c>
      <c r="B33" s="30" t="s">
        <v>989</v>
      </c>
    </row>
    <row r="34" spans="1:2" x14ac:dyDescent="0.25">
      <c r="A34" s="30" t="s">
        <v>911</v>
      </c>
      <c r="B34" s="30" t="s">
        <v>989</v>
      </c>
    </row>
    <row r="35" spans="1:2" x14ac:dyDescent="0.25">
      <c r="A35" s="30" t="s">
        <v>922</v>
      </c>
      <c r="B35" s="30" t="s">
        <v>989</v>
      </c>
    </row>
    <row r="36" spans="1:2" x14ac:dyDescent="0.25">
      <c r="A36" s="30" t="s">
        <v>934</v>
      </c>
      <c r="B36" s="30" t="s">
        <v>989</v>
      </c>
    </row>
    <row r="37" spans="1:2" x14ac:dyDescent="0.25">
      <c r="A37" s="30" t="s">
        <v>955</v>
      </c>
      <c r="B37" s="30" t="s">
        <v>989</v>
      </c>
    </row>
    <row r="38" spans="1:2" x14ac:dyDescent="0.25">
      <c r="A38" s="30" t="s">
        <v>972</v>
      </c>
      <c r="B38" s="30" t="s">
        <v>989</v>
      </c>
    </row>
    <row r="39" spans="1:2" x14ac:dyDescent="0.25">
      <c r="A39" s="30" t="s">
        <v>981</v>
      </c>
      <c r="B39" s="30" t="s">
        <v>989</v>
      </c>
    </row>
    <row r="40" spans="1:2" x14ac:dyDescent="0.25">
      <c r="A40" s="30" t="s">
        <v>984</v>
      </c>
      <c r="B40" s="30" t="s">
        <v>989</v>
      </c>
    </row>
    <row r="41" spans="1:2" x14ac:dyDescent="0.25">
      <c r="A41" s="30" t="s">
        <v>991</v>
      </c>
      <c r="B41" s="30" t="s">
        <v>989</v>
      </c>
    </row>
    <row r="42" spans="1:2" x14ac:dyDescent="0.25">
      <c r="A42" s="30" t="s">
        <v>1053</v>
      </c>
      <c r="B42" s="30" t="s">
        <v>989</v>
      </c>
    </row>
    <row r="43" spans="1:2" x14ac:dyDescent="0.25">
      <c r="A43" s="30" t="s">
        <v>1069</v>
      </c>
      <c r="B43" s="30" t="s">
        <v>989</v>
      </c>
    </row>
    <row r="44" spans="1:2" x14ac:dyDescent="0.25">
      <c r="A44" s="30" t="s">
        <v>1128</v>
      </c>
      <c r="B44" s="30" t="s">
        <v>989</v>
      </c>
    </row>
    <row r="45" spans="1:2" x14ac:dyDescent="0.25">
      <c r="A45" s="30" t="s">
        <v>1268</v>
      </c>
      <c r="B45" s="30" t="s">
        <v>989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2025-12-10T09:16:48Z</dcterms:modified>
</cp:coreProperties>
</file>