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F7B320A6-9575-4297-9A8A-638610D06FBD}" xr6:coauthVersionLast="47" xr6:coauthVersionMax="47" xr10:uidLastSave="{00000000-0000-0000-0000-000000000000}"/>
  <bookViews>
    <workbookView xWindow="5960" yWindow="3957" windowWidth="33496" windowHeight="20611" tabRatio="864" activeTab="1" xr2:uid="{00000000-000D-0000-FFFF-FFFF00000000}"/>
  </bookViews>
  <sheets>
    <sheet name="PivotStat" sheetId="40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48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Stat99!$C$1:$W$74</definedName>
    <definedName name="ExternalData_1" localSheetId="9" hidden="1">Q_Stat!$A$1:$AE$147</definedName>
    <definedName name="ExternalData_1" localSheetId="10" hidden="1">戸美!$A$1:$M$9</definedName>
    <definedName name="ExternalData_10" localSheetId="16" hidden="1">白鳥沢!$A$1:$M$13</definedName>
    <definedName name="ExternalData_11" localSheetId="15" hidden="1">稲荷崎!$A$1:$M$9</definedName>
    <definedName name="ExternalData_12" localSheetId="14" hidden="1">角川!$A$1:$M$9</definedName>
    <definedName name="ExternalData_13" localSheetId="13" hidden="1">青城!$A$1:$M$12</definedName>
    <definedName name="ExternalData_14" localSheetId="12" hidden="1">音駒!$A$1:$M$16</definedName>
    <definedName name="ExternalData_15" localSheetId="11" hidden="1">鴎台!$A$1:$M$3</definedName>
    <definedName name="ExternalData_2" localSheetId="24" hidden="1">井闥山!$A$1:$M$3</definedName>
    <definedName name="ExternalData_3" localSheetId="23" hidden="1">伊達工!$A$1:$M$14</definedName>
    <definedName name="ExternalData_4" localSheetId="22" hidden="1">和久南!$A$1:$M$8</definedName>
    <definedName name="ExternalData_5" localSheetId="21" hidden="1">常波!$A$1:$M$8</definedName>
    <definedName name="ExternalData_6" localSheetId="20" hidden="1">扇南!$A$1:$M$8</definedName>
    <definedName name="ExternalData_7" localSheetId="19" hidden="1">条善寺!$A$1:$M$10</definedName>
    <definedName name="ExternalData_8" localSheetId="18" hidden="1">梟谷!$A$1:$M$11</definedName>
    <definedName name="ExternalData_9" localSheetId="17" hidden="1">烏野!$A$1:$M$28</definedName>
  </definedNames>
  <calcPr calcId="191029"/>
  <pivotCaches>
    <pivotCache cacheId="20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5" l="1"/>
  <c r="T9" i="15"/>
  <c r="T10" i="15"/>
  <c r="T11" i="15"/>
  <c r="T12" i="15"/>
  <c r="T13" i="15"/>
  <c r="T14" i="15"/>
  <c r="T15" i="15"/>
  <c r="T16" i="15"/>
  <c r="T17" i="15"/>
  <c r="T18" i="15"/>
  <c r="A18" i="15" s="1"/>
  <c r="T19" i="15"/>
  <c r="A19" i="15" s="1"/>
  <c r="T20" i="15"/>
  <c r="T21" i="15"/>
  <c r="T22" i="15"/>
  <c r="T23" i="15"/>
  <c r="T24" i="15"/>
  <c r="T25" i="15"/>
  <c r="T26" i="15"/>
  <c r="T27" i="15"/>
  <c r="T28" i="15"/>
  <c r="T29" i="15"/>
  <c r="A4" i="15"/>
  <c r="A5" i="15"/>
  <c r="A6" i="15"/>
  <c r="A7" i="15"/>
  <c r="A8" i="15"/>
  <c r="A9" i="15"/>
  <c r="A10" i="15"/>
  <c r="A11" i="15"/>
  <c r="A12" i="15"/>
  <c r="A13" i="15"/>
  <c r="A14" i="15"/>
  <c r="A15" i="15"/>
  <c r="B15" i="15" s="1"/>
  <c r="A16" i="15"/>
  <c r="A17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B8" i="15"/>
  <c r="B23" i="15"/>
  <c r="T34" i="18"/>
  <c r="T35" i="18"/>
  <c r="T70" i="17"/>
  <c r="T71" i="17"/>
  <c r="T72" i="17"/>
  <c r="T73" i="17"/>
  <c r="T74" i="16"/>
  <c r="T75" i="16"/>
  <c r="T76" i="16"/>
  <c r="T77" i="16"/>
  <c r="T64" i="15"/>
  <c r="T65" i="15"/>
  <c r="T66" i="15"/>
  <c r="T67" i="15"/>
  <c r="T68" i="15"/>
  <c r="T69" i="15"/>
  <c r="T112" i="14"/>
  <c r="T113" i="14"/>
  <c r="T114" i="14"/>
  <c r="T115" i="14"/>
  <c r="T116" i="14"/>
  <c r="T24" i="11"/>
  <c r="T25" i="11"/>
  <c r="V21" i="2"/>
  <c r="W21" i="2"/>
  <c r="X21" i="2"/>
  <c r="T834" i="14"/>
  <c r="T833" i="14"/>
  <c r="T832" i="14"/>
  <c r="T548" i="17"/>
  <c r="T549" i="17"/>
  <c r="T550" i="17"/>
  <c r="T819" i="14"/>
  <c r="T820" i="14"/>
  <c r="T821" i="14"/>
  <c r="T822" i="14"/>
  <c r="T823" i="14"/>
  <c r="T824" i="14"/>
  <c r="T220" i="18"/>
  <c r="T541" i="17"/>
  <c r="T542" i="17"/>
  <c r="T543" i="17"/>
  <c r="T544" i="17"/>
  <c r="T545" i="17"/>
  <c r="T813" i="14"/>
  <c r="T814" i="14"/>
  <c r="T815" i="14"/>
  <c r="T816" i="14"/>
  <c r="T817" i="14"/>
  <c r="T818" i="14"/>
  <c r="T825" i="14"/>
  <c r="T826" i="14"/>
  <c r="T827" i="14"/>
  <c r="T160" i="11"/>
  <c r="T548" i="16"/>
  <c r="T549" i="16"/>
  <c r="T550" i="16"/>
  <c r="T551" i="16"/>
  <c r="T552" i="16"/>
  <c r="T553" i="16"/>
  <c r="T390" i="15"/>
  <c r="T391" i="15"/>
  <c r="T392" i="15"/>
  <c r="T393" i="15"/>
  <c r="T394" i="15"/>
  <c r="T395" i="15"/>
  <c r="T396" i="15"/>
  <c r="T397" i="15"/>
  <c r="T158" i="11"/>
  <c r="T534" i="17"/>
  <c r="T535" i="17"/>
  <c r="T536" i="17"/>
  <c r="T537" i="17"/>
  <c r="T538" i="17"/>
  <c r="T539" i="17"/>
  <c r="T540" i="17"/>
  <c r="T541" i="16"/>
  <c r="T542" i="16"/>
  <c r="T543" i="16"/>
  <c r="T544" i="16"/>
  <c r="T545" i="16"/>
  <c r="T546" i="16"/>
  <c r="T547" i="16"/>
  <c r="T554" i="16"/>
  <c r="T555" i="16"/>
  <c r="T387" i="15"/>
  <c r="T388" i="15"/>
  <c r="T802" i="14"/>
  <c r="T803" i="14"/>
  <c r="T804" i="14"/>
  <c r="T805" i="14"/>
  <c r="T806" i="14"/>
  <c r="T807" i="14"/>
  <c r="T808" i="14"/>
  <c r="T809" i="14"/>
  <c r="T810" i="14"/>
  <c r="T811" i="14"/>
  <c r="T215" i="18"/>
  <c r="T216" i="18"/>
  <c r="T217" i="18"/>
  <c r="T218" i="18"/>
  <c r="T219" i="18"/>
  <c r="T221" i="18"/>
  <c r="T222" i="18"/>
  <c r="T223" i="18"/>
  <c r="T546" i="17"/>
  <c r="T547" i="17"/>
  <c r="T551" i="17"/>
  <c r="T552" i="17"/>
  <c r="T553" i="17"/>
  <c r="T540" i="16"/>
  <c r="T556" i="16"/>
  <c r="T557" i="16"/>
  <c r="T386" i="15"/>
  <c r="T389" i="15"/>
  <c r="T398" i="15"/>
  <c r="T399" i="15"/>
  <c r="T801" i="14"/>
  <c r="T812" i="14"/>
  <c r="T828" i="14"/>
  <c r="T829" i="14"/>
  <c r="T830" i="14"/>
  <c r="T831" i="14"/>
  <c r="T156" i="11"/>
  <c r="T157" i="11"/>
  <c r="T159" i="11"/>
  <c r="T161" i="11"/>
  <c r="T162" i="11"/>
  <c r="T163" i="11"/>
  <c r="V147" i="2"/>
  <c r="W147" i="2"/>
  <c r="V142" i="2"/>
  <c r="V143" i="2"/>
  <c r="V144" i="2"/>
  <c r="V145" i="2"/>
  <c r="V146" i="2"/>
  <c r="W142" i="2"/>
  <c r="W143" i="2"/>
  <c r="W144" i="2"/>
  <c r="W145" i="2"/>
  <c r="W146" i="2"/>
  <c r="X142" i="2"/>
  <c r="X143" i="2"/>
  <c r="X144" i="2"/>
  <c r="X145" i="2"/>
  <c r="X146" i="2"/>
  <c r="X147" i="2"/>
  <c r="T191" i="18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200" i="17"/>
  <c r="T85" i="18"/>
  <c r="T86" i="18"/>
  <c r="T87" i="18"/>
  <c r="T197" i="17"/>
  <c r="T198" i="17"/>
  <c r="T199" i="17"/>
  <c r="T209" i="16"/>
  <c r="T210" i="16"/>
  <c r="T211" i="16"/>
  <c r="T151" i="15"/>
  <c r="T152" i="15"/>
  <c r="T153" i="15"/>
  <c r="T154" i="15"/>
  <c r="T155" i="15"/>
  <c r="T156" i="15"/>
  <c r="T157" i="15"/>
  <c r="T158" i="15"/>
  <c r="T159" i="15"/>
  <c r="T296" i="14"/>
  <c r="T297" i="14"/>
  <c r="T298" i="14"/>
  <c r="T299" i="14"/>
  <c r="T300" i="14"/>
  <c r="T301" i="14"/>
  <c r="T59" i="11"/>
  <c r="V52" i="2"/>
  <c r="W52" i="2"/>
  <c r="X52" i="2"/>
  <c r="T107" i="18"/>
  <c r="T240" i="17"/>
  <c r="T241" i="17"/>
  <c r="T242" i="17"/>
  <c r="T260" i="16"/>
  <c r="T261" i="16"/>
  <c r="T262" i="16"/>
  <c r="T263" i="16"/>
  <c r="T264" i="16"/>
  <c r="T265" i="16"/>
  <c r="T266" i="16"/>
  <c r="T267" i="16"/>
  <c r="T268" i="16"/>
  <c r="T191" i="15"/>
  <c r="T192" i="15"/>
  <c r="T363" i="14"/>
  <c r="T364" i="14"/>
  <c r="T365" i="14"/>
  <c r="T366" i="14"/>
  <c r="T367" i="14"/>
  <c r="T368" i="14"/>
  <c r="T72" i="11"/>
  <c r="V64" i="2"/>
  <c r="W64" i="2"/>
  <c r="X64" i="2"/>
  <c r="T139" i="18"/>
  <c r="T335" i="17"/>
  <c r="T336" i="17"/>
  <c r="T337" i="17"/>
  <c r="T338" i="17"/>
  <c r="T339" i="17"/>
  <c r="T347" i="16"/>
  <c r="T348" i="16"/>
  <c r="T349" i="16"/>
  <c r="T249" i="15"/>
  <c r="T250" i="15"/>
  <c r="T501" i="14"/>
  <c r="T502" i="14"/>
  <c r="T503" i="14"/>
  <c r="T504" i="14"/>
  <c r="T505" i="14"/>
  <c r="T97" i="11"/>
  <c r="V89" i="2"/>
  <c r="W89" i="2"/>
  <c r="X89" i="2"/>
  <c r="T169" i="18"/>
  <c r="T170" i="18"/>
  <c r="T417" i="17"/>
  <c r="T418" i="17"/>
  <c r="T419" i="17"/>
  <c r="T423" i="16"/>
  <c r="T424" i="16"/>
  <c r="T425" i="16"/>
  <c r="T426" i="16"/>
  <c r="T427" i="16"/>
  <c r="T428" i="16"/>
  <c r="T429" i="16"/>
  <c r="T430" i="16"/>
  <c r="T304" i="15"/>
  <c r="T305" i="15"/>
  <c r="T622" i="14"/>
  <c r="T623" i="14"/>
  <c r="T624" i="14"/>
  <c r="T625" i="14"/>
  <c r="T626" i="14"/>
  <c r="T122" i="11"/>
  <c r="V111" i="2"/>
  <c r="W111" i="2"/>
  <c r="X111" i="2"/>
  <c r="T526" i="16"/>
  <c r="T527" i="16"/>
  <c r="T528" i="16"/>
  <c r="T529" i="16"/>
  <c r="T530" i="16"/>
  <c r="T531" i="16"/>
  <c r="T532" i="16"/>
  <c r="T519" i="17"/>
  <c r="T520" i="17"/>
  <c r="T521" i="17"/>
  <c r="T522" i="17"/>
  <c r="T523" i="17"/>
  <c r="T524" i="17"/>
  <c r="T525" i="17"/>
  <c r="T205" i="18"/>
  <c r="T204" i="18"/>
  <c r="T515" i="17"/>
  <c r="T516" i="17"/>
  <c r="T517" i="17"/>
  <c r="T375" i="15"/>
  <c r="T376" i="15"/>
  <c r="T377" i="15"/>
  <c r="T378" i="15"/>
  <c r="T379" i="15"/>
  <c r="T380" i="15"/>
  <c r="T381" i="15"/>
  <c r="T789" i="14"/>
  <c r="T788" i="14"/>
  <c r="T787" i="14"/>
  <c r="T786" i="14"/>
  <c r="T785" i="14"/>
  <c r="T784" i="14"/>
  <c r="T783" i="14"/>
  <c r="T782" i="14"/>
  <c r="T781" i="14"/>
  <c r="T780" i="14"/>
  <c r="T779" i="14"/>
  <c r="T778" i="14"/>
  <c r="T777" i="14"/>
  <c r="T776" i="14"/>
  <c r="T775" i="14"/>
  <c r="T774" i="14"/>
  <c r="T773" i="14"/>
  <c r="T772" i="14"/>
  <c r="T771" i="14"/>
  <c r="T770" i="14"/>
  <c r="T769" i="14"/>
  <c r="T203" i="18"/>
  <c r="T206" i="18"/>
  <c r="T207" i="18"/>
  <c r="T208" i="18"/>
  <c r="T510" i="17"/>
  <c r="T511" i="17"/>
  <c r="T512" i="17"/>
  <c r="T513" i="17"/>
  <c r="T514" i="17"/>
  <c r="T518" i="17"/>
  <c r="T754" i="14"/>
  <c r="T755" i="14"/>
  <c r="T756" i="14"/>
  <c r="T757" i="14"/>
  <c r="T758" i="14"/>
  <c r="T759" i="14"/>
  <c r="T760" i="14"/>
  <c r="T761" i="14"/>
  <c r="T762" i="14"/>
  <c r="T495" i="17"/>
  <c r="T496" i="17"/>
  <c r="T497" i="17"/>
  <c r="T498" i="17"/>
  <c r="T499" i="17"/>
  <c r="T500" i="17"/>
  <c r="T501" i="17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193" i="18"/>
  <c r="T475" i="17"/>
  <c r="T476" i="17"/>
  <c r="T477" i="17"/>
  <c r="T478" i="17"/>
  <c r="T479" i="17"/>
  <c r="T480" i="17"/>
  <c r="T505" i="17"/>
  <c r="T506" i="17"/>
  <c r="T481" i="17"/>
  <c r="T482" i="17"/>
  <c r="T483" i="17"/>
  <c r="T484" i="17"/>
  <c r="T489" i="17"/>
  <c r="T490" i="17"/>
  <c r="T491" i="17"/>
  <c r="T492" i="17"/>
  <c r="T493" i="17"/>
  <c r="T494" i="17"/>
  <c r="T502" i="17"/>
  <c r="T503" i="17"/>
  <c r="T504" i="17"/>
  <c r="T481" i="16"/>
  <c r="T482" i="16"/>
  <c r="T483" i="16"/>
  <c r="T484" i="16"/>
  <c r="T485" i="16"/>
  <c r="T486" i="16"/>
  <c r="T487" i="16"/>
  <c r="T488" i="16"/>
  <c r="T489" i="16"/>
  <c r="T506" i="16"/>
  <c r="T490" i="16"/>
  <c r="T491" i="16"/>
  <c r="T492" i="16"/>
  <c r="T493" i="16"/>
  <c r="T507" i="16"/>
  <c r="T499" i="16"/>
  <c r="T500" i="16"/>
  <c r="T501" i="16"/>
  <c r="T502" i="16"/>
  <c r="T373" i="15"/>
  <c r="T374" i="15"/>
  <c r="T350" i="15"/>
  <c r="T351" i="15"/>
  <c r="T354" i="15"/>
  <c r="T355" i="15"/>
  <c r="T356" i="15"/>
  <c r="T357" i="15"/>
  <c r="T358" i="15"/>
  <c r="T740" i="14"/>
  <c r="T741" i="14"/>
  <c r="T742" i="14"/>
  <c r="T743" i="14"/>
  <c r="T717" i="14"/>
  <c r="T718" i="14"/>
  <c r="T719" i="14"/>
  <c r="T720" i="14"/>
  <c r="T721" i="14"/>
  <c r="T722" i="14"/>
  <c r="T730" i="14"/>
  <c r="T731" i="14"/>
  <c r="T732" i="14"/>
  <c r="T733" i="14"/>
  <c r="T734" i="14"/>
  <c r="T735" i="14"/>
  <c r="T736" i="14"/>
  <c r="T737" i="14"/>
  <c r="T744" i="14"/>
  <c r="T753" i="14"/>
  <c r="T763" i="14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64" i="14"/>
  <c r="T72" i="14"/>
  <c r="T723" i="14"/>
  <c r="T724" i="14"/>
  <c r="T725" i="14"/>
  <c r="T726" i="14"/>
  <c r="T727" i="14"/>
  <c r="T728" i="14"/>
  <c r="T729" i="14"/>
  <c r="T790" i="14"/>
  <c r="T791" i="14"/>
  <c r="T792" i="14"/>
  <c r="T793" i="14"/>
  <c r="T794" i="14"/>
  <c r="T214" i="18"/>
  <c r="T533" i="17"/>
  <c r="T155" i="11"/>
  <c r="T212" i="18"/>
  <c r="T528" i="17"/>
  <c r="T529" i="17"/>
  <c r="T530" i="17"/>
  <c r="T531" i="17"/>
  <c r="T534" i="16"/>
  <c r="T535" i="16"/>
  <c r="T536" i="16"/>
  <c r="T537" i="16"/>
  <c r="T538" i="16"/>
  <c r="T539" i="16"/>
  <c r="T384" i="15"/>
  <c r="T385" i="15"/>
  <c r="T715" i="14"/>
  <c r="T716" i="14"/>
  <c r="T738" i="14"/>
  <c r="T739" i="14"/>
  <c r="T764" i="14"/>
  <c r="T765" i="14"/>
  <c r="T766" i="14"/>
  <c r="T767" i="14"/>
  <c r="T768" i="14"/>
  <c r="T795" i="14"/>
  <c r="T796" i="14"/>
  <c r="T797" i="14"/>
  <c r="T798" i="14"/>
  <c r="T799" i="14"/>
  <c r="T800" i="14"/>
  <c r="T745" i="14"/>
  <c r="T746" i="14"/>
  <c r="T747" i="14"/>
  <c r="T211" i="18"/>
  <c r="T213" i="18"/>
  <c r="T532" i="17"/>
  <c r="T383" i="15"/>
  <c r="T748" i="14"/>
  <c r="T749" i="14"/>
  <c r="T153" i="11"/>
  <c r="T154" i="11"/>
  <c r="V140" i="2"/>
  <c r="V141" i="2"/>
  <c r="W140" i="2"/>
  <c r="W141" i="2"/>
  <c r="X140" i="2"/>
  <c r="X141" i="2"/>
  <c r="T183" i="18"/>
  <c r="T181" i="18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349" i="15"/>
  <c r="T362" i="15"/>
  <c r="T363" i="15"/>
  <c r="T364" i="15"/>
  <c r="T365" i="15"/>
  <c r="T366" i="15"/>
  <c r="T367" i="15"/>
  <c r="T368" i="15"/>
  <c r="T369" i="15"/>
  <c r="T370" i="15"/>
  <c r="T371" i="15"/>
  <c r="T372" i="15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2" i="14"/>
  <c r="T693" i="14"/>
  <c r="T694" i="14"/>
  <c r="T695" i="14"/>
  <c r="T691" i="14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179" i="18"/>
  <c r="T180" i="18"/>
  <c r="T182" i="18"/>
  <c r="T184" i="18"/>
  <c r="T185" i="18"/>
  <c r="T186" i="18"/>
  <c r="T187" i="18"/>
  <c r="T188" i="18"/>
  <c r="T189" i="18"/>
  <c r="T190" i="18"/>
  <c r="T192" i="18"/>
  <c r="T194" i="18"/>
  <c r="T196" i="18"/>
  <c r="T197" i="18"/>
  <c r="T130" i="11"/>
  <c r="T131" i="11"/>
  <c r="T132" i="11"/>
  <c r="T133" i="11"/>
  <c r="T134" i="11"/>
  <c r="T135" i="11"/>
  <c r="T136" i="11"/>
  <c r="T137" i="11"/>
  <c r="T138" i="11"/>
  <c r="T151" i="11"/>
  <c r="T173" i="18"/>
  <c r="T168" i="18"/>
  <c r="T165" i="18"/>
  <c r="T163" i="18"/>
  <c r="T118" i="11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162" i="18"/>
  <c r="T164" i="18"/>
  <c r="T166" i="18"/>
  <c r="T167" i="18"/>
  <c r="T171" i="18"/>
  <c r="T172" i="18"/>
  <c r="T174" i="18"/>
  <c r="T175" i="18"/>
  <c r="T176" i="18"/>
  <c r="T177" i="18"/>
  <c r="T178" i="18"/>
  <c r="T198" i="18"/>
  <c r="T116" i="11"/>
  <c r="T117" i="11"/>
  <c r="T119" i="11"/>
  <c r="T120" i="11"/>
  <c r="T121" i="11"/>
  <c r="T123" i="11"/>
  <c r="T124" i="11"/>
  <c r="T125" i="11"/>
  <c r="T126" i="11"/>
  <c r="T127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6" i="15"/>
  <c r="T307" i="15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28" i="11"/>
  <c r="T129" i="11"/>
  <c r="T152" i="11"/>
  <c r="W125" i="2"/>
  <c r="V125" i="2"/>
  <c r="W124" i="2"/>
  <c r="V124" i="2"/>
  <c r="W123" i="2"/>
  <c r="V123" i="2"/>
  <c r="W122" i="2"/>
  <c r="V122" i="2"/>
  <c r="B30" i="15" l="1"/>
  <c r="B16" i="15"/>
  <c r="B26" i="15"/>
  <c r="B27" i="15" s="1"/>
  <c r="B28" i="15" s="1"/>
  <c r="B29" i="15" s="1"/>
  <c r="B24" i="15"/>
  <c r="B25" i="15" s="1"/>
  <c r="B17" i="15"/>
  <c r="B18" i="15" s="1"/>
  <c r="B19" i="15" s="1"/>
  <c r="B20" i="15" s="1"/>
  <c r="B21" i="15" s="1"/>
  <c r="B22" i="15" s="1"/>
  <c r="B9" i="15"/>
  <c r="B10" i="15" s="1"/>
  <c r="B11" i="15" s="1"/>
  <c r="B12" i="15" s="1"/>
  <c r="B13" i="15" s="1"/>
  <c r="B14" i="15" s="1"/>
  <c r="T152" i="18"/>
  <c r="T153" i="18"/>
  <c r="T154" i="18"/>
  <c r="T155" i="18"/>
  <c r="T156" i="18"/>
  <c r="T157" i="18"/>
  <c r="T158" i="18"/>
  <c r="T159" i="18"/>
  <c r="T160" i="18"/>
  <c r="T161" i="18"/>
  <c r="T199" i="18"/>
  <c r="T412" i="17"/>
  <c r="T413" i="17"/>
  <c r="T414" i="17"/>
  <c r="T415" i="17"/>
  <c r="T416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73" i="17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48" i="16"/>
  <c r="T449" i="16"/>
  <c r="T450" i="16"/>
  <c r="T474" i="16"/>
  <c r="T475" i="16"/>
  <c r="T476" i="16"/>
  <c r="T477" i="16"/>
  <c r="T478" i="16"/>
  <c r="T479" i="16"/>
  <c r="T480" i="16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65" i="14"/>
  <c r="T666" i="14"/>
  <c r="T667" i="14"/>
  <c r="T668" i="14"/>
  <c r="T696" i="14"/>
  <c r="T697" i="14"/>
  <c r="T698" i="14"/>
  <c r="T699" i="14"/>
  <c r="T700" i="14"/>
  <c r="T701" i="14"/>
  <c r="T702" i="14"/>
  <c r="T703" i="14"/>
  <c r="T704" i="14"/>
  <c r="T705" i="14"/>
  <c r="T368" i="17"/>
  <c r="T369" i="17"/>
  <c r="T370" i="17"/>
  <c r="T411" i="17"/>
  <c r="T366" i="17"/>
  <c r="T147" i="18"/>
  <c r="T148" i="18"/>
  <c r="T149" i="18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142" i="18"/>
  <c r="T143" i="18"/>
  <c r="T144" i="18"/>
  <c r="T145" i="18"/>
  <c r="T146" i="18"/>
  <c r="T150" i="18"/>
  <c r="T151" i="18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7" i="17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446" i="16"/>
  <c r="T447" i="16"/>
  <c r="T503" i="16"/>
  <c r="T504" i="16"/>
  <c r="T505" i="16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41" i="14"/>
  <c r="T542" i="14"/>
  <c r="T543" i="14"/>
  <c r="T544" i="14"/>
  <c r="T545" i="14"/>
  <c r="T546" i="14"/>
  <c r="T547" i="14"/>
  <c r="T548" i="14"/>
  <c r="T549" i="14"/>
  <c r="T317" i="17"/>
  <c r="T318" i="17"/>
  <c r="T319" i="17"/>
  <c r="T320" i="17"/>
  <c r="T321" i="17"/>
  <c r="T322" i="17"/>
  <c r="T323" i="17"/>
  <c r="T324" i="17"/>
  <c r="T325" i="17"/>
  <c r="T326" i="17"/>
  <c r="T334" i="16"/>
  <c r="T335" i="16"/>
  <c r="T336" i="16"/>
  <c r="T337" i="16"/>
  <c r="T130" i="18"/>
  <c r="T131" i="18"/>
  <c r="T132" i="18"/>
  <c r="T309" i="17"/>
  <c r="T310" i="17"/>
  <c r="T311" i="17"/>
  <c r="T312" i="17"/>
  <c r="T313" i="17"/>
  <c r="T314" i="17"/>
  <c r="T315" i="17"/>
  <c r="T316" i="17"/>
  <c r="T327" i="17"/>
  <c r="T326" i="16"/>
  <c r="T327" i="16"/>
  <c r="T328" i="16"/>
  <c r="T329" i="16"/>
  <c r="T330" i="16"/>
  <c r="T331" i="16"/>
  <c r="T332" i="16"/>
  <c r="T333" i="16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51" i="15"/>
  <c r="T252" i="15"/>
  <c r="T253" i="15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133" i="18"/>
  <c r="T134" i="18"/>
  <c r="T135" i="18"/>
  <c r="T136" i="18"/>
  <c r="T137" i="18"/>
  <c r="T138" i="18"/>
  <c r="T140" i="18"/>
  <c r="T141" i="18"/>
  <c r="T200" i="18"/>
  <c r="T201" i="18"/>
  <c r="T202" i="18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99" i="14"/>
  <c r="T500" i="14"/>
  <c r="T506" i="14"/>
  <c r="T507" i="14"/>
  <c r="T293" i="17"/>
  <c r="T294" i="17"/>
  <c r="T295" i="17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15" i="16"/>
  <c r="T316" i="16"/>
  <c r="T317" i="16"/>
  <c r="T318" i="16"/>
  <c r="T319" i="16"/>
  <c r="T320" i="16"/>
  <c r="T321" i="16"/>
  <c r="T322" i="16"/>
  <c r="T323" i="16"/>
  <c r="T324" i="16"/>
  <c r="T325" i="16"/>
  <c r="T338" i="16"/>
  <c r="T339" i="16"/>
  <c r="T340" i="16"/>
  <c r="T341" i="16"/>
  <c r="T342" i="16"/>
  <c r="T343" i="16"/>
  <c r="T344" i="16"/>
  <c r="T345" i="16"/>
  <c r="T440" i="14"/>
  <c r="T441" i="14"/>
  <c r="T442" i="14"/>
  <c r="T443" i="14"/>
  <c r="T444" i="14"/>
  <c r="T445" i="14"/>
  <c r="T446" i="14"/>
  <c r="T447" i="14"/>
  <c r="T448" i="14"/>
  <c r="T449" i="14"/>
  <c r="T450" i="14"/>
  <c r="T486" i="17"/>
  <c r="T487" i="17"/>
  <c r="T488" i="17"/>
  <c r="T527" i="17"/>
  <c r="T495" i="16"/>
  <c r="T496" i="16"/>
  <c r="T497" i="16"/>
  <c r="T498" i="16"/>
  <c r="T533" i="16"/>
  <c r="T352" i="15"/>
  <c r="T353" i="15"/>
  <c r="T382" i="15"/>
  <c r="T713" i="14"/>
  <c r="T708" i="14"/>
  <c r="T709" i="14"/>
  <c r="T710" i="14"/>
  <c r="T711" i="14"/>
  <c r="T712" i="14"/>
  <c r="T195" i="18"/>
  <c r="T485" i="17"/>
  <c r="T494" i="16"/>
  <c r="T707" i="14"/>
  <c r="V129" i="2"/>
  <c r="W129" i="2"/>
  <c r="X129" i="2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54" i="15"/>
  <c r="T267" i="15"/>
  <c r="T268" i="15"/>
  <c r="T269" i="15"/>
  <c r="T270" i="15"/>
  <c r="T426" i="14"/>
  <c r="T427" i="14"/>
  <c r="T428" i="14"/>
  <c r="T429" i="14"/>
  <c r="T430" i="14"/>
  <c r="T431" i="14"/>
  <c r="T432" i="14"/>
  <c r="T433" i="14"/>
  <c r="T434" i="14"/>
  <c r="T435" i="14"/>
  <c r="T436" i="14"/>
  <c r="T437" i="14"/>
  <c r="T301" i="16"/>
  <c r="T302" i="16"/>
  <c r="T303" i="16"/>
  <c r="T304" i="16"/>
  <c r="T305" i="16"/>
  <c r="T306" i="16"/>
  <c r="T307" i="16"/>
  <c r="T308" i="16"/>
  <c r="T309" i="16"/>
  <c r="T310" i="16"/>
  <c r="T311" i="16"/>
  <c r="T312" i="16"/>
  <c r="T280" i="17"/>
  <c r="T281" i="17"/>
  <c r="T282" i="17"/>
  <c r="T283" i="17"/>
  <c r="T284" i="17"/>
  <c r="T285" i="17"/>
  <c r="T286" i="17"/>
  <c r="T287" i="17"/>
  <c r="T288" i="17"/>
  <c r="T289" i="17"/>
  <c r="T290" i="17"/>
  <c r="T291" i="17"/>
  <c r="T292" i="17"/>
  <c r="T308" i="17"/>
  <c r="T328" i="17"/>
  <c r="T329" i="17"/>
  <c r="T330" i="17"/>
  <c r="T331" i="17"/>
  <c r="T332" i="17"/>
  <c r="T121" i="18"/>
  <c r="T122" i="18"/>
  <c r="T123" i="18"/>
  <c r="T124" i="18"/>
  <c r="T125" i="18"/>
  <c r="T126" i="18"/>
  <c r="T127" i="18"/>
  <c r="T128" i="18"/>
  <c r="T129" i="18"/>
  <c r="T438" i="14"/>
  <c r="T439" i="14"/>
  <c r="T451" i="14"/>
  <c r="T550" i="14"/>
  <c r="T551" i="14"/>
  <c r="T552" i="14"/>
  <c r="T553" i="14"/>
  <c r="T554" i="14"/>
  <c r="T555" i="14"/>
  <c r="T556" i="14"/>
  <c r="T557" i="14"/>
  <c r="T706" i="14"/>
  <c r="T277" i="17"/>
  <c r="T278" i="17"/>
  <c r="T279" i="17"/>
  <c r="T333" i="17"/>
  <c r="T334" i="17"/>
  <c r="T340" i="17"/>
  <c r="T341" i="17"/>
  <c r="T474" i="17"/>
  <c r="T507" i="17"/>
  <c r="T508" i="17"/>
  <c r="T296" i="16"/>
  <c r="T297" i="16"/>
  <c r="T298" i="16"/>
  <c r="T299" i="16"/>
  <c r="T300" i="16"/>
  <c r="T313" i="16"/>
  <c r="T314" i="16"/>
  <c r="T346" i="16"/>
  <c r="T350" i="16"/>
  <c r="T118" i="18"/>
  <c r="T405" i="14"/>
  <c r="T406" i="14"/>
  <c r="T407" i="14"/>
  <c r="T408" i="14"/>
  <c r="T409" i="14"/>
  <c r="T410" i="14"/>
  <c r="T411" i="14"/>
  <c r="T412" i="14"/>
  <c r="T413" i="14"/>
  <c r="T414" i="14"/>
  <c r="T415" i="14"/>
  <c r="T416" i="14"/>
  <c r="T417" i="14"/>
  <c r="T418" i="14"/>
  <c r="T419" i="14"/>
  <c r="T420" i="14"/>
  <c r="T267" i="17"/>
  <c r="T268" i="17"/>
  <c r="T269" i="17"/>
  <c r="T270" i="17"/>
  <c r="T271" i="17"/>
  <c r="T272" i="17"/>
  <c r="T258" i="17"/>
  <c r="T259" i="17"/>
  <c r="T260" i="17"/>
  <c r="T261" i="17"/>
  <c r="T262" i="17"/>
  <c r="T263" i="17"/>
  <c r="T264" i="17"/>
  <c r="T279" i="16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71" i="15"/>
  <c r="T272" i="15"/>
  <c r="T273" i="15"/>
  <c r="T274" i="15"/>
  <c r="T275" i="15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209" i="18"/>
  <c r="T210" i="18"/>
  <c r="T509" i="17"/>
  <c r="T526" i="17"/>
  <c r="T509" i="16"/>
  <c r="T334" i="15"/>
  <c r="T359" i="15"/>
  <c r="T360" i="15"/>
  <c r="T361" i="15"/>
  <c r="T714" i="14"/>
  <c r="T750" i="14"/>
  <c r="T751" i="14"/>
  <c r="T752" i="14"/>
  <c r="X113" i="2"/>
  <c r="V3" i="2"/>
  <c r="T116" i="18"/>
  <c r="T117" i="18"/>
  <c r="T119" i="18"/>
  <c r="T120" i="18"/>
  <c r="T266" i="17"/>
  <c r="T273" i="17"/>
  <c r="T274" i="17"/>
  <c r="T275" i="17"/>
  <c r="T276" i="17"/>
  <c r="T292" i="16"/>
  <c r="T293" i="16"/>
  <c r="T294" i="16"/>
  <c r="T295" i="16"/>
  <c r="T351" i="16"/>
  <c r="T508" i="16"/>
  <c r="T202" i="15"/>
  <c r="T276" i="15"/>
  <c r="T277" i="15"/>
  <c r="T308" i="15"/>
  <c r="T332" i="15"/>
  <c r="T333" i="15"/>
  <c r="T404" i="14"/>
  <c r="T421" i="14"/>
  <c r="T422" i="14"/>
  <c r="T423" i="14"/>
  <c r="T424" i="14"/>
  <c r="T425" i="14"/>
  <c r="T379" i="14"/>
  <c r="T380" i="14"/>
  <c r="T381" i="14"/>
  <c r="T382" i="14"/>
  <c r="T383" i="14"/>
  <c r="T384" i="14"/>
  <c r="T385" i="14"/>
  <c r="T386" i="14"/>
  <c r="T387" i="14"/>
  <c r="T388" i="14"/>
  <c r="T389" i="14"/>
  <c r="T239" i="17"/>
  <c r="T243" i="17"/>
  <c r="T244" i="17"/>
  <c r="T245" i="17"/>
  <c r="T246" i="17"/>
  <c r="T247" i="17"/>
  <c r="T248" i="17"/>
  <c r="T249" i="17"/>
  <c r="T250" i="17"/>
  <c r="T254" i="16"/>
  <c r="T255" i="16"/>
  <c r="T256" i="16"/>
  <c r="T257" i="16"/>
  <c r="T258" i="16"/>
  <c r="T259" i="16"/>
  <c r="T269" i="16"/>
  <c r="T270" i="16"/>
  <c r="T271" i="16"/>
  <c r="T357" i="14"/>
  <c r="T358" i="14"/>
  <c r="T359" i="14"/>
  <c r="T360" i="14"/>
  <c r="T361" i="14"/>
  <c r="T362" i="14"/>
  <c r="T369" i="14"/>
  <c r="T370" i="14"/>
  <c r="T371" i="14"/>
  <c r="T372" i="14"/>
  <c r="T373" i="14"/>
  <c r="T374" i="14"/>
  <c r="T106" i="18"/>
  <c r="T108" i="18"/>
  <c r="T109" i="18"/>
  <c r="T233" i="17"/>
  <c r="T234" i="17"/>
  <c r="T235" i="17"/>
  <c r="T236" i="17"/>
  <c r="T237" i="17"/>
  <c r="T238" i="17"/>
  <c r="T243" i="16"/>
  <c r="T244" i="16"/>
  <c r="T245" i="16"/>
  <c r="T246" i="16"/>
  <c r="T247" i="16"/>
  <c r="T248" i="16"/>
  <c r="T249" i="16"/>
  <c r="T250" i="16"/>
  <c r="T251" i="16"/>
  <c r="T252" i="16"/>
  <c r="T253" i="16"/>
  <c r="T272" i="16"/>
  <c r="T227" i="17"/>
  <c r="T228" i="17"/>
  <c r="T229" i="17"/>
  <c r="T230" i="17"/>
  <c r="T231" i="17"/>
  <c r="T232" i="17"/>
  <c r="T251" i="17"/>
  <c r="T184" i="15"/>
  <c r="T185" i="15"/>
  <c r="T186" i="15"/>
  <c r="T187" i="15"/>
  <c r="T188" i="15"/>
  <c r="T189" i="15"/>
  <c r="T190" i="15"/>
  <c r="T193" i="15"/>
  <c r="T135" i="17"/>
  <c r="T136" i="17"/>
  <c r="T137" i="17"/>
  <c r="T138" i="17"/>
  <c r="T139" i="17"/>
  <c r="T145" i="16"/>
  <c r="T146" i="16"/>
  <c r="T147" i="16"/>
  <c r="T111" i="15"/>
  <c r="T198" i="14"/>
  <c r="T199" i="14"/>
  <c r="T200" i="14"/>
  <c r="T201" i="14"/>
  <c r="T60" i="18"/>
  <c r="T134" i="17"/>
  <c r="T144" i="16"/>
  <c r="T110" i="15"/>
  <c r="T197" i="14"/>
  <c r="V36" i="2"/>
  <c r="W36" i="2"/>
  <c r="X36" i="2"/>
  <c r="T99" i="18"/>
  <c r="T100" i="18"/>
  <c r="T101" i="18"/>
  <c r="T102" i="18"/>
  <c r="T103" i="18"/>
  <c r="T178" i="15"/>
  <c r="T179" i="15"/>
  <c r="T180" i="15"/>
  <c r="T181" i="15"/>
  <c r="T182" i="15"/>
  <c r="T183" i="15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220" i="17"/>
  <c r="T221" i="17"/>
  <c r="T222" i="17"/>
  <c r="T223" i="17"/>
  <c r="T224" i="17"/>
  <c r="T229" i="16"/>
  <c r="T230" i="16"/>
  <c r="T231" i="16"/>
  <c r="T232" i="16"/>
  <c r="T233" i="16"/>
  <c r="T234" i="16"/>
  <c r="T235" i="16"/>
  <c r="T236" i="16"/>
  <c r="T237" i="16"/>
  <c r="T238" i="16"/>
  <c r="T239" i="16"/>
  <c r="T171" i="15"/>
  <c r="T172" i="15"/>
  <c r="T173" i="15"/>
  <c r="T174" i="15"/>
  <c r="T175" i="15"/>
  <c r="T176" i="15"/>
  <c r="T324" i="14"/>
  <c r="T325" i="14"/>
  <c r="T326" i="14"/>
  <c r="T327" i="14"/>
  <c r="T328" i="14"/>
  <c r="T329" i="14"/>
  <c r="T330" i="14"/>
  <c r="T331" i="14"/>
  <c r="T332" i="14"/>
  <c r="T44" i="18"/>
  <c r="T45" i="18"/>
  <c r="T46" i="18"/>
  <c r="T87" i="17"/>
  <c r="T88" i="17"/>
  <c r="T89" i="17"/>
  <c r="T90" i="17"/>
  <c r="T99" i="16"/>
  <c r="T100" i="16"/>
  <c r="T101" i="16"/>
  <c r="T102" i="16"/>
  <c r="T77" i="15"/>
  <c r="T142" i="14"/>
  <c r="T143" i="14"/>
  <c r="T144" i="14"/>
  <c r="T139" i="14"/>
  <c r="T140" i="14"/>
  <c r="T141" i="14"/>
  <c r="V26" i="2"/>
  <c r="W26" i="2"/>
  <c r="X26" i="2"/>
  <c r="T194" i="17"/>
  <c r="T195" i="17"/>
  <c r="T196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147" i="15"/>
  <c r="T148" i="15"/>
  <c r="T149" i="15"/>
  <c r="T150" i="15"/>
  <c r="T160" i="15"/>
  <c r="T161" i="15"/>
  <c r="T162" i="15"/>
  <c r="T163" i="15"/>
  <c r="T164" i="15"/>
  <c r="T165" i="15"/>
  <c r="T292" i="14"/>
  <c r="T293" i="14"/>
  <c r="T294" i="14"/>
  <c r="T295" i="14"/>
  <c r="T302" i="14"/>
  <c r="T303" i="14"/>
  <c r="T304" i="14"/>
  <c r="T305" i="14"/>
  <c r="T306" i="14"/>
  <c r="T307" i="14"/>
  <c r="T308" i="14"/>
  <c r="T309" i="14"/>
  <c r="T310" i="14"/>
  <c r="T311" i="14"/>
  <c r="T312" i="14"/>
  <c r="T313" i="14"/>
  <c r="T314" i="14"/>
  <c r="T82" i="18"/>
  <c r="T83" i="18"/>
  <c r="T84" i="18"/>
  <c r="T88" i="18"/>
  <c r="T205" i="16"/>
  <c r="T206" i="16"/>
  <c r="T207" i="16"/>
  <c r="T208" i="16"/>
  <c r="T212" i="16"/>
  <c r="T213" i="16"/>
  <c r="T214" i="16"/>
  <c r="T215" i="16"/>
  <c r="T216" i="16"/>
  <c r="T217" i="16"/>
  <c r="T218" i="16"/>
  <c r="T219" i="16"/>
  <c r="T220" i="16"/>
  <c r="T221" i="16"/>
  <c r="T179" i="17"/>
  <c r="T180" i="17"/>
  <c r="T181" i="17"/>
  <c r="T182" i="17"/>
  <c r="T183" i="17"/>
  <c r="T184" i="17"/>
  <c r="T185" i="17"/>
  <c r="T186" i="17"/>
  <c r="T187" i="17"/>
  <c r="T188" i="17"/>
  <c r="T131" i="15"/>
  <c r="T132" i="15"/>
  <c r="T133" i="15"/>
  <c r="T134" i="15"/>
  <c r="T135" i="15"/>
  <c r="T136" i="15"/>
  <c r="T137" i="15"/>
  <c r="T138" i="15"/>
  <c r="T139" i="15"/>
  <c r="T140" i="15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316" i="14"/>
  <c r="T317" i="14"/>
  <c r="T318" i="14"/>
  <c r="T319" i="14"/>
  <c r="T320" i="14"/>
  <c r="T321" i="14"/>
  <c r="T322" i="14"/>
  <c r="T323" i="14"/>
  <c r="T333" i="14"/>
  <c r="T334" i="14"/>
  <c r="T354" i="14"/>
  <c r="T355" i="14"/>
  <c r="T356" i="14"/>
  <c r="T375" i="14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216" i="17"/>
  <c r="T217" i="17"/>
  <c r="T218" i="17"/>
  <c r="T219" i="17"/>
  <c r="T225" i="17"/>
  <c r="T226" i="17"/>
  <c r="T252" i="17"/>
  <c r="T253" i="17"/>
  <c r="T254" i="17"/>
  <c r="T255" i="17"/>
  <c r="T256" i="17"/>
  <c r="T257" i="17"/>
  <c r="T265" i="17"/>
  <c r="T194" i="15"/>
  <c r="T195" i="15"/>
  <c r="T196" i="15"/>
  <c r="T197" i="15"/>
  <c r="T198" i="15"/>
  <c r="T199" i="15"/>
  <c r="T200" i="15"/>
  <c r="T201" i="15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61" i="14"/>
  <c r="T262" i="14"/>
  <c r="T263" i="14"/>
  <c r="T264" i="14"/>
  <c r="T280" i="14"/>
  <c r="T281" i="14"/>
  <c r="T282" i="14"/>
  <c r="T283" i="14"/>
  <c r="T125" i="15"/>
  <c r="T126" i="15"/>
  <c r="T127" i="15"/>
  <c r="T128" i="15"/>
  <c r="T129" i="15"/>
  <c r="T130" i="15"/>
  <c r="T141" i="15"/>
  <c r="T142" i="15"/>
  <c r="T177" i="16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202" i="16"/>
  <c r="T203" i="16"/>
  <c r="T204" i="16"/>
  <c r="T222" i="16"/>
  <c r="T223" i="16"/>
  <c r="T224" i="16"/>
  <c r="T225" i="16"/>
  <c r="T226" i="16"/>
  <c r="T227" i="16"/>
  <c r="T228" i="16"/>
  <c r="T240" i="16"/>
  <c r="T241" i="16"/>
  <c r="T242" i="16"/>
  <c r="T273" i="16"/>
  <c r="T274" i="16"/>
  <c r="T275" i="16"/>
  <c r="T276" i="16"/>
  <c r="T72" i="18"/>
  <c r="T73" i="18"/>
  <c r="T74" i="18"/>
  <c r="T75" i="18"/>
  <c r="T76" i="18"/>
  <c r="T77" i="18"/>
  <c r="T78" i="18"/>
  <c r="T79" i="18"/>
  <c r="T80" i="18"/>
  <c r="T81" i="18"/>
  <c r="T89" i="18"/>
  <c r="T90" i="18"/>
  <c r="T91" i="18"/>
  <c r="T92" i="18"/>
  <c r="T93" i="18"/>
  <c r="T94" i="18"/>
  <c r="T95" i="18"/>
  <c r="T96" i="18"/>
  <c r="T97" i="18"/>
  <c r="T98" i="18"/>
  <c r="T104" i="18"/>
  <c r="T105" i="18"/>
  <c r="T110" i="18"/>
  <c r="T111" i="18"/>
  <c r="T121" i="15"/>
  <c r="T122" i="15"/>
  <c r="T123" i="15"/>
  <c r="T124" i="15"/>
  <c r="T143" i="15"/>
  <c r="T144" i="15"/>
  <c r="T145" i="15"/>
  <c r="T156" i="17"/>
  <c r="T157" i="17"/>
  <c r="T158" i="17"/>
  <c r="T159" i="17"/>
  <c r="T160" i="17"/>
  <c r="T173" i="17"/>
  <c r="T174" i="17"/>
  <c r="T175" i="17"/>
  <c r="T176" i="17"/>
  <c r="T177" i="17"/>
  <c r="T178" i="17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53" i="18"/>
  <c r="T54" i="18"/>
  <c r="T55" i="18"/>
  <c r="T56" i="18"/>
  <c r="T57" i="18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40" i="17"/>
  <c r="T141" i="17"/>
  <c r="T142" i="17"/>
  <c r="T143" i="17"/>
  <c r="T144" i="17"/>
  <c r="T145" i="17"/>
  <c r="T146" i="17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00" i="17"/>
  <c r="T101" i="17"/>
  <c r="T102" i="17"/>
  <c r="T103" i="17"/>
  <c r="T104" i="17"/>
  <c r="T105" i="17"/>
  <c r="T106" i="17"/>
  <c r="T107" i="17"/>
  <c r="T108" i="17"/>
  <c r="T109" i="17"/>
  <c r="T147" i="17"/>
  <c r="T148" i="17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2" i="15"/>
  <c r="T113" i="15"/>
  <c r="T187" i="14"/>
  <c r="T188" i="14"/>
  <c r="T189" i="14"/>
  <c r="T190" i="14"/>
  <c r="T191" i="14"/>
  <c r="T192" i="14"/>
  <c r="T193" i="14"/>
  <c r="T194" i="14"/>
  <c r="T195" i="14"/>
  <c r="T196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151" i="17"/>
  <c r="T152" i="17"/>
  <c r="T153" i="17"/>
  <c r="T154" i="17"/>
  <c r="T155" i="17"/>
  <c r="T189" i="17"/>
  <c r="T190" i="17"/>
  <c r="T191" i="17"/>
  <c r="T192" i="17"/>
  <c r="T193" i="17"/>
  <c r="T215" i="17"/>
  <c r="T174" i="16"/>
  <c r="T175" i="16"/>
  <c r="T176" i="16"/>
  <c r="T277" i="16"/>
  <c r="T278" i="16"/>
  <c r="T79" i="17"/>
  <c r="T80" i="17"/>
  <c r="T81" i="17"/>
  <c r="T82" i="17"/>
  <c r="T83" i="17"/>
  <c r="T84" i="17"/>
  <c r="T84" i="16"/>
  <c r="T85" i="16"/>
  <c r="T86" i="16"/>
  <c r="T87" i="16"/>
  <c r="T88" i="16"/>
  <c r="T89" i="16"/>
  <c r="T90" i="16"/>
  <c r="T91" i="16"/>
  <c r="T92" i="16"/>
  <c r="T93" i="16"/>
  <c r="T94" i="16"/>
  <c r="T70" i="15"/>
  <c r="T71" i="15"/>
  <c r="T72" i="15"/>
  <c r="T73" i="15"/>
  <c r="T74" i="15"/>
  <c r="T75" i="15"/>
  <c r="T76" i="15"/>
  <c r="T78" i="15"/>
  <c r="T79" i="15"/>
  <c r="T80" i="15"/>
  <c r="T81" i="15"/>
  <c r="T82" i="15"/>
  <c r="T110" i="14"/>
  <c r="T111" i="14"/>
  <c r="T117" i="14"/>
  <c r="T118" i="14"/>
  <c r="T119" i="14"/>
  <c r="T120" i="14"/>
  <c r="T121" i="14"/>
  <c r="T122" i="14"/>
  <c r="T123" i="14"/>
  <c r="T124" i="14"/>
  <c r="T67" i="16"/>
  <c r="T68" i="16"/>
  <c r="T69" i="16"/>
  <c r="T70" i="16"/>
  <c r="T71" i="16"/>
  <c r="T72" i="16"/>
  <c r="T73" i="16"/>
  <c r="T53" i="15"/>
  <c r="T54" i="15"/>
  <c r="T55" i="15"/>
  <c r="T56" i="15"/>
  <c r="T57" i="15"/>
  <c r="T58" i="15"/>
  <c r="T23" i="18"/>
  <c r="T24" i="18"/>
  <c r="T25" i="18"/>
  <c r="T60" i="17"/>
  <c r="T61" i="17"/>
  <c r="T62" i="17"/>
  <c r="T63" i="17"/>
  <c r="T64" i="17"/>
  <c r="T65" i="17"/>
  <c r="T66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7" i="17"/>
  <c r="T68" i="17"/>
  <c r="T53" i="16"/>
  <c r="T54" i="16"/>
  <c r="T55" i="16"/>
  <c r="T56" i="16"/>
  <c r="T57" i="16"/>
  <c r="T58" i="16"/>
  <c r="T59" i="16"/>
  <c r="T60" i="16"/>
  <c r="T65" i="16"/>
  <c r="T66" i="16"/>
  <c r="T45" i="15"/>
  <c r="T46" i="15"/>
  <c r="T47" i="15"/>
  <c r="T48" i="15"/>
  <c r="T49" i="15"/>
  <c r="T50" i="15"/>
  <c r="T51" i="15"/>
  <c r="T52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1" i="18"/>
  <c r="T32" i="18"/>
  <c r="T33" i="18"/>
  <c r="T36" i="18"/>
  <c r="T37" i="18"/>
  <c r="T38" i="18"/>
  <c r="T39" i="18"/>
  <c r="T40" i="18"/>
  <c r="T41" i="18"/>
  <c r="T42" i="18"/>
  <c r="T43" i="18"/>
  <c r="T47" i="18"/>
  <c r="T48" i="18"/>
  <c r="T49" i="18"/>
  <c r="T50" i="18"/>
  <c r="T51" i="18"/>
  <c r="T52" i="18"/>
  <c r="T58" i="18"/>
  <c r="T59" i="18"/>
  <c r="T61" i="18"/>
  <c r="T62" i="18"/>
  <c r="T63" i="18"/>
  <c r="T64" i="18"/>
  <c r="T65" i="18"/>
  <c r="T66" i="18"/>
  <c r="T67" i="18"/>
  <c r="T68" i="18"/>
  <c r="T69" i="18"/>
  <c r="T70" i="18"/>
  <c r="T71" i="18"/>
  <c r="T112" i="18"/>
  <c r="T113" i="18"/>
  <c r="T114" i="18"/>
  <c r="T115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69" i="17"/>
  <c r="T74" i="17"/>
  <c r="T75" i="17"/>
  <c r="T76" i="17"/>
  <c r="T77" i="17"/>
  <c r="T78" i="17"/>
  <c r="T85" i="17"/>
  <c r="T86" i="17"/>
  <c r="T91" i="17"/>
  <c r="T92" i="17"/>
  <c r="T93" i="17"/>
  <c r="T94" i="17"/>
  <c r="T95" i="17"/>
  <c r="T96" i="17"/>
  <c r="T97" i="17"/>
  <c r="T98" i="17"/>
  <c r="T99" i="17"/>
  <c r="T149" i="17"/>
  <c r="T15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78" i="16"/>
  <c r="T79" i="16"/>
  <c r="T80" i="16"/>
  <c r="T81" i="16"/>
  <c r="T82" i="16"/>
  <c r="T83" i="16"/>
  <c r="T95" i="16"/>
  <c r="T96" i="16"/>
  <c r="T97" i="16"/>
  <c r="T98" i="16"/>
  <c r="T103" i="16"/>
  <c r="T104" i="16"/>
  <c r="T105" i="16"/>
  <c r="T106" i="16"/>
  <c r="T107" i="16"/>
  <c r="T108" i="16"/>
  <c r="T109" i="16"/>
  <c r="T110" i="16"/>
  <c r="T111" i="16"/>
  <c r="T112" i="16"/>
  <c r="T143" i="16"/>
  <c r="T148" i="16"/>
  <c r="T169" i="16"/>
  <c r="T170" i="16"/>
  <c r="T171" i="16"/>
  <c r="T172" i="16"/>
  <c r="T173" i="16"/>
  <c r="T2" i="15"/>
  <c r="T119" i="15"/>
  <c r="T120" i="15"/>
  <c r="T146" i="15"/>
  <c r="T166" i="15"/>
  <c r="T167" i="15"/>
  <c r="T168" i="15"/>
  <c r="T169" i="15"/>
  <c r="T170" i="15"/>
  <c r="T177" i="15"/>
  <c r="T43" i="15"/>
  <c r="T44" i="15"/>
  <c r="T59" i="15"/>
  <c r="T60" i="15"/>
  <c r="T61" i="15"/>
  <c r="T62" i="15"/>
  <c r="T63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114" i="15"/>
  <c r="T115" i="15"/>
  <c r="T116" i="15"/>
  <c r="T117" i="15"/>
  <c r="T118" i="15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82" i="14"/>
  <c r="T183" i="14"/>
  <c r="T184" i="14"/>
  <c r="T185" i="14"/>
  <c r="T186" i="14"/>
  <c r="T245" i="14"/>
  <c r="T246" i="14"/>
  <c r="T247" i="14"/>
  <c r="T152" i="14"/>
  <c r="T153" i="14"/>
  <c r="T154" i="14"/>
  <c r="T155" i="14"/>
  <c r="T156" i="14"/>
  <c r="T172" i="14"/>
  <c r="T173" i="14"/>
  <c r="T174" i="14"/>
  <c r="T175" i="14"/>
  <c r="T176" i="14"/>
  <c r="T177" i="14"/>
  <c r="T178" i="14"/>
  <c r="T131" i="14"/>
  <c r="T132" i="14"/>
  <c r="T133" i="14"/>
  <c r="T134" i="14"/>
  <c r="T125" i="14"/>
  <c r="T126" i="14"/>
  <c r="T127" i="14"/>
  <c r="T128" i="14"/>
  <c r="T129" i="14"/>
  <c r="T130" i="14"/>
  <c r="T135" i="14"/>
  <c r="T136" i="14"/>
  <c r="T137" i="14"/>
  <c r="T138" i="14"/>
  <c r="T145" i="14"/>
  <c r="T146" i="14"/>
  <c r="T147" i="14"/>
  <c r="T148" i="14"/>
  <c r="T149" i="14"/>
  <c r="T150" i="14"/>
  <c r="T100" i="14"/>
  <c r="T101" i="14"/>
  <c r="T102" i="14"/>
  <c r="T103" i="14"/>
  <c r="T105" i="14"/>
  <c r="T106" i="14"/>
  <c r="T107" i="14"/>
  <c r="T108" i="14"/>
  <c r="T109" i="14"/>
  <c r="T99" i="14"/>
  <c r="T104" i="14"/>
  <c r="T151" i="14"/>
  <c r="T179" i="14"/>
  <c r="T180" i="14"/>
  <c r="T181" i="14"/>
  <c r="T284" i="14"/>
  <c r="T285" i="14"/>
  <c r="T286" i="14"/>
  <c r="T287" i="14"/>
  <c r="T288" i="14"/>
  <c r="T289" i="14"/>
  <c r="T290" i="14"/>
  <c r="T291" i="14"/>
  <c r="T315" i="14"/>
  <c r="T376" i="14"/>
  <c r="T377" i="14"/>
  <c r="T378" i="14"/>
  <c r="T390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X19" i="2"/>
  <c r="X20" i="2"/>
  <c r="X22" i="2"/>
  <c r="X23" i="2"/>
  <c r="X24" i="2"/>
  <c r="X25" i="2"/>
  <c r="X27" i="2"/>
  <c r="X28" i="2"/>
  <c r="X29" i="2"/>
  <c r="X30" i="2"/>
  <c r="X31" i="2"/>
  <c r="X32" i="2"/>
  <c r="X33" i="2"/>
  <c r="X34" i="2"/>
  <c r="X35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3" i="2"/>
  <c r="X54" i="2"/>
  <c r="X55" i="2"/>
  <c r="X56" i="2"/>
  <c r="X57" i="2"/>
  <c r="X58" i="2"/>
  <c r="X59" i="2"/>
  <c r="X60" i="2"/>
  <c r="X61" i="2"/>
  <c r="X62" i="2"/>
  <c r="X63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2" i="2"/>
  <c r="X114" i="2"/>
  <c r="X115" i="2"/>
  <c r="X116" i="2"/>
  <c r="X117" i="2"/>
  <c r="X118" i="2"/>
  <c r="X119" i="2"/>
  <c r="X120" i="2"/>
  <c r="X121" i="2"/>
  <c r="X126" i="2"/>
  <c r="X127" i="2"/>
  <c r="X128" i="2"/>
  <c r="X130" i="2"/>
  <c r="X131" i="2"/>
  <c r="X132" i="2"/>
  <c r="X133" i="2"/>
  <c r="X134" i="2"/>
  <c r="X135" i="2"/>
  <c r="X136" i="2"/>
  <c r="X138" i="2"/>
  <c r="X139" i="2"/>
  <c r="X137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38" i="19" l="1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18" i="2"/>
  <c r="V119" i="2"/>
  <c r="V120" i="2"/>
  <c r="V121" i="2"/>
  <c r="W118" i="2"/>
  <c r="W119" i="2"/>
  <c r="W120" i="2"/>
  <c r="W121" i="2"/>
  <c r="V94" i="2"/>
  <c r="W94" i="2"/>
  <c r="V91" i="2"/>
  <c r="W91" i="2"/>
  <c r="V135" i="2"/>
  <c r="W135" i="2"/>
  <c r="V127" i="2"/>
  <c r="W127" i="2"/>
  <c r="V43" i="2"/>
  <c r="W43" i="2"/>
  <c r="V24" i="2"/>
  <c r="W24" i="2"/>
  <c r="V139" i="2"/>
  <c r="V51" i="2"/>
  <c r="W51" i="2"/>
  <c r="V48" i="2"/>
  <c r="V49" i="2"/>
  <c r="W48" i="2"/>
  <c r="W49" i="2"/>
  <c r="V45" i="2"/>
  <c r="V46" i="2"/>
  <c r="W45" i="2"/>
  <c r="W46" i="2"/>
  <c r="V33" i="2"/>
  <c r="V34" i="2"/>
  <c r="W33" i="2"/>
  <c r="W34" i="2"/>
  <c r="V30" i="2"/>
  <c r="V31" i="2"/>
  <c r="W30" i="2"/>
  <c r="W31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19" i="2"/>
  <c r="V20" i="2"/>
  <c r="V22" i="2"/>
  <c r="V23" i="2"/>
  <c r="V25" i="2"/>
  <c r="V27" i="2"/>
  <c r="V28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2" i="2"/>
  <c r="W23" i="2"/>
  <c r="W25" i="2"/>
  <c r="W27" i="2"/>
  <c r="W28" i="2"/>
  <c r="V133" i="2"/>
  <c r="V60" i="2"/>
  <c r="W60" i="2"/>
  <c r="V58" i="2"/>
  <c r="W58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2" i="2"/>
  <c r="W112" i="2"/>
  <c r="V114" i="2"/>
  <c r="W114" i="2"/>
  <c r="V115" i="2"/>
  <c r="W115" i="2"/>
  <c r="V116" i="2"/>
  <c r="W116" i="2"/>
  <c r="V117" i="2"/>
  <c r="W117" i="2"/>
  <c r="V126" i="2"/>
  <c r="W126" i="2"/>
  <c r="V128" i="2"/>
  <c r="W128" i="2"/>
  <c r="V130" i="2"/>
  <c r="W130" i="2"/>
  <c r="V131" i="2"/>
  <c r="W131" i="2"/>
  <c r="V132" i="2"/>
  <c r="W132" i="2"/>
  <c r="W133" i="2"/>
  <c r="V134" i="2"/>
  <c r="W134" i="2"/>
  <c r="V136" i="2"/>
  <c r="W136" i="2"/>
  <c r="V138" i="2"/>
  <c r="W138" i="2"/>
  <c r="W139" i="2"/>
  <c r="V137" i="2"/>
  <c r="W137" i="2"/>
  <c r="V79" i="2"/>
  <c r="W79" i="2"/>
  <c r="V80" i="2"/>
  <c r="W80" i="2"/>
  <c r="W93" i="2"/>
  <c r="V93" i="2"/>
  <c r="W92" i="2"/>
  <c r="V92" i="2"/>
  <c r="W90" i="2"/>
  <c r="V90" i="2"/>
  <c r="W88" i="2"/>
  <c r="V88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56" i="2"/>
  <c r="V56" i="2"/>
  <c r="W55" i="2"/>
  <c r="V55" i="2"/>
  <c r="W54" i="2"/>
  <c r="V54" i="2"/>
  <c r="W53" i="2"/>
  <c r="V53" i="2"/>
  <c r="W50" i="2"/>
  <c r="V50" i="2"/>
  <c r="W47" i="2"/>
  <c r="V47" i="2"/>
  <c r="W44" i="2"/>
  <c r="V44" i="2"/>
  <c r="W42" i="2"/>
  <c r="V42" i="2"/>
  <c r="W41" i="2"/>
  <c r="V41" i="2"/>
  <c r="W40" i="2"/>
  <c r="V40" i="2"/>
  <c r="W39" i="2"/>
  <c r="V39" i="2"/>
  <c r="W38" i="2"/>
  <c r="V38" i="2"/>
  <c r="W37" i="2"/>
  <c r="V37" i="2"/>
  <c r="W35" i="2"/>
  <c r="V35" i="2"/>
  <c r="W32" i="2"/>
  <c r="V32" i="2"/>
  <c r="W29" i="2"/>
  <c r="V29" i="2"/>
  <c r="W67" i="2"/>
  <c r="V67" i="2"/>
  <c r="W66" i="2"/>
  <c r="V66" i="2"/>
  <c r="W65" i="2"/>
  <c r="V65" i="2"/>
  <c r="W63" i="2"/>
  <c r="V63" i="2"/>
  <c r="W62" i="2"/>
  <c r="V62" i="2"/>
  <c r="W61" i="2"/>
  <c r="V61" i="2"/>
  <c r="W59" i="2"/>
  <c r="V59" i="2"/>
  <c r="W57" i="2"/>
  <c r="V57" i="2"/>
  <c r="A73" i="17" l="1"/>
  <c r="A72" i="17"/>
  <c r="A71" i="17"/>
  <c r="A70" i="17"/>
  <c r="A76" i="17"/>
  <c r="A75" i="17"/>
  <c r="A74" i="17"/>
  <c r="A68" i="15"/>
  <c r="A80" i="15"/>
  <c r="A92" i="15"/>
  <c r="A104" i="15"/>
  <c r="A116" i="15"/>
  <c r="A128" i="15"/>
  <c r="A140" i="15"/>
  <c r="A152" i="15"/>
  <c r="A164" i="15"/>
  <c r="A176" i="15"/>
  <c r="A188" i="15"/>
  <c r="A200" i="15"/>
  <c r="A212" i="15"/>
  <c r="A224" i="15"/>
  <c r="A236" i="15"/>
  <c r="A248" i="15"/>
  <c r="A260" i="15"/>
  <c r="A272" i="15"/>
  <c r="A284" i="15"/>
  <c r="A296" i="15"/>
  <c r="A308" i="15"/>
  <c r="A320" i="15"/>
  <c r="A332" i="15"/>
  <c r="A344" i="15"/>
  <c r="A356" i="15"/>
  <c r="A368" i="15"/>
  <c r="A69" i="15"/>
  <c r="A81" i="15"/>
  <c r="A93" i="15"/>
  <c r="A105" i="15"/>
  <c r="A117" i="15"/>
  <c r="A129" i="15"/>
  <c r="A141" i="15"/>
  <c r="A153" i="15"/>
  <c r="A165" i="15"/>
  <c r="A177" i="15"/>
  <c r="A189" i="15"/>
  <c r="A201" i="15"/>
  <c r="A213" i="15"/>
  <c r="A225" i="15"/>
  <c r="A237" i="15"/>
  <c r="A249" i="15"/>
  <c r="A261" i="15"/>
  <c r="A273" i="15"/>
  <c r="A285" i="15"/>
  <c r="A297" i="15"/>
  <c r="A309" i="15"/>
  <c r="A321" i="15"/>
  <c r="A333" i="15"/>
  <c r="A345" i="15"/>
  <c r="A357" i="15"/>
  <c r="A369" i="15"/>
  <c r="A381" i="15"/>
  <c r="A393" i="15"/>
  <c r="A127" i="15"/>
  <c r="A355" i="15"/>
  <c r="A70" i="15"/>
  <c r="A82" i="15"/>
  <c r="A94" i="15"/>
  <c r="A106" i="15"/>
  <c r="A118" i="15"/>
  <c r="A130" i="15"/>
  <c r="A142" i="15"/>
  <c r="A154" i="15"/>
  <c r="A166" i="15"/>
  <c r="A178" i="15"/>
  <c r="A190" i="15"/>
  <c r="A202" i="15"/>
  <c r="A214" i="15"/>
  <c r="A226" i="15"/>
  <c r="A238" i="15"/>
  <c r="A250" i="15"/>
  <c r="A262" i="15"/>
  <c r="A274" i="15"/>
  <c r="A286" i="15"/>
  <c r="A298" i="15"/>
  <c r="A310" i="15"/>
  <c r="A322" i="15"/>
  <c r="A334" i="15"/>
  <c r="A346" i="15"/>
  <c r="A358" i="15"/>
  <c r="A370" i="15"/>
  <c r="A382" i="15"/>
  <c r="A394" i="15"/>
  <c r="A271" i="15"/>
  <c r="A71" i="15"/>
  <c r="A83" i="15"/>
  <c r="A95" i="15"/>
  <c r="A107" i="15"/>
  <c r="A119" i="15"/>
  <c r="A131" i="15"/>
  <c r="A143" i="15"/>
  <c r="A155" i="15"/>
  <c r="A167" i="15"/>
  <c r="A179" i="15"/>
  <c r="A191" i="15"/>
  <c r="A203" i="15"/>
  <c r="A215" i="15"/>
  <c r="A227" i="15"/>
  <c r="A239" i="15"/>
  <c r="A251" i="15"/>
  <c r="A263" i="15"/>
  <c r="A275" i="15"/>
  <c r="A287" i="15"/>
  <c r="A299" i="15"/>
  <c r="A311" i="15"/>
  <c r="A323" i="15"/>
  <c r="A335" i="15"/>
  <c r="A347" i="15"/>
  <c r="A359" i="15"/>
  <c r="A371" i="15"/>
  <c r="A383" i="15"/>
  <c r="A395" i="15"/>
  <c r="A259" i="15"/>
  <c r="A72" i="15"/>
  <c r="A84" i="15"/>
  <c r="A96" i="15"/>
  <c r="A108" i="15"/>
  <c r="A120" i="15"/>
  <c r="A132" i="15"/>
  <c r="A144" i="15"/>
  <c r="A156" i="15"/>
  <c r="A168" i="15"/>
  <c r="A180" i="15"/>
  <c r="A192" i="15"/>
  <c r="A204" i="15"/>
  <c r="A216" i="15"/>
  <c r="A228" i="15"/>
  <c r="A240" i="15"/>
  <c r="A252" i="15"/>
  <c r="A264" i="15"/>
  <c r="A276" i="15"/>
  <c r="A288" i="15"/>
  <c r="A300" i="15"/>
  <c r="A312" i="15"/>
  <c r="A324" i="15"/>
  <c r="A336" i="15"/>
  <c r="A348" i="15"/>
  <c r="A360" i="15"/>
  <c r="A372" i="15"/>
  <c r="A384" i="15"/>
  <c r="A396" i="15"/>
  <c r="A385" i="15"/>
  <c r="A115" i="15"/>
  <c r="A199" i="15"/>
  <c r="A283" i="15"/>
  <c r="A319" i="15"/>
  <c r="A367" i="15"/>
  <c r="A380" i="15"/>
  <c r="A73" i="15"/>
  <c r="A85" i="15"/>
  <c r="A97" i="15"/>
  <c r="A109" i="15"/>
  <c r="A121" i="15"/>
  <c r="A133" i="15"/>
  <c r="A145" i="15"/>
  <c r="A157" i="15"/>
  <c r="A169" i="15"/>
  <c r="A181" i="15"/>
  <c r="A193" i="15"/>
  <c r="A205" i="15"/>
  <c r="A217" i="15"/>
  <c r="A229" i="15"/>
  <c r="A241" i="15"/>
  <c r="A253" i="15"/>
  <c r="A265" i="15"/>
  <c r="A277" i="15"/>
  <c r="A289" i="15"/>
  <c r="A301" i="15"/>
  <c r="A313" i="15"/>
  <c r="A325" i="15"/>
  <c r="A337" i="15"/>
  <c r="A349" i="15"/>
  <c r="A361" i="15"/>
  <c r="A373" i="15"/>
  <c r="A397" i="15"/>
  <c r="A163" i="15"/>
  <c r="A295" i="15"/>
  <c r="A379" i="15"/>
  <c r="A74" i="15"/>
  <c r="A86" i="15"/>
  <c r="A98" i="15"/>
  <c r="A110" i="15"/>
  <c r="A122" i="15"/>
  <c r="A134" i="15"/>
  <c r="A146" i="15"/>
  <c r="A158" i="15"/>
  <c r="A170" i="15"/>
  <c r="A182" i="15"/>
  <c r="A194" i="15"/>
  <c r="A206" i="15"/>
  <c r="A218" i="15"/>
  <c r="A230" i="15"/>
  <c r="A242" i="15"/>
  <c r="A254" i="15"/>
  <c r="A266" i="15"/>
  <c r="A278" i="15"/>
  <c r="A290" i="15"/>
  <c r="A302" i="15"/>
  <c r="A314" i="15"/>
  <c r="A326" i="15"/>
  <c r="A338" i="15"/>
  <c r="A350" i="15"/>
  <c r="A362" i="15"/>
  <c r="A374" i="15"/>
  <c r="A386" i="15"/>
  <c r="A398" i="15"/>
  <c r="A151" i="15"/>
  <c r="A331" i="15"/>
  <c r="A75" i="15"/>
  <c r="A87" i="15"/>
  <c r="A99" i="15"/>
  <c r="A111" i="15"/>
  <c r="A123" i="15"/>
  <c r="A135" i="15"/>
  <c r="A147" i="15"/>
  <c r="A159" i="15"/>
  <c r="A171" i="15"/>
  <c r="A183" i="15"/>
  <c r="A195" i="15"/>
  <c r="A207" i="15"/>
  <c r="A219" i="15"/>
  <c r="A231" i="15"/>
  <c r="A243" i="15"/>
  <c r="A255" i="15"/>
  <c r="A267" i="15"/>
  <c r="A279" i="15"/>
  <c r="A291" i="15"/>
  <c r="A303" i="15"/>
  <c r="A315" i="15"/>
  <c r="A327" i="15"/>
  <c r="A339" i="15"/>
  <c r="A351" i="15"/>
  <c r="A363" i="15"/>
  <c r="A375" i="15"/>
  <c r="A387" i="15"/>
  <c r="A399" i="15"/>
  <c r="A211" i="15"/>
  <c r="A64" i="15"/>
  <c r="B64" i="15" s="1"/>
  <c r="A76" i="15"/>
  <c r="A88" i="15"/>
  <c r="A100" i="15"/>
  <c r="A112" i="15"/>
  <c r="A124" i="15"/>
  <c r="A136" i="15"/>
  <c r="A148" i="15"/>
  <c r="A160" i="15"/>
  <c r="A172" i="15"/>
  <c r="A184" i="15"/>
  <c r="A196" i="15"/>
  <c r="A208" i="15"/>
  <c r="A220" i="15"/>
  <c r="A232" i="15"/>
  <c r="A244" i="15"/>
  <c r="A256" i="15"/>
  <c r="A268" i="15"/>
  <c r="A280" i="15"/>
  <c r="A292" i="15"/>
  <c r="A304" i="15"/>
  <c r="A316" i="15"/>
  <c r="A328" i="15"/>
  <c r="A340" i="15"/>
  <c r="A352" i="15"/>
  <c r="A364" i="15"/>
  <c r="A376" i="15"/>
  <c r="A388" i="15"/>
  <c r="A235" i="15"/>
  <c r="A65" i="15"/>
  <c r="A77" i="15"/>
  <c r="A89" i="15"/>
  <c r="A101" i="15"/>
  <c r="A113" i="15"/>
  <c r="A125" i="15"/>
  <c r="A137" i="15"/>
  <c r="A149" i="15"/>
  <c r="A161" i="15"/>
  <c r="A173" i="15"/>
  <c r="A185" i="15"/>
  <c r="A197" i="15"/>
  <c r="A209" i="15"/>
  <c r="A221" i="15"/>
  <c r="A233" i="15"/>
  <c r="A245" i="15"/>
  <c r="A257" i="15"/>
  <c r="A269" i="15"/>
  <c r="A281" i="15"/>
  <c r="A293" i="15"/>
  <c r="A305" i="15"/>
  <c r="A317" i="15"/>
  <c r="A329" i="15"/>
  <c r="A341" i="15"/>
  <c r="A353" i="15"/>
  <c r="A365" i="15"/>
  <c r="A377" i="15"/>
  <c r="A389" i="15"/>
  <c r="A223" i="15"/>
  <c r="A66" i="15"/>
  <c r="A78" i="15"/>
  <c r="A90" i="15"/>
  <c r="A102" i="15"/>
  <c r="A114" i="15"/>
  <c r="A126" i="15"/>
  <c r="A138" i="15"/>
  <c r="A150" i="15"/>
  <c r="A162" i="15"/>
  <c r="A174" i="15"/>
  <c r="A186" i="15"/>
  <c r="A198" i="15"/>
  <c r="A210" i="15"/>
  <c r="A222" i="15"/>
  <c r="A234" i="15"/>
  <c r="A246" i="15"/>
  <c r="A258" i="15"/>
  <c r="A270" i="15"/>
  <c r="A282" i="15"/>
  <c r="A294" i="15"/>
  <c r="A306" i="15"/>
  <c r="A318" i="15"/>
  <c r="A330" i="15"/>
  <c r="A342" i="15"/>
  <c r="A354" i="15"/>
  <c r="A366" i="15"/>
  <c r="A378" i="15"/>
  <c r="A390" i="15"/>
  <c r="A67" i="15"/>
  <c r="A79" i="15"/>
  <c r="A91" i="15"/>
  <c r="A103" i="15"/>
  <c r="A139" i="15"/>
  <c r="A175" i="15"/>
  <c r="A187" i="15"/>
  <c r="A247" i="15"/>
  <c r="A307" i="15"/>
  <c r="A343" i="15"/>
  <c r="A391" i="15"/>
  <c r="A392" i="15"/>
  <c r="A116" i="14"/>
  <c r="A76" i="16"/>
  <c r="A115" i="14"/>
  <c r="A24" i="11"/>
  <c r="A75" i="16"/>
  <c r="A35" i="18"/>
  <c r="A114" i="14"/>
  <c r="A74" i="16"/>
  <c r="A34" i="18"/>
  <c r="A113" i="14"/>
  <c r="A25" i="11"/>
  <c r="A112" i="14"/>
  <c r="A77" i="16"/>
  <c r="A814" i="14"/>
  <c r="A215" i="18"/>
  <c r="A545" i="16"/>
  <c r="A216" i="18"/>
  <c r="A831" i="14"/>
  <c r="A556" i="16"/>
  <c r="A801" i="14"/>
  <c r="A543" i="17"/>
  <c r="A535" i="17"/>
  <c r="A219" i="18"/>
  <c r="A156" i="11"/>
  <c r="A546" i="16"/>
  <c r="A550" i="17"/>
  <c r="A538" i="17"/>
  <c r="A554" i="16"/>
  <c r="A221" i="18"/>
  <c r="A547" i="17"/>
  <c r="A545" i="17"/>
  <c r="A546" i="17"/>
  <c r="A820" i="14"/>
  <c r="A217" i="18"/>
  <c r="A811" i="14"/>
  <c r="A222" i="18"/>
  <c r="A828" i="14"/>
  <c r="A808" i="14"/>
  <c r="A821" i="14"/>
  <c r="A815" i="14"/>
  <c r="A158" i="11"/>
  <c r="A830" i="14"/>
  <c r="A223" i="18"/>
  <c r="A540" i="16"/>
  <c r="A220" i="18"/>
  <c r="A541" i="16"/>
  <c r="A816" i="14"/>
  <c r="A160" i="11"/>
  <c r="A552" i="16"/>
  <c r="A804" i="14"/>
  <c r="A809" i="14"/>
  <c r="A823" i="14"/>
  <c r="A551" i="16"/>
  <c r="A557" i="16"/>
  <c r="A817" i="14"/>
  <c r="A548" i="16"/>
  <c r="A536" i="17"/>
  <c r="A805" i="14"/>
  <c r="A551" i="17"/>
  <c r="A813" i="14"/>
  <c r="A825" i="14"/>
  <c r="A157" i="11"/>
  <c r="A833" i="14"/>
  <c r="A818" i="14"/>
  <c r="A549" i="16"/>
  <c r="A555" i="16"/>
  <c r="A806" i="14"/>
  <c r="A829" i="14"/>
  <c r="A159" i="11"/>
  <c r="A534" i="17"/>
  <c r="A544" i="17"/>
  <c r="A832" i="14"/>
  <c r="A541" i="17"/>
  <c r="A550" i="16"/>
  <c r="A553" i="17"/>
  <c r="A807" i="14"/>
  <c r="A218" i="18"/>
  <c r="B219" i="18" s="1"/>
  <c r="A161" i="11"/>
  <c r="A540" i="17"/>
  <c r="A539" i="17"/>
  <c r="A548" i="17"/>
  <c r="A827" i="14"/>
  <c r="A826" i="14"/>
  <c r="A542" i="16"/>
  <c r="A547" i="16"/>
  <c r="A824" i="14"/>
  <c r="A162" i="11"/>
  <c r="A802" i="14"/>
  <c r="A834" i="14"/>
  <c r="A549" i="17"/>
  <c r="A553" i="16"/>
  <c r="A543" i="16"/>
  <c r="A810" i="14"/>
  <c r="A163" i="11"/>
  <c r="A822" i="14"/>
  <c r="A819" i="14"/>
  <c r="A537" i="17"/>
  <c r="A544" i="16"/>
  <c r="A552" i="17"/>
  <c r="B553" i="17" s="1"/>
  <c r="A812" i="14"/>
  <c r="A803" i="14"/>
  <c r="A542" i="17"/>
  <c r="B3" i="15"/>
  <c r="A11" i="18"/>
  <c r="B2" i="18"/>
  <c r="B2" i="14"/>
  <c r="B2" i="11"/>
  <c r="A191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199" i="17"/>
  <c r="A42" i="17"/>
  <c r="A197" i="17"/>
  <c r="A209" i="16"/>
  <c r="A39" i="16"/>
  <c r="A43" i="14"/>
  <c r="A44" i="17"/>
  <c r="A301" i="14"/>
  <c r="A87" i="18"/>
  <c r="A299" i="14"/>
  <c r="A85" i="18"/>
  <c r="A300" i="14"/>
  <c r="A210" i="16"/>
  <c r="A59" i="11"/>
  <c r="A200" i="17"/>
  <c r="A296" i="14"/>
  <c r="A297" i="14"/>
  <c r="A211" i="16"/>
  <c r="A86" i="18"/>
  <c r="A122" i="11"/>
  <c r="A198" i="17"/>
  <c r="A298" i="14"/>
  <c r="A267" i="16"/>
  <c r="A365" i="14"/>
  <c r="A107" i="18"/>
  <c r="A242" i="17"/>
  <c r="A366" i="14"/>
  <c r="A264" i="16"/>
  <c r="A268" i="16"/>
  <c r="A363" i="14"/>
  <c r="A262" i="16"/>
  <c r="A265" i="16"/>
  <c r="A240" i="17"/>
  <c r="A260" i="16"/>
  <c r="A263" i="16"/>
  <c r="A72" i="11"/>
  <c r="A338" i="17"/>
  <c r="A364" i="14"/>
  <c r="A367" i="14"/>
  <c r="A266" i="16"/>
  <c r="A241" i="17"/>
  <c r="A261" i="16"/>
  <c r="A368" i="14"/>
  <c r="A337" i="17"/>
  <c r="A502" i="14"/>
  <c r="A505" i="14"/>
  <c r="A339" i="17"/>
  <c r="A335" i="17"/>
  <c r="A336" i="17"/>
  <c r="A97" i="11"/>
  <c r="A347" i="16"/>
  <c r="A139" i="18"/>
  <c r="A503" i="14"/>
  <c r="A348" i="16"/>
  <c r="A504" i="14"/>
  <c r="A349" i="16"/>
  <c r="A501" i="14"/>
  <c r="A789" i="14"/>
  <c r="A429" i="16"/>
  <c r="A419" i="17"/>
  <c r="A624" i="14"/>
  <c r="A169" i="18"/>
  <c r="A424" i="16"/>
  <c r="A418" i="17"/>
  <c r="A430" i="16"/>
  <c r="A622" i="14"/>
  <c r="A625" i="14"/>
  <c r="A426" i="16"/>
  <c r="A170" i="18"/>
  <c r="A427" i="16"/>
  <c r="A623" i="14"/>
  <c r="A425" i="16"/>
  <c r="A428" i="16"/>
  <c r="A417" i="17"/>
  <c r="A423" i="16"/>
  <c r="A626" i="14"/>
  <c r="A483" i="16"/>
  <c r="A775" i="14"/>
  <c r="A487" i="16"/>
  <c r="A758" i="14"/>
  <c r="A525" i="16"/>
  <c r="A206" i="18"/>
  <c r="A740" i="14"/>
  <c r="A512" i="16"/>
  <c r="A798" i="14"/>
  <c r="A208" i="18"/>
  <c r="A514" i="16"/>
  <c r="A537" i="16"/>
  <c r="A486" i="16"/>
  <c r="A784" i="14"/>
  <c r="A529" i="17"/>
  <c r="A513" i="17"/>
  <c r="A790" i="14"/>
  <c r="A716" i="14"/>
  <c r="A515" i="16"/>
  <c r="A739" i="14"/>
  <c r="A742" i="14"/>
  <c r="A530" i="17"/>
  <c r="A518" i="17"/>
  <c r="A747" i="14"/>
  <c r="A534" i="16"/>
  <c r="A499" i="17"/>
  <c r="A719" i="14"/>
  <c r="A518" i="16"/>
  <c r="A64" i="14"/>
  <c r="A538" i="16"/>
  <c r="A504" i="17"/>
  <c r="A532" i="17"/>
  <c r="A527" i="16"/>
  <c r="A140" i="11"/>
  <c r="A522" i="16"/>
  <c r="A524" i="17"/>
  <c r="A482" i="16"/>
  <c r="A501" i="17"/>
  <c r="A142" i="11"/>
  <c r="A482" i="17"/>
  <c r="A799" i="14"/>
  <c r="A141" i="11"/>
  <c r="A511" i="16"/>
  <c r="A749" i="14"/>
  <c r="A484" i="17"/>
  <c r="A515" i="17"/>
  <c r="A516" i="16"/>
  <c r="A517" i="17"/>
  <c r="A500" i="17"/>
  <c r="A490" i="17"/>
  <c r="A773" i="14"/>
  <c r="A735" i="14"/>
  <c r="A489" i="17"/>
  <c r="A516" i="17"/>
  <c r="A144" i="11"/>
  <c r="A771" i="14"/>
  <c r="A800" i="14"/>
  <c r="A517" i="16"/>
  <c r="A767" i="14"/>
  <c r="A736" i="14"/>
  <c r="A769" i="14"/>
  <c r="A746" i="14"/>
  <c r="A479" i="17"/>
  <c r="A770" i="14"/>
  <c r="A148" i="11"/>
  <c r="A763" i="14"/>
  <c r="A204" i="18"/>
  <c r="A523" i="17"/>
  <c r="A792" i="14"/>
  <c r="A480" i="17"/>
  <c r="A155" i="11"/>
  <c r="B156" i="11" s="1"/>
  <c r="A753" i="14"/>
  <c r="A794" i="14"/>
  <c r="A503" i="17"/>
  <c r="A779" i="14"/>
  <c r="A505" i="17"/>
  <c r="A533" i="17"/>
  <c r="B534" i="17" s="1"/>
  <c r="A492" i="16"/>
  <c r="A205" i="18"/>
  <c r="A214" i="18"/>
  <c r="A481" i="17"/>
  <c r="A741" i="14"/>
  <c r="A511" i="17"/>
  <c r="A737" i="14"/>
  <c r="A725" i="14"/>
  <c r="A513" i="16"/>
  <c r="A776" i="14"/>
  <c r="A500" i="16"/>
  <c r="A760" i="14"/>
  <c r="A727" i="14"/>
  <c r="A499" i="16"/>
  <c r="A774" i="14"/>
  <c r="A212" i="18"/>
  <c r="A762" i="14"/>
  <c r="A211" i="18"/>
  <c r="A491" i="17"/>
  <c r="A728" i="14"/>
  <c r="A496" i="17"/>
  <c r="A532" i="16"/>
  <c r="A492" i="17"/>
  <c r="A507" i="16"/>
  <c r="A207" i="18"/>
  <c r="A502" i="16"/>
  <c r="A520" i="17"/>
  <c r="A729" i="14"/>
  <c r="A780" i="14"/>
  <c r="A765" i="14"/>
  <c r="A489" i="16"/>
  <c r="A522" i="17"/>
  <c r="A791" i="14"/>
  <c r="A755" i="14"/>
  <c r="A521" i="17"/>
  <c r="A498" i="17"/>
  <c r="A139" i="11"/>
  <c r="A506" i="16"/>
  <c r="A795" i="14"/>
  <c r="A721" i="14"/>
  <c r="A715" i="14"/>
  <c r="A495" i="17"/>
  <c r="A531" i="17"/>
  <c r="A154" i="11"/>
  <c r="A730" i="14"/>
  <c r="A510" i="16"/>
  <c r="A526" i="16"/>
  <c r="A483" i="17"/>
  <c r="A757" i="14"/>
  <c r="A732" i="14"/>
  <c r="A524" i="16"/>
  <c r="A153" i="11"/>
  <c r="A731" i="14"/>
  <c r="A759" i="14"/>
  <c r="A797" i="14"/>
  <c r="A193" i="18"/>
  <c r="A530" i="16"/>
  <c r="A501" i="16"/>
  <c r="A772" i="14"/>
  <c r="A488" i="16"/>
  <c r="A768" i="14"/>
  <c r="A491" i="16"/>
  <c r="A743" i="14"/>
  <c r="A475" i="17"/>
  <c r="A531" i="16"/>
  <c r="A734" i="14"/>
  <c r="A783" i="14"/>
  <c r="A738" i="14"/>
  <c r="A497" i="17"/>
  <c r="A793" i="14"/>
  <c r="A717" i="14"/>
  <c r="A781" i="14"/>
  <c r="A764" i="14"/>
  <c r="A519" i="16"/>
  <c r="A782" i="14"/>
  <c r="A744" i="14"/>
  <c r="A478" i="17"/>
  <c r="A536" i="16"/>
  <c r="A756" i="14"/>
  <c r="A476" i="17"/>
  <c r="A785" i="14"/>
  <c r="A520" i="16"/>
  <c r="A733" i="14"/>
  <c r="A720" i="14"/>
  <c r="A525" i="17"/>
  <c r="A72" i="14"/>
  <c r="A506" i="17"/>
  <c r="A493" i="16"/>
  <c r="A521" i="16"/>
  <c r="A724" i="14"/>
  <c r="A481" i="16"/>
  <c r="A528" i="16"/>
  <c r="A723" i="14"/>
  <c r="A523" i="16"/>
  <c r="A528" i="17"/>
  <c r="A777" i="14"/>
  <c r="A529" i="16"/>
  <c r="A748" i="14"/>
  <c r="A150" i="11"/>
  <c r="A485" i="16"/>
  <c r="A145" i="11"/>
  <c r="A484" i="16"/>
  <c r="A786" i="14"/>
  <c r="A726" i="14"/>
  <c r="A512" i="17"/>
  <c r="A745" i="14"/>
  <c r="A477" i="17"/>
  <c r="A519" i="17"/>
  <c r="A146" i="11"/>
  <c r="A514" i="17"/>
  <c r="A766" i="14"/>
  <c r="A493" i="17"/>
  <c r="A787" i="14"/>
  <c r="A788" i="14"/>
  <c r="A510" i="17"/>
  <c r="A718" i="14"/>
  <c r="A143" i="11"/>
  <c r="A761" i="14"/>
  <c r="A147" i="11"/>
  <c r="A535" i="16"/>
  <c r="A494" i="17"/>
  <c r="A796" i="14"/>
  <c r="A149" i="11"/>
  <c r="A778" i="14"/>
  <c r="A213" i="18"/>
  <c r="A490" i="16"/>
  <c r="A754" i="14"/>
  <c r="A722" i="14"/>
  <c r="A502" i="17"/>
  <c r="A539" i="16"/>
  <c r="A203" i="18"/>
  <c r="A38" i="14"/>
  <c r="A388" i="14"/>
  <c r="A256" i="14"/>
  <c r="A55" i="14"/>
  <c r="A181" i="18"/>
  <c r="A675" i="14"/>
  <c r="A7" i="14"/>
  <c r="B7" i="14" s="1"/>
  <c r="A354" i="14"/>
  <c r="A9" i="14"/>
  <c r="A688" i="14"/>
  <c r="A138" i="11"/>
  <c r="B139" i="11" s="1"/>
  <c r="A204" i="14"/>
  <c r="A389" i="14"/>
  <c r="A533" i="14"/>
  <c r="A317" i="14"/>
  <c r="A383" i="14"/>
  <c r="A306" i="14"/>
  <c r="A651" i="14"/>
  <c r="A169" i="14"/>
  <c r="A330" i="14"/>
  <c r="A485" i="14"/>
  <c r="A186" i="14"/>
  <c r="A699" i="14"/>
  <c r="A232" i="14"/>
  <c r="A68" i="14"/>
  <c r="A132" i="14"/>
  <c r="A11" i="14"/>
  <c r="A139" i="14"/>
  <c r="A189" i="14"/>
  <c r="A251" i="14"/>
  <c r="A138" i="14"/>
  <c r="A10" i="14"/>
  <c r="A451" i="14"/>
  <c r="A643" i="14"/>
  <c r="A103" i="14"/>
  <c r="A393" i="14"/>
  <c r="A610" i="14"/>
  <c r="A194" i="18"/>
  <c r="A597" i="14"/>
  <c r="A284" i="14"/>
  <c r="A654" i="14"/>
  <c r="A608" i="14"/>
  <c r="A94" i="14"/>
  <c r="A245" i="14"/>
  <c r="A526" i="14"/>
  <c r="A491" i="14"/>
  <c r="A674" i="14"/>
  <c r="A657" i="14"/>
  <c r="A195" i="18"/>
  <c r="A459" i="17"/>
  <c r="A652" i="14"/>
  <c r="A223" i="14"/>
  <c r="A391" i="14"/>
  <c r="A270" i="14"/>
  <c r="A663" i="14"/>
  <c r="A575" i="14"/>
  <c r="A192" i="14"/>
  <c r="A456" i="14"/>
  <c r="A430" i="14"/>
  <c r="A569" i="14"/>
  <c r="A679" i="14"/>
  <c r="A356" i="14"/>
  <c r="A713" i="14"/>
  <c r="A386" i="14"/>
  <c r="A696" i="14"/>
  <c r="A59" i="14"/>
  <c r="A458" i="14"/>
  <c r="A172" i="14"/>
  <c r="A140" i="14"/>
  <c r="A275" i="14"/>
  <c r="A158" i="14"/>
  <c r="A190" i="14"/>
  <c r="A91" i="14"/>
  <c r="A700" i="14"/>
  <c r="A341" i="14"/>
  <c r="A276" i="14"/>
  <c r="A455" i="17"/>
  <c r="A680" i="14"/>
  <c r="A616" i="14"/>
  <c r="A631" i="14"/>
  <c r="A561" i="14"/>
  <c r="A562" i="14"/>
  <c r="A601" i="14"/>
  <c r="A131" i="11"/>
  <c r="A529" i="14"/>
  <c r="A194" i="14"/>
  <c r="A556" i="14"/>
  <c r="A525" i="14"/>
  <c r="A509" i="17"/>
  <c r="A478" i="14"/>
  <c r="A401" i="14"/>
  <c r="A454" i="14"/>
  <c r="A508" i="17"/>
  <c r="A498" i="14"/>
  <c r="A465" i="17"/>
  <c r="A545" i="14"/>
  <c r="A440" i="14"/>
  <c r="A672" i="14"/>
  <c r="A63" i="14"/>
  <c r="A464" i="14"/>
  <c r="A488" i="17"/>
  <c r="A508" i="16"/>
  <c r="A540" i="14"/>
  <c r="A255" i="14"/>
  <c r="A264" i="14"/>
  <c r="A431" i="14"/>
  <c r="A57" i="14"/>
  <c r="A173" i="18"/>
  <c r="A25" i="14"/>
  <c r="A462" i="17"/>
  <c r="A20" i="14"/>
  <c r="A683" i="14"/>
  <c r="A632" i="14"/>
  <c r="A604" i="14"/>
  <c r="A612" i="14"/>
  <c r="A162" i="14"/>
  <c r="A557" i="14"/>
  <c r="A527" i="14"/>
  <c r="A185" i="14"/>
  <c r="A445" i="14"/>
  <c r="A196" i="14"/>
  <c r="A461" i="17"/>
  <c r="A373" i="14"/>
  <c r="A423" i="14"/>
  <c r="A677" i="14"/>
  <c r="A337" i="14"/>
  <c r="A410" i="14"/>
  <c r="A137" i="11"/>
  <c r="A673" i="14"/>
  <c r="A78" i="14"/>
  <c r="A49" i="14"/>
  <c r="A197" i="18"/>
  <c r="A21" i="14"/>
  <c r="A242" i="14"/>
  <c r="A494" i="16"/>
  <c r="A320" i="14"/>
  <c r="A50" i="14"/>
  <c r="A328" i="14"/>
  <c r="A487" i="14"/>
  <c r="A704" i="14"/>
  <c r="A666" i="14"/>
  <c r="A41" i="14"/>
  <c r="A480" i="14"/>
  <c r="A376" i="14"/>
  <c r="A392" i="14"/>
  <c r="A126" i="14"/>
  <c r="A596" i="14"/>
  <c r="B597" i="14" s="1"/>
  <c r="A349" i="14"/>
  <c r="A567" i="14"/>
  <c r="A576" i="14"/>
  <c r="A571" i="14"/>
  <c r="A606" i="14"/>
  <c r="A638" i="14"/>
  <c r="A186" i="18"/>
  <c r="A151" i="11"/>
  <c r="A467" i="14"/>
  <c r="A37" i="14"/>
  <c r="A184" i="14"/>
  <c r="A667" i="14"/>
  <c r="A390" i="14"/>
  <c r="A286" i="14"/>
  <c r="A619" i="14"/>
  <c r="A359" i="14"/>
  <c r="A472" i="14"/>
  <c r="A215" i="14"/>
  <c r="A353" i="14"/>
  <c r="A177" i="18"/>
  <c r="A225" i="14"/>
  <c r="A90" i="14"/>
  <c r="A48" i="14"/>
  <c r="A398" i="14"/>
  <c r="A42" i="14"/>
  <c r="A340" i="14"/>
  <c r="A548" i="14"/>
  <c r="A507" i="17"/>
  <c r="A249" i="14"/>
  <c r="A281" i="14"/>
  <c r="A670" i="14"/>
  <c r="A678" i="14"/>
  <c r="A580" i="14"/>
  <c r="A130" i="11"/>
  <c r="A467" i="17"/>
  <c r="A633" i="14"/>
  <c r="A669" i="14"/>
  <c r="A81" i="14"/>
  <c r="A400" i="14"/>
  <c r="A486" i="14"/>
  <c r="A173" i="14"/>
  <c r="A129" i="14"/>
  <c r="A542" i="14"/>
  <c r="A479" i="14"/>
  <c r="A189" i="18"/>
  <c r="A411" i="14"/>
  <c r="A53" i="14"/>
  <c r="A226" i="14"/>
  <c r="A583" i="14"/>
  <c r="A71" i="14"/>
  <c r="A360" i="14"/>
  <c r="A463" i="17"/>
  <c r="A447" i="14"/>
  <c r="A36" i="14"/>
  <c r="A603" i="14"/>
  <c r="A408" i="14"/>
  <c r="A397" i="14"/>
  <c r="A157" i="14"/>
  <c r="A440" i="17"/>
  <c r="A374" i="14"/>
  <c r="A205" i="14"/>
  <c r="A589" i="14"/>
  <c r="A702" i="14"/>
  <c r="A208" i="14"/>
  <c r="A175" i="14"/>
  <c r="A420" i="14"/>
  <c r="A202" i="14"/>
  <c r="A607" i="14"/>
  <c r="A600" i="14"/>
  <c r="A182" i="18"/>
  <c r="A581" i="14"/>
  <c r="A452" i="17"/>
  <c r="A662" i="14"/>
  <c r="A269" i="14"/>
  <c r="B270" i="14" s="1"/>
  <c r="A544" i="14"/>
  <c r="A541" i="14"/>
  <c r="A127" i="14"/>
  <c r="A543" i="14"/>
  <c r="A188" i="14"/>
  <c r="A174" i="14"/>
  <c r="A436" i="14"/>
  <c r="A212" i="14"/>
  <c r="A500" i="14"/>
  <c r="B501" i="14" s="1"/>
  <c r="A185" i="18"/>
  <c r="A449" i="17"/>
  <c r="A578" i="14"/>
  <c r="A568" i="14"/>
  <c r="A472" i="17"/>
  <c r="A326" i="14"/>
  <c r="A65" i="14"/>
  <c r="A258" i="14"/>
  <c r="A457" i="14"/>
  <c r="A87" i="14"/>
  <c r="A283" i="14"/>
  <c r="A520" i="14"/>
  <c r="A277" i="14"/>
  <c r="A586" i="14"/>
  <c r="A184" i="18"/>
  <c r="A686" i="14"/>
  <c r="A344" i="14"/>
  <c r="A177" i="14"/>
  <c r="A497" i="16"/>
  <c r="A182" i="14"/>
  <c r="A579" i="14"/>
  <c r="A512" i="14"/>
  <c r="A507" i="14"/>
  <c r="A433" i="14"/>
  <c r="A260" i="14"/>
  <c r="A51" i="14"/>
  <c r="A494" i="14"/>
  <c r="A104" i="14"/>
  <c r="A530" i="14"/>
  <c r="A453" i="17"/>
  <c r="A210" i="18"/>
  <c r="A285" i="14"/>
  <c r="A518" i="14"/>
  <c r="A488" i="14"/>
  <c r="A630" i="14"/>
  <c r="A618" i="14"/>
  <c r="A379" i="14"/>
  <c r="A493" i="14"/>
  <c r="A357" i="14"/>
  <c r="A509" i="14"/>
  <c r="A550" i="14"/>
  <c r="A190" i="18"/>
  <c r="A307" i="14"/>
  <c r="A523" i="14"/>
  <c r="A495" i="14"/>
  <c r="A477" i="14"/>
  <c r="A134" i="11"/>
  <c r="A443" i="17"/>
  <c r="A635" i="14"/>
  <c r="A642" i="14"/>
  <c r="A473" i="17"/>
  <c r="A128" i="14"/>
  <c r="A131" i="14"/>
  <c r="A179" i="14"/>
  <c r="A302" i="14"/>
  <c r="A252" i="14"/>
  <c r="A403" i="14"/>
  <c r="A468" i="17"/>
  <c r="A378" i="14"/>
  <c r="A74" i="14"/>
  <c r="A60" i="14"/>
  <c r="A58" i="14"/>
  <c r="B59" i="14" s="1"/>
  <c r="A513" i="14"/>
  <c r="A268" i="14"/>
  <c r="A441" i="17"/>
  <c r="A52" i="14"/>
  <c r="A395" i="14"/>
  <c r="A521" i="14"/>
  <c r="A196" i="18"/>
  <c r="A695" i="14"/>
  <c r="A611" i="14"/>
  <c r="A517" i="14"/>
  <c r="A213" i="14"/>
  <c r="A282" i="14"/>
  <c r="A425" i="14"/>
  <c r="A56" i="14"/>
  <c r="A442" i="14"/>
  <c r="A210" i="14"/>
  <c r="A35" i="14"/>
  <c r="A132" i="11"/>
  <c r="A183" i="14"/>
  <c r="A152" i="14"/>
  <c r="A207" i="14"/>
  <c r="A497" i="14"/>
  <c r="A522" i="14"/>
  <c r="A511" i="14"/>
  <c r="A709" i="14"/>
  <c r="A106" i="14"/>
  <c r="A327" i="14"/>
  <c r="A371" i="14"/>
  <c r="A124" i="14"/>
  <c r="A396" i="14"/>
  <c r="A135" i="14"/>
  <c r="A448" i="14"/>
  <c r="A342" i="14"/>
  <c r="A179" i="18"/>
  <c r="A621" i="14"/>
  <c r="A714" i="14"/>
  <c r="A39" i="14"/>
  <c r="A13" i="14"/>
  <c r="A167" i="14"/>
  <c r="A483" i="14"/>
  <c r="A240" i="14"/>
  <c r="A450" i="17"/>
  <c r="A460" i="17"/>
  <c r="A706" i="14"/>
  <c r="A599" i="14"/>
  <c r="A355" i="14"/>
  <c r="A466" i="14"/>
  <c r="A444" i="17"/>
  <c r="A248" i="14"/>
  <c r="A369" i="14"/>
  <c r="A99" i="14"/>
  <c r="A203" i="14"/>
  <c r="A34" i="14"/>
  <c r="A30" i="14"/>
  <c r="A278" i="14"/>
  <c r="A101" i="14"/>
  <c r="A495" i="16"/>
  <c r="A195" i="14"/>
  <c r="A218" i="14"/>
  <c r="A217" i="14"/>
  <c r="A178" i="14"/>
  <c r="A701" i="14"/>
  <c r="A122" i="14"/>
  <c r="A136" i="14"/>
  <c r="A79" i="14"/>
  <c r="A482" i="14"/>
  <c r="A698" i="14"/>
  <c r="A703" i="14"/>
  <c r="A153" i="14"/>
  <c r="A375" i="14"/>
  <c r="A362" i="14"/>
  <c r="A509" i="16"/>
  <c r="A516" i="14"/>
  <c r="A201" i="18"/>
  <c r="A16" i="14"/>
  <c r="A451" i="17"/>
  <c r="A566" i="14"/>
  <c r="A634" i="14"/>
  <c r="A438" i="14"/>
  <c r="A216" i="14"/>
  <c r="A304" i="14"/>
  <c r="A149" i="14"/>
  <c r="A180" i="14"/>
  <c r="A100" i="14"/>
  <c r="A159" i="14"/>
  <c r="A531" i="14"/>
  <c r="A197" i="14"/>
  <c r="A108" i="14"/>
  <c r="A554" i="14"/>
  <c r="A549" i="14"/>
  <c r="A588" i="14"/>
  <c r="A370" i="14"/>
  <c r="A141" i="14"/>
  <c r="A293" i="14"/>
  <c r="A409" i="14"/>
  <c r="A506" i="14"/>
  <c r="A191" i="14"/>
  <c r="A228" i="14"/>
  <c r="A539" i="14"/>
  <c r="A614" i="14"/>
  <c r="A163" i="18"/>
  <c r="A457" i="17"/>
  <c r="A693" i="14"/>
  <c r="A192" i="18"/>
  <c r="A574" i="14"/>
  <c r="A640" i="14"/>
  <c r="A448" i="17"/>
  <c r="A645" i="14"/>
  <c r="A168" i="18"/>
  <c r="A18" i="14"/>
  <c r="A653" i="14"/>
  <c r="A447" i="17"/>
  <c r="A637" i="14"/>
  <c r="A582" i="14"/>
  <c r="A466" i="17"/>
  <c r="A442" i="17"/>
  <c r="A751" i="14"/>
  <c r="A319" i="14"/>
  <c r="A469" i="14"/>
  <c r="A489" i="14"/>
  <c r="A416" i="14"/>
  <c r="A399" i="14"/>
  <c r="A385" i="14"/>
  <c r="A89" i="14"/>
  <c r="A417" i="14"/>
  <c r="A291" i="14"/>
  <c r="A413" i="14"/>
  <c r="A234" i="14"/>
  <c r="A352" i="14"/>
  <c r="A274" i="14"/>
  <c r="A77" i="14"/>
  <c r="A590" i="14"/>
  <c r="A460" i="14"/>
  <c r="A444" i="14"/>
  <c r="A527" i="17"/>
  <c r="A193" i="14"/>
  <c r="A198" i="14"/>
  <c r="A324" i="14"/>
  <c r="A461" i="14"/>
  <c r="A313" i="14"/>
  <c r="A259" i="14"/>
  <c r="A54" i="14"/>
  <c r="A62" i="14"/>
  <c r="A86" i="14"/>
  <c r="A510" i="14"/>
  <c r="A350" i="14"/>
  <c r="A449" i="14"/>
  <c r="A165" i="14"/>
  <c r="A496" i="14"/>
  <c r="A446" i="14"/>
  <c r="A279" i="14"/>
  <c r="A243" i="14"/>
  <c r="A265" i="14"/>
  <c r="A668" i="14"/>
  <c r="A262" i="14"/>
  <c r="A117" i="14"/>
  <c r="A345" i="14"/>
  <c r="A591" i="14"/>
  <c r="A553" i="14"/>
  <c r="A414" i="14"/>
  <c r="A221" i="14"/>
  <c r="A428" i="14"/>
  <c r="A329" i="14"/>
  <c r="A555" i="14"/>
  <c r="A415" i="14"/>
  <c r="A335" i="14"/>
  <c r="A110" i="14"/>
  <c r="A524" i="14"/>
  <c r="B525" i="14" s="1"/>
  <c r="A384" i="14"/>
  <c r="A534" i="14"/>
  <c r="A236" i="14"/>
  <c r="A69" i="14"/>
  <c r="A382" i="14"/>
  <c r="A347" i="14"/>
  <c r="A88" i="14"/>
  <c r="A697" i="14"/>
  <c r="A496" i="16"/>
  <c r="A707" i="14"/>
  <c r="A536" i="14"/>
  <c r="A484" i="14"/>
  <c r="A593" i="14"/>
  <c r="A426" i="14"/>
  <c r="A339" i="14"/>
  <c r="A164" i="14"/>
  <c r="A372" i="14"/>
  <c r="A200" i="18"/>
  <c r="A752" i="14"/>
  <c r="A404" i="14"/>
  <c r="A485" i="17"/>
  <c r="A75" i="14"/>
  <c r="A499" i="14"/>
  <c r="A358" i="14"/>
  <c r="A241" i="14"/>
  <c r="A587" i="14"/>
  <c r="A95" i="14"/>
  <c r="A314" i="14"/>
  <c r="A552" i="14"/>
  <c r="A535" i="14"/>
  <c r="A224" i="14"/>
  <c r="A338" i="14"/>
  <c r="A463" i="14"/>
  <c r="A40" i="14"/>
  <c r="A257" i="14"/>
  <c r="A209" i="14"/>
  <c r="A267" i="14"/>
  <c r="A708" i="14"/>
  <c r="A231" i="14"/>
  <c r="A305" i="14"/>
  <c r="A73" i="14"/>
  <c r="A381" i="14"/>
  <c r="A435" i="14"/>
  <c r="A244" i="14"/>
  <c r="A61" i="14"/>
  <c r="A66" i="14"/>
  <c r="A334" i="14"/>
  <c r="A176" i="14"/>
  <c r="A229" i="14"/>
  <c r="A318" i="14"/>
  <c r="A492" i="14"/>
  <c r="A137" i="14"/>
  <c r="A118" i="14"/>
  <c r="A474" i="14"/>
  <c r="A227" i="14"/>
  <c r="A209" i="18"/>
  <c r="A361" i="14"/>
  <c r="A412" i="14"/>
  <c r="A321" i="14"/>
  <c r="A201" i="14"/>
  <c r="A750" i="14"/>
  <c r="A76" i="14"/>
  <c r="A154" i="14"/>
  <c r="A538" i="14"/>
  <c r="A312" i="14"/>
  <c r="A481" i="14"/>
  <c r="A455" i="14"/>
  <c r="A148" i="14"/>
  <c r="A445" i="17"/>
  <c r="A646" i="14"/>
  <c r="A454" i="17"/>
  <c r="A559" i="14"/>
  <c r="A639" i="14"/>
  <c r="A564" i="14"/>
  <c r="A648" i="14"/>
  <c r="A29" i="14"/>
  <c r="A658" i="14"/>
  <c r="A615" i="14"/>
  <c r="A14" i="14"/>
  <c r="A563" i="14"/>
  <c r="A656" i="14"/>
  <c r="A684" i="14"/>
  <c r="A198" i="18"/>
  <c r="A605" i="14"/>
  <c r="A351" i="14"/>
  <c r="A532" i="14"/>
  <c r="A253" i="14"/>
  <c r="A156" i="14"/>
  <c r="A290" i="14"/>
  <c r="A119" i="14"/>
  <c r="A261" i="14"/>
  <c r="A429" i="14"/>
  <c r="B430" i="14" s="1"/>
  <c r="A474" i="17"/>
  <c r="A222" i="14"/>
  <c r="A322" i="14"/>
  <c r="A130" i="14"/>
  <c r="A323" i="14"/>
  <c r="A422" i="14"/>
  <c r="A377" i="14"/>
  <c r="A453" i="14"/>
  <c r="A394" i="14"/>
  <c r="A230" i="14"/>
  <c r="A105" i="14"/>
  <c r="A427" i="14"/>
  <c r="A250" i="14"/>
  <c r="A325" i="14"/>
  <c r="A470" i="14"/>
  <c r="A490" i="14"/>
  <c r="B491" i="14" s="1"/>
  <c r="B492" i="14" s="1"/>
  <c r="A598" i="14"/>
  <c r="A121" i="14"/>
  <c r="A92" i="14"/>
  <c r="A473" i="14"/>
  <c r="A161" i="14"/>
  <c r="A133" i="14"/>
  <c r="A150" i="14"/>
  <c r="A452" i="14"/>
  <c r="A526" i="17"/>
  <c r="A155" i="14"/>
  <c r="A199" i="14"/>
  <c r="A690" i="14"/>
  <c r="A118" i="11"/>
  <c r="A12" i="14"/>
  <c r="A694" i="14"/>
  <c r="A602" i="14"/>
  <c r="A469" i="17"/>
  <c r="A28" i="14"/>
  <c r="A560" i="14"/>
  <c r="A609" i="14"/>
  <c r="A446" i="17"/>
  <c r="A691" i="14"/>
  <c r="A22" i="14"/>
  <c r="A456" i="17"/>
  <c r="A650" i="14"/>
  <c r="A471" i="17"/>
  <c r="A613" i="14"/>
  <c r="A135" i="11"/>
  <c r="A295" i="14"/>
  <c r="A120" i="14"/>
  <c r="A406" i="14"/>
  <c r="A125" i="14"/>
  <c r="A585" i="14"/>
  <c r="A332" i="14"/>
  <c r="A421" i="14"/>
  <c r="A594" i="14"/>
  <c r="A537" i="14"/>
  <c r="A348" i="14"/>
  <c r="A432" i="14"/>
  <c r="A712" i="14"/>
  <c r="A102" i="14"/>
  <c r="A487" i="17"/>
  <c r="A220" i="14"/>
  <c r="A96" i="14"/>
  <c r="A271" i="14"/>
  <c r="A233" i="14"/>
  <c r="A85" i="14"/>
  <c r="A82" i="14"/>
  <c r="A402" i="14"/>
  <c r="A145" i="14"/>
  <c r="A98" i="14"/>
  <c r="A294" i="14"/>
  <c r="A519" i="14"/>
  <c r="A280" i="14"/>
  <c r="A134" i="14"/>
  <c r="A266" i="14"/>
  <c r="A24" i="14"/>
  <c r="A26" i="14"/>
  <c r="A32" i="14"/>
  <c r="A617" i="14"/>
  <c r="A183" i="18"/>
  <c r="A641" i="14"/>
  <c r="A577" i="14"/>
  <c r="A180" i="18"/>
  <c r="A655" i="14"/>
  <c r="A133" i="11"/>
  <c r="A689" i="14"/>
  <c r="A620" i="14"/>
  <c r="A558" i="14"/>
  <c r="A572" i="14"/>
  <c r="A628" i="14"/>
  <c r="A584" i="14"/>
  <c r="A661" i="14"/>
  <c r="A458" i="17"/>
  <c r="A333" i="14"/>
  <c r="A142" i="14"/>
  <c r="A514" i="14"/>
  <c r="A147" i="14"/>
  <c r="A407" i="14"/>
  <c r="A710" i="14"/>
  <c r="A476" i="14"/>
  <c r="A254" i="14"/>
  <c r="A187" i="14"/>
  <c r="A533" i="16"/>
  <c r="A211" i="14"/>
  <c r="A331" i="14"/>
  <c r="A246" i="14"/>
  <c r="A486" i="17"/>
  <c r="A97" i="14"/>
  <c r="A235" i="14"/>
  <c r="A238" i="14"/>
  <c r="A163" i="14"/>
  <c r="A443" i="14"/>
  <c r="A336" i="14"/>
  <c r="A471" i="14"/>
  <c r="A665" i="14"/>
  <c r="A346" i="14"/>
  <c r="A303" i="14"/>
  <c r="A316" i="14"/>
  <c r="A111" i="14"/>
  <c r="A171" i="14"/>
  <c r="A310" i="14"/>
  <c r="A468" i="14"/>
  <c r="A107" i="14"/>
  <c r="A143" i="14"/>
  <c r="A168" i="14"/>
  <c r="A93" i="14"/>
  <c r="A418" i="14"/>
  <c r="A146" i="14"/>
  <c r="A170" i="14"/>
  <c r="A659" i="14"/>
  <c r="A470" i="17"/>
  <c r="A647" i="14"/>
  <c r="A33" i="14"/>
  <c r="A165" i="18"/>
  <c r="A685" i="14"/>
  <c r="A627" i="14"/>
  <c r="A565" i="14"/>
  <c r="A573" i="14"/>
  <c r="A682" i="14"/>
  <c r="B683" i="14" s="1"/>
  <c r="A692" i="14"/>
  <c r="A187" i="18"/>
  <c r="A15" i="14"/>
  <c r="A464" i="17"/>
  <c r="A188" i="18"/>
  <c r="A629" i="14"/>
  <c r="A687" i="14"/>
  <c r="B688" i="14" s="1"/>
  <c r="A272" i="14"/>
  <c r="A711" i="14"/>
  <c r="A160" i="14"/>
  <c r="A109" i="14"/>
  <c r="A405" i="14"/>
  <c r="A595" i="14"/>
  <c r="A83" i="14"/>
  <c r="A419" i="14"/>
  <c r="A387" i="14"/>
  <c r="A123" i="14"/>
  <c r="A462" i="14"/>
  <c r="A528" i="14"/>
  <c r="A181" i="14"/>
  <c r="A200" i="14"/>
  <c r="A705" i="14"/>
  <c r="A237" i="14"/>
  <c r="A309" i="14"/>
  <c r="A475" i="14"/>
  <c r="A202" i="18"/>
  <c r="A219" i="14"/>
  <c r="A247" i="14"/>
  <c r="A80" i="14"/>
  <c r="A144" i="14"/>
  <c r="A450" i="14"/>
  <c r="A239" i="14"/>
  <c r="A380" i="14"/>
  <c r="A343" i="14"/>
  <c r="A551" i="14"/>
  <c r="A214" i="14"/>
  <c r="A84" i="14"/>
  <c r="A166" i="14"/>
  <c r="A459" i="14"/>
  <c r="A441" i="14"/>
  <c r="A547" i="14"/>
  <c r="A437" i="14"/>
  <c r="A70" i="14"/>
  <c r="A439" i="14"/>
  <c r="A206" i="14"/>
  <c r="A287" i="14"/>
  <c r="A498" i="16"/>
  <c r="A263" i="14"/>
  <c r="A292" i="14"/>
  <c r="A546" i="14"/>
  <c r="A288" i="14"/>
  <c r="A151" i="14"/>
  <c r="A660" i="14"/>
  <c r="A31" i="14"/>
  <c r="A671" i="14"/>
  <c r="A636" i="14"/>
  <c r="A17" i="14"/>
  <c r="A27" i="14"/>
  <c r="A8" i="14"/>
  <c r="A136" i="11"/>
  <c r="A178" i="18"/>
  <c r="A23" i="14"/>
  <c r="A570" i="14"/>
  <c r="A644" i="14"/>
  <c r="A664" i="14"/>
  <c r="A649" i="14"/>
  <c r="A676" i="14"/>
  <c r="A681" i="14"/>
  <c r="A19" i="14"/>
  <c r="A273" i="14"/>
  <c r="A199" i="18"/>
  <c r="A424" i="14"/>
  <c r="A289" i="14"/>
  <c r="A315" i="14"/>
  <c r="A508" i="14"/>
  <c r="A311" i="14"/>
  <c r="A515" i="14"/>
  <c r="A465" i="14"/>
  <c r="A67" i="14"/>
  <c r="A308" i="14"/>
  <c r="A592" i="14"/>
  <c r="A434" i="14"/>
  <c r="A399" i="16"/>
  <c r="A393" i="16"/>
  <c r="A10" i="16"/>
  <c r="A391" i="16"/>
  <c r="A400" i="16"/>
  <c r="A383" i="17"/>
  <c r="A166" i="18"/>
  <c r="A395" i="17"/>
  <c r="A401" i="16"/>
  <c r="A176" i="18"/>
  <c r="A114" i="11"/>
  <c r="A394" i="16"/>
  <c r="A376" i="17"/>
  <c r="A385" i="16"/>
  <c r="A381" i="16"/>
  <c r="A172" i="18"/>
  <c r="A119" i="11"/>
  <c r="A396" i="16"/>
  <c r="A393" i="17"/>
  <c r="A123" i="11"/>
  <c r="A126" i="11"/>
  <c r="A388" i="16"/>
  <c r="A386" i="16"/>
  <c r="A162" i="18"/>
  <c r="A167" i="18"/>
  <c r="A374" i="17"/>
  <c r="A389" i="17"/>
  <c r="A387" i="16"/>
  <c r="A174" i="18"/>
  <c r="A377" i="17"/>
  <c r="A113" i="11"/>
  <c r="A392" i="17"/>
  <c r="A110" i="11"/>
  <c r="A384" i="17"/>
  <c r="A116" i="11"/>
  <c r="A120" i="11"/>
  <c r="A386" i="17"/>
  <c r="A109" i="11"/>
  <c r="A385" i="17"/>
  <c r="A112" i="11"/>
  <c r="A373" i="17"/>
  <c r="A390" i="17"/>
  <c r="A124" i="11"/>
  <c r="A127" i="11"/>
  <c r="A384" i="16"/>
  <c r="A391" i="17"/>
  <c r="A424" i="17"/>
  <c r="A382" i="17"/>
  <c r="A389" i="16"/>
  <c r="A164" i="18"/>
  <c r="A171" i="18"/>
  <c r="A394" i="17"/>
  <c r="A371" i="17"/>
  <c r="A379" i="17"/>
  <c r="A380" i="16"/>
  <c r="A390" i="16"/>
  <c r="A375" i="17"/>
  <c r="A175" i="18"/>
  <c r="A392" i="16"/>
  <c r="A387" i="17"/>
  <c r="A397" i="16"/>
  <c r="A379" i="16"/>
  <c r="A117" i="11"/>
  <c r="A121" i="11"/>
  <c r="A372" i="17"/>
  <c r="A398" i="16"/>
  <c r="A429" i="17"/>
  <c r="A382" i="16"/>
  <c r="A381" i="17"/>
  <c r="A383" i="16"/>
  <c r="A111" i="11"/>
  <c r="A395" i="16"/>
  <c r="A388" i="17"/>
  <c r="A115" i="11"/>
  <c r="A125" i="11"/>
  <c r="A378" i="17"/>
  <c r="A380" i="17"/>
  <c r="A398" i="17"/>
  <c r="A404" i="17"/>
  <c r="A405" i="17"/>
  <c r="A128" i="11"/>
  <c r="A406" i="17"/>
  <c r="A410" i="17"/>
  <c r="A129" i="11"/>
  <c r="A409" i="16"/>
  <c r="A407" i="16"/>
  <c r="A416" i="16"/>
  <c r="A445" i="16"/>
  <c r="A442" i="16"/>
  <c r="A414" i="16"/>
  <c r="A403" i="17"/>
  <c r="A404" i="16"/>
  <c r="A433" i="16"/>
  <c r="A422" i="16"/>
  <c r="B423" i="16" s="1"/>
  <c r="A444" i="16"/>
  <c r="A400" i="17"/>
  <c r="A413" i="16"/>
  <c r="A410" i="16"/>
  <c r="A406" i="16"/>
  <c r="A152" i="11"/>
  <c r="A409" i="17"/>
  <c r="A434" i="16"/>
  <c r="A397" i="17"/>
  <c r="A440" i="16"/>
  <c r="A417" i="16"/>
  <c r="A418" i="16"/>
  <c r="A402" i="16"/>
  <c r="A408" i="17"/>
  <c r="A420" i="16"/>
  <c r="A405" i="16"/>
  <c r="A402" i="17"/>
  <c r="A412" i="16"/>
  <c r="A396" i="17"/>
  <c r="A408" i="16"/>
  <c r="A401" i="17"/>
  <c r="A443" i="16"/>
  <c r="A432" i="16"/>
  <c r="A438" i="16"/>
  <c r="A435" i="16"/>
  <c r="A431" i="16"/>
  <c r="A437" i="16"/>
  <c r="A415" i="16"/>
  <c r="A411" i="16"/>
  <c r="A441" i="16"/>
  <c r="A439" i="16"/>
  <c r="A403" i="16"/>
  <c r="A407" i="17"/>
  <c r="A421" i="16"/>
  <c r="A419" i="16"/>
  <c r="A436" i="16"/>
  <c r="A399" i="17"/>
  <c r="A431" i="17"/>
  <c r="A155" i="18"/>
  <c r="A158" i="18"/>
  <c r="A449" i="16"/>
  <c r="A453" i="16"/>
  <c r="A469" i="16"/>
  <c r="A475" i="16"/>
  <c r="A414" i="17"/>
  <c r="A478" i="16"/>
  <c r="A434" i="17"/>
  <c r="A450" i="16"/>
  <c r="A472" i="16"/>
  <c r="A477" i="16"/>
  <c r="A461" i="16"/>
  <c r="A153" i="18"/>
  <c r="A425" i="17"/>
  <c r="A454" i="16"/>
  <c r="A420" i="17"/>
  <c r="A459" i="16"/>
  <c r="A436" i="17"/>
  <c r="A422" i="17"/>
  <c r="A427" i="17"/>
  <c r="A149" i="18"/>
  <c r="A413" i="17"/>
  <c r="A437" i="17"/>
  <c r="A474" i="16"/>
  <c r="A465" i="16"/>
  <c r="A432" i="17"/>
  <c r="A462" i="16"/>
  <c r="A421" i="17"/>
  <c r="A463" i="16"/>
  <c r="A464" i="16"/>
  <c r="A411" i="17"/>
  <c r="A471" i="16"/>
  <c r="A455" i="16"/>
  <c r="A448" i="16"/>
  <c r="A456" i="16"/>
  <c r="A416" i="17"/>
  <c r="A439" i="17"/>
  <c r="A160" i="18"/>
  <c r="A473" i="16"/>
  <c r="A479" i="16"/>
  <c r="A161" i="18"/>
  <c r="A433" i="17"/>
  <c r="A370" i="17"/>
  <c r="A480" i="16"/>
  <c r="A426" i="17"/>
  <c r="A156" i="18"/>
  <c r="A458" i="16"/>
  <c r="A467" i="16"/>
  <c r="A366" i="17"/>
  <c r="A428" i="17"/>
  <c r="A152" i="18"/>
  <c r="A452" i="16"/>
  <c r="A423" i="17"/>
  <c r="A430" i="17"/>
  <c r="A415" i="17"/>
  <c r="A457" i="16"/>
  <c r="A159" i="18"/>
  <c r="A476" i="16"/>
  <c r="A460" i="16"/>
  <c r="A468" i="16"/>
  <c r="A154" i="18"/>
  <c r="A369" i="17"/>
  <c r="A470" i="16"/>
  <c r="A435" i="17"/>
  <c r="A157" i="18"/>
  <c r="A147" i="18"/>
  <c r="A368" i="17"/>
  <c r="A466" i="16"/>
  <c r="A438" i="17"/>
  <c r="A148" i="18"/>
  <c r="A412" i="17"/>
  <c r="A451" i="16"/>
  <c r="A99" i="11"/>
  <c r="A360" i="16"/>
  <c r="A359" i="17"/>
  <c r="A355" i="17"/>
  <c r="A374" i="16"/>
  <c r="A363" i="16"/>
  <c r="A364" i="16"/>
  <c r="A352" i="16"/>
  <c r="A342" i="17"/>
  <c r="A373" i="16"/>
  <c r="A143" i="18"/>
  <c r="A354" i="17"/>
  <c r="A371" i="16"/>
  <c r="A108" i="11"/>
  <c r="A362" i="17"/>
  <c r="A359" i="16"/>
  <c r="A107" i="11"/>
  <c r="A101" i="11"/>
  <c r="A358" i="16"/>
  <c r="A350" i="17"/>
  <c r="A349" i="17"/>
  <c r="A144" i="18"/>
  <c r="A376" i="16"/>
  <c r="A366" i="16"/>
  <c r="A372" i="16"/>
  <c r="A361" i="17"/>
  <c r="A370" i="16"/>
  <c r="A503" i="16"/>
  <c r="A363" i="17"/>
  <c r="A106" i="11"/>
  <c r="A102" i="11"/>
  <c r="A348" i="17"/>
  <c r="A505" i="16"/>
  <c r="A142" i="18"/>
  <c r="A361" i="16"/>
  <c r="A367" i="17"/>
  <c r="A504" i="16"/>
  <c r="A368" i="16"/>
  <c r="A357" i="16"/>
  <c r="B358" i="16" s="1"/>
  <c r="A100" i="11"/>
  <c r="A375" i="16"/>
  <c r="A353" i="17"/>
  <c r="A447" i="16"/>
  <c r="A355" i="16"/>
  <c r="A356" i="16"/>
  <c r="A360" i="17"/>
  <c r="A362" i="16"/>
  <c r="A365" i="17"/>
  <c r="A367" i="16"/>
  <c r="A357" i="17"/>
  <c r="A358" i="17"/>
  <c r="A346" i="17"/>
  <c r="A347" i="17"/>
  <c r="A352" i="17"/>
  <c r="A150" i="18"/>
  <c r="A446" i="16"/>
  <c r="A354" i="16"/>
  <c r="A344" i="17"/>
  <c r="A345" i="17"/>
  <c r="A364" i="17"/>
  <c r="A146" i="18"/>
  <c r="A356" i="17"/>
  <c r="A351" i="17"/>
  <c r="A378" i="16"/>
  <c r="A353" i="16"/>
  <c r="A343" i="17"/>
  <c r="A103" i="11"/>
  <c r="A104" i="11"/>
  <c r="A105" i="11"/>
  <c r="A145" i="18"/>
  <c r="A365" i="16"/>
  <c r="A377" i="16"/>
  <c r="A151" i="18"/>
  <c r="A369" i="16"/>
  <c r="A317" i="17"/>
  <c r="A132" i="18"/>
  <c r="A315" i="17"/>
  <c r="A131" i="18"/>
  <c r="A313" i="17"/>
  <c r="A334" i="16"/>
  <c r="A330" i="16"/>
  <c r="A318" i="17"/>
  <c r="A311" i="17"/>
  <c r="A321" i="17"/>
  <c r="A335" i="16"/>
  <c r="A329" i="16"/>
  <c r="A332" i="16"/>
  <c r="A320" i="17"/>
  <c r="A326" i="16"/>
  <c r="A327" i="16"/>
  <c r="A310" i="17"/>
  <c r="A316" i="17"/>
  <c r="A309" i="17"/>
  <c r="A328" i="16"/>
  <c r="A319" i="17"/>
  <c r="A333" i="16"/>
  <c r="A314" i="17"/>
  <c r="A130" i="18"/>
  <c r="A312" i="17"/>
  <c r="A331" i="16"/>
  <c r="A324" i="17"/>
  <c r="A327" i="17"/>
  <c r="A323" i="17"/>
  <c r="A322" i="17"/>
  <c r="B249" i="15"/>
  <c r="A336" i="16"/>
  <c r="A337" i="16"/>
  <c r="A326" i="17"/>
  <c r="A325" i="17"/>
  <c r="A338" i="16"/>
  <c r="A296" i="17"/>
  <c r="A295" i="17"/>
  <c r="A321" i="16"/>
  <c r="A293" i="17"/>
  <c r="A325" i="16"/>
  <c r="A135" i="18"/>
  <c r="A141" i="18"/>
  <c r="A137" i="18"/>
  <c r="A93" i="11"/>
  <c r="A345" i="16"/>
  <c r="A307" i="17"/>
  <c r="A343" i="16"/>
  <c r="A95" i="11"/>
  <c r="A323" i="16"/>
  <c r="A90" i="11"/>
  <c r="A341" i="16"/>
  <c r="A298" i="17"/>
  <c r="A294" i="17"/>
  <c r="A315" i="16"/>
  <c r="A301" i="17"/>
  <c r="A98" i="11"/>
  <c r="A136" i="18"/>
  <c r="A138" i="18"/>
  <c r="B139" i="18" s="1"/>
  <c r="A133" i="18"/>
  <c r="A280" i="17"/>
  <c r="A339" i="16"/>
  <c r="A303" i="17"/>
  <c r="A320" i="16"/>
  <c r="A306" i="17"/>
  <c r="A297" i="17"/>
  <c r="A305" i="17"/>
  <c r="A92" i="11"/>
  <c r="A318" i="16"/>
  <c r="A322" i="16"/>
  <c r="A96" i="11"/>
  <c r="A316" i="16"/>
  <c r="A91" i="11"/>
  <c r="A344" i="16"/>
  <c r="A140" i="18"/>
  <c r="A324" i="16"/>
  <c r="A302" i="17"/>
  <c r="A300" i="17"/>
  <c r="A340" i="16"/>
  <c r="A342" i="16"/>
  <c r="A299" i="17"/>
  <c r="A134" i="18"/>
  <c r="A317" i="16"/>
  <c r="A94" i="11"/>
  <c r="A319" i="16"/>
  <c r="A304" i="17"/>
  <c r="A282" i="17"/>
  <c r="A123" i="18"/>
  <c r="A264" i="17"/>
  <c r="A307" i="16"/>
  <c r="A331" i="17"/>
  <c r="A329" i="17"/>
  <c r="A278" i="17"/>
  <c r="A298" i="16"/>
  <c r="A288" i="17"/>
  <c r="A330" i="17"/>
  <c r="A121" i="18"/>
  <c r="A346" i="16"/>
  <c r="A301" i="16"/>
  <c r="A268" i="17"/>
  <c r="A124" i="18"/>
  <c r="A267" i="17"/>
  <c r="A287" i="16"/>
  <c r="A128" i="18"/>
  <c r="A126" i="18"/>
  <c r="A288" i="16"/>
  <c r="A350" i="16"/>
  <c r="A332" i="17"/>
  <c r="A285" i="16"/>
  <c r="A313" i="16"/>
  <c r="A297" i="16"/>
  <c r="A125" i="18"/>
  <c r="A270" i="17"/>
  <c r="A303" i="16"/>
  <c r="A118" i="18"/>
  <c r="A287" i="17"/>
  <c r="A340" i="17"/>
  <c r="A283" i="17"/>
  <c r="A260" i="17"/>
  <c r="A328" i="17"/>
  <c r="A281" i="17"/>
  <c r="A127" i="18"/>
  <c r="A285" i="17"/>
  <c r="A309" i="16"/>
  <c r="A284" i="16"/>
  <c r="A302" i="16"/>
  <c r="A284" i="17"/>
  <c r="A300" i="16"/>
  <c r="A282" i="16"/>
  <c r="A291" i="17"/>
  <c r="A296" i="16"/>
  <c r="A290" i="16"/>
  <c r="A289" i="17"/>
  <c r="A263" i="17"/>
  <c r="A277" i="17"/>
  <c r="A333" i="17"/>
  <c r="A272" i="17"/>
  <c r="A292" i="17"/>
  <c r="A291" i="16"/>
  <c r="A341" i="17"/>
  <c r="A261" i="17"/>
  <c r="A314" i="16"/>
  <c r="A290" i="17"/>
  <c r="A259" i="17"/>
  <c r="A280" i="16"/>
  <c r="A262" i="17"/>
  <c r="A308" i="16"/>
  <c r="A304" i="16"/>
  <c r="A310" i="16"/>
  <c r="A122" i="18"/>
  <c r="A258" i="17"/>
  <c r="A305" i="16"/>
  <c r="A279" i="17"/>
  <c r="A334" i="17"/>
  <c r="A289" i="16"/>
  <c r="A306" i="16"/>
  <c r="A129" i="18"/>
  <c r="A279" i="16"/>
  <c r="A271" i="17"/>
  <c r="A312" i="16"/>
  <c r="A286" i="17"/>
  <c r="A281" i="16"/>
  <c r="A311" i="16"/>
  <c r="A308" i="17"/>
  <c r="A269" i="17"/>
  <c r="A286" i="16"/>
  <c r="A299" i="16"/>
  <c r="A283" i="16"/>
  <c r="A145" i="16"/>
  <c r="A275" i="17"/>
  <c r="A229" i="17"/>
  <c r="A238" i="17"/>
  <c r="A257" i="16"/>
  <c r="A246" i="17"/>
  <c r="A60" i="18"/>
  <c r="A228" i="17"/>
  <c r="A256" i="16"/>
  <c r="A245" i="17"/>
  <c r="A227" i="17"/>
  <c r="A255" i="16"/>
  <c r="A244" i="17"/>
  <c r="A272" i="16"/>
  <c r="A80" i="11"/>
  <c r="A237" i="17"/>
  <c r="A83" i="11"/>
  <c r="A79" i="11"/>
  <c r="A139" i="17"/>
  <c r="A251" i="17"/>
  <c r="A248" i="16"/>
  <c r="A108" i="18"/>
  <c r="A250" i="17"/>
  <c r="A82" i="11"/>
  <c r="A239" i="17"/>
  <c r="A84" i="11"/>
  <c r="A276" i="17"/>
  <c r="A243" i="17"/>
  <c r="A87" i="11"/>
  <c r="A86" i="11"/>
  <c r="A85" i="11"/>
  <c r="A292" i="16"/>
  <c r="A106" i="18"/>
  <c r="B107" i="18" s="1"/>
  <c r="A134" i="17"/>
  <c r="A136" i="17"/>
  <c r="A248" i="17"/>
  <c r="A144" i="16"/>
  <c r="A137" i="17"/>
  <c r="A231" i="17"/>
  <c r="A120" i="18"/>
  <c r="A43" i="11"/>
  <c r="A138" i="17"/>
  <c r="A232" i="17"/>
  <c r="A247" i="16"/>
  <c r="A81" i="11"/>
  <c r="A253" i="16"/>
  <c r="A236" i="17"/>
  <c r="A254" i="16"/>
  <c r="A78" i="11"/>
  <c r="A119" i="18"/>
  <c r="A252" i="16"/>
  <c r="A235" i="17"/>
  <c r="A77" i="11"/>
  <c r="A117" i="18"/>
  <c r="A135" i="17"/>
  <c r="A251" i="16"/>
  <c r="A234" i="17"/>
  <c r="A271" i="16"/>
  <c r="A116" i="18"/>
  <c r="A230" i="17"/>
  <c r="A250" i="16"/>
  <c r="A270" i="16"/>
  <c r="A351" i="16"/>
  <c r="A274" i="17"/>
  <c r="A249" i="16"/>
  <c r="A233" i="17"/>
  <c r="A245" i="16"/>
  <c r="A269" i="16"/>
  <c r="A295" i="16"/>
  <c r="A273" i="17"/>
  <c r="A147" i="16"/>
  <c r="A109" i="18"/>
  <c r="A244" i="16"/>
  <c r="A259" i="16"/>
  <c r="A294" i="16"/>
  <c r="A266" i="17"/>
  <c r="A146" i="16"/>
  <c r="A249" i="17"/>
  <c r="A243" i="16"/>
  <c r="A258" i="16"/>
  <c r="A247" i="17"/>
  <c r="A293" i="16"/>
  <c r="A246" i="16"/>
  <c r="A237" i="16"/>
  <c r="A221" i="17"/>
  <c r="A102" i="16"/>
  <c r="A102" i="18"/>
  <c r="A230" i="16"/>
  <c r="A224" i="17"/>
  <c r="A89" i="17"/>
  <c r="A100" i="16"/>
  <c r="A103" i="18"/>
  <c r="A222" i="17"/>
  <c r="A31" i="11"/>
  <c r="A238" i="16"/>
  <c r="A233" i="16"/>
  <c r="A236" i="16"/>
  <c r="A239" i="16"/>
  <c r="A44" i="18"/>
  <c r="A101" i="16"/>
  <c r="A99" i="16"/>
  <c r="A99" i="18"/>
  <c r="A231" i="16"/>
  <c r="A88" i="17"/>
  <c r="A229" i="16"/>
  <c r="A32" i="11"/>
  <c r="A223" i="17"/>
  <c r="A21" i="16"/>
  <c r="A234" i="16"/>
  <c r="A232" i="16"/>
  <c r="A235" i="16"/>
  <c r="A46" i="18"/>
  <c r="A220" i="17"/>
  <c r="A45" i="18"/>
  <c r="A100" i="18"/>
  <c r="A101" i="18"/>
  <c r="A87" i="17"/>
  <c r="A90" i="17"/>
  <c r="A39" i="17"/>
  <c r="B40" i="17" s="1"/>
  <c r="B41" i="17" s="1"/>
  <c r="A206" i="17"/>
  <c r="A17" i="16"/>
  <c r="A202" i="17"/>
  <c r="A205" i="17"/>
  <c r="A22" i="16"/>
  <c r="A195" i="17"/>
  <c r="A213" i="17"/>
  <c r="A212" i="17"/>
  <c r="A210" i="17"/>
  <c r="A209" i="17"/>
  <c r="B151" i="15"/>
  <c r="B152" i="15" s="1"/>
  <c r="A208" i="17"/>
  <c r="A203" i="17"/>
  <c r="A196" i="17"/>
  <c r="A214" i="17"/>
  <c r="A207" i="17"/>
  <c r="A211" i="17"/>
  <c r="A204" i="17"/>
  <c r="A201" i="17"/>
  <c r="A15" i="16"/>
  <c r="A194" i="17"/>
  <c r="A36" i="17"/>
  <c r="A30" i="16"/>
  <c r="A3" i="11"/>
  <c r="A49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43" i="16"/>
  <c r="B144" i="16" s="1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183" i="16"/>
  <c r="A184" i="17"/>
  <c r="A38" i="17"/>
  <c r="A29" i="16"/>
  <c r="A77" i="17"/>
  <c r="A15" i="18"/>
  <c r="A28" i="16"/>
  <c r="A255" i="17"/>
  <c r="A274" i="16"/>
  <c r="A219" i="16"/>
  <c r="A54" i="11"/>
  <c r="A185" i="16"/>
  <c r="A195" i="16"/>
  <c r="A91" i="18"/>
  <c r="A177" i="17"/>
  <c r="A59" i="18"/>
  <c r="A52" i="18"/>
  <c r="A21" i="11"/>
  <c r="A221" i="16"/>
  <c r="A196" i="16"/>
  <c r="A73" i="18"/>
  <c r="A175" i="17"/>
  <c r="A184" i="16"/>
  <c r="A242" i="16"/>
  <c r="A96" i="18"/>
  <c r="A176" i="17"/>
  <c r="A199" i="16"/>
  <c r="A97" i="18"/>
  <c r="A172" i="17"/>
  <c r="A63" i="11"/>
  <c r="A58" i="18"/>
  <c r="A36" i="18"/>
  <c r="A8" i="11"/>
  <c r="A158" i="17"/>
  <c r="A81" i="18"/>
  <c r="A170" i="17"/>
  <c r="A56" i="11"/>
  <c r="A188" i="17"/>
  <c r="A90" i="18"/>
  <c r="A192" i="16"/>
  <c r="A82" i="18"/>
  <c r="A171" i="17"/>
  <c r="A104" i="18"/>
  <c r="A62" i="11"/>
  <c r="A83" i="18"/>
  <c r="A227" i="16"/>
  <c r="A165" i="17"/>
  <c r="A33" i="16"/>
  <c r="A95" i="16"/>
  <c r="A29" i="11"/>
  <c r="A37" i="18"/>
  <c r="A17" i="18"/>
  <c r="A33" i="17"/>
  <c r="A92" i="18"/>
  <c r="A156" i="17"/>
  <c r="A225" i="16"/>
  <c r="A79" i="18"/>
  <c r="A61" i="11"/>
  <c r="A198" i="16"/>
  <c r="A226" i="16"/>
  <c r="A162" i="17"/>
  <c r="A217" i="16"/>
  <c r="A226" i="17"/>
  <c r="A179" i="16"/>
  <c r="A7" i="11"/>
  <c r="A46" i="16"/>
  <c r="A30" i="18"/>
  <c r="A18" i="18"/>
  <c r="A200" i="16"/>
  <c r="A163" i="17"/>
  <c r="A194" i="16"/>
  <c r="A111" i="18"/>
  <c r="A207" i="16"/>
  <c r="A188" i="16"/>
  <c r="A208" i="16"/>
  <c r="A183" i="17"/>
  <c r="A148" i="16"/>
  <c r="A19" i="18"/>
  <c r="A78" i="17"/>
  <c r="A83" i="16"/>
  <c r="A173" i="16"/>
  <c r="A214" i="16"/>
  <c r="A177" i="16"/>
  <c r="A98" i="18"/>
  <c r="A216" i="16"/>
  <c r="A256" i="17"/>
  <c r="A157" i="17"/>
  <c r="A213" i="16"/>
  <c r="A182" i="16"/>
  <c r="A180" i="17"/>
  <c r="A257" i="17"/>
  <c r="A225" i="17"/>
  <c r="A174" i="17"/>
  <c r="A187" i="17"/>
  <c r="A31" i="17"/>
  <c r="A113" i="18"/>
  <c r="A10" i="11"/>
  <c r="B11" i="11" s="1"/>
  <c r="A103" i="16"/>
  <c r="A35" i="16"/>
  <c r="A218" i="17"/>
  <c r="A218" i="16"/>
  <c r="A181" i="17"/>
  <c r="A160" i="17"/>
  <c r="A178" i="17"/>
  <c r="A181" i="16"/>
  <c r="A74" i="18"/>
  <c r="A164" i="17"/>
  <c r="A173" i="17"/>
  <c r="A217" i="17"/>
  <c r="A186" i="17"/>
  <c r="A52" i="11"/>
  <c r="A75" i="18"/>
  <c r="A203" i="16"/>
  <c r="A169" i="17"/>
  <c r="A241" i="16"/>
  <c r="A60" i="11"/>
  <c r="A50" i="16"/>
  <c r="A38" i="18"/>
  <c r="A27" i="11"/>
  <c r="A26" i="11"/>
  <c r="A96" i="16"/>
  <c r="A82" i="16"/>
  <c r="A189" i="16"/>
  <c r="A265" i="17"/>
  <c r="A167" i="17"/>
  <c r="A161" i="17"/>
  <c r="A185" i="17"/>
  <c r="A179" i="17"/>
  <c r="A180" i="16"/>
  <c r="A178" i="16"/>
  <c r="A168" i="17"/>
  <c r="A240" i="16"/>
  <c r="A58" i="11"/>
  <c r="B59" i="11" s="1"/>
  <c r="A94" i="18"/>
  <c r="A190" i="16"/>
  <c r="A224" i="16"/>
  <c r="A110" i="18"/>
  <c r="A104" i="16"/>
  <c r="A34" i="17"/>
  <c r="A89" i="18"/>
  <c r="A76" i="18"/>
  <c r="A212" i="16"/>
  <c r="A222" i="16"/>
  <c r="A187" i="16"/>
  <c r="A51" i="11"/>
  <c r="A215" i="16"/>
  <c r="A182" i="17"/>
  <c r="B183" i="17" s="1"/>
  <c r="A223" i="16"/>
  <c r="A84" i="18"/>
  <c r="A55" i="11"/>
  <c r="A66" i="11"/>
  <c r="A27" i="17"/>
  <c r="A31" i="16"/>
  <c r="A106" i="16"/>
  <c r="A20" i="16"/>
  <c r="A37" i="17"/>
  <c r="A10" i="17"/>
  <c r="A53" i="11"/>
  <c r="A197" i="16"/>
  <c r="A191" i="16"/>
  <c r="A216" i="17"/>
  <c r="A93" i="18"/>
  <c r="A219" i="17"/>
  <c r="A88" i="18"/>
  <c r="A65" i="11"/>
  <c r="A252" i="17"/>
  <c r="A205" i="16"/>
  <c r="A78" i="18"/>
  <c r="A47" i="18"/>
  <c r="A105" i="16"/>
  <c r="A35" i="17"/>
  <c r="A68" i="18"/>
  <c r="A95" i="18"/>
  <c r="A228" i="16"/>
  <c r="A64" i="11"/>
  <c r="A204" i="16"/>
  <c r="A201" i="16"/>
  <c r="A202" i="16"/>
  <c r="A253" i="17"/>
  <c r="A77" i="18"/>
  <c r="A57" i="11"/>
  <c r="A220" i="16"/>
  <c r="A273" i="16"/>
  <c r="A254" i="17"/>
  <c r="A193" i="16"/>
  <c r="A159" i="17"/>
  <c r="A275" i="16"/>
  <c r="A206" i="16"/>
  <c r="A276" i="16"/>
  <c r="A80" i="18"/>
  <c r="A72" i="18"/>
  <c r="A166" i="17"/>
  <c r="A186" i="16"/>
  <c r="A105" i="18"/>
  <c r="B106" i="18" s="1"/>
  <c r="A29" i="18"/>
  <c r="A93" i="17"/>
  <c r="A25" i="17"/>
  <c r="A58" i="16"/>
  <c r="A12" i="18"/>
  <c r="A53" i="17"/>
  <c r="A92" i="17"/>
  <c r="A26" i="18"/>
  <c r="A65" i="16"/>
  <c r="A19" i="11"/>
  <c r="A27" i="18"/>
  <c r="A7" i="18"/>
  <c r="A28" i="18"/>
  <c r="A17" i="11"/>
  <c r="A135" i="16"/>
  <c r="A18" i="11"/>
  <c r="A126" i="17"/>
  <c r="A22" i="18"/>
  <c r="A80" i="17"/>
  <c r="A69" i="18"/>
  <c r="A37" i="16"/>
  <c r="B38" i="16" s="1"/>
  <c r="A81" i="16"/>
  <c r="A40" i="11"/>
  <c r="A69" i="17"/>
  <c r="B70" i="17" s="1"/>
  <c r="A36" i="16"/>
  <c r="A20" i="18"/>
  <c r="A54" i="17"/>
  <c r="A80" i="16"/>
  <c r="B34" i="15"/>
  <c r="A136" i="16"/>
  <c r="A127" i="17"/>
  <c r="A20" i="11"/>
  <c r="B21" i="11" s="1"/>
  <c r="A91" i="17"/>
  <c r="A33" i="11"/>
  <c r="A78" i="16"/>
  <c r="A40" i="18"/>
  <c r="A92" i="16"/>
  <c r="A138" i="16"/>
  <c r="A139" i="16"/>
  <c r="A9" i="16"/>
  <c r="A6" i="18"/>
  <c r="A51" i="16"/>
  <c r="A57" i="17"/>
  <c r="A90" i="16"/>
  <c r="A39" i="11"/>
  <c r="A54" i="16"/>
  <c r="A25" i="16"/>
  <c r="A87" i="16"/>
  <c r="A24" i="18"/>
  <c r="A28" i="11"/>
  <c r="A122" i="17"/>
  <c r="A19" i="17"/>
  <c r="A55" i="17"/>
  <c r="A59" i="17"/>
  <c r="A93" i="16"/>
  <c r="A59" i="16"/>
  <c r="A137" i="16"/>
  <c r="A18" i="16"/>
  <c r="A14" i="16"/>
  <c r="A66" i="18"/>
  <c r="A79" i="16"/>
  <c r="A41" i="18"/>
  <c r="A61" i="18"/>
  <c r="A60" i="16"/>
  <c r="A62" i="16"/>
  <c r="A124" i="17"/>
  <c r="A39" i="18"/>
  <c r="A64" i="16"/>
  <c r="A23" i="18"/>
  <c r="A140" i="16"/>
  <c r="A57" i="18"/>
  <c r="A52" i="17"/>
  <c r="A52" i="16"/>
  <c r="A5" i="18"/>
  <c r="A21" i="18"/>
  <c r="A89" i="16"/>
  <c r="A91" i="16"/>
  <c r="A82" i="17"/>
  <c r="A123" i="17"/>
  <c r="A7" i="17"/>
  <c r="A16" i="11"/>
  <c r="A27" i="16"/>
  <c r="A61" i="16"/>
  <c r="A58" i="17"/>
  <c r="A38" i="11"/>
  <c r="A41" i="11"/>
  <c r="A64" i="18"/>
  <c r="A8" i="16"/>
  <c r="A125" i="17"/>
  <c r="A22" i="17"/>
  <c r="A57" i="16"/>
  <c r="A88" i="16"/>
  <c r="A63" i="16"/>
  <c r="A60" i="17"/>
  <c r="A164" i="16"/>
  <c r="A29" i="17"/>
  <c r="A6" i="16"/>
  <c r="B167" i="15"/>
  <c r="A45" i="16"/>
  <c r="A47" i="17"/>
  <c r="A33" i="18"/>
  <c r="A96" i="17"/>
  <c r="A31" i="18"/>
  <c r="A42" i="18"/>
  <c r="A66" i="17"/>
  <c r="A37" i="11"/>
  <c r="B38" i="11" s="1"/>
  <c r="A84" i="17"/>
  <c r="A73" i="16"/>
  <c r="B74" i="16" s="1"/>
  <c r="B75" i="16" s="1"/>
  <c r="B76" i="16" s="1"/>
  <c r="B77" i="16" s="1"/>
  <c r="A176" i="16"/>
  <c r="A128" i="16"/>
  <c r="A16" i="18"/>
  <c r="A13" i="18"/>
  <c r="A51" i="17"/>
  <c r="A108" i="16"/>
  <c r="A30" i="11"/>
  <c r="A114" i="18"/>
  <c r="A36" i="11"/>
  <c r="A86" i="16"/>
  <c r="A175" i="16"/>
  <c r="A133" i="16"/>
  <c r="A99" i="17"/>
  <c r="A171" i="16"/>
  <c r="A67" i="18"/>
  <c r="A8" i="18"/>
  <c r="A15" i="11"/>
  <c r="A66" i="16"/>
  <c r="A70" i="16"/>
  <c r="A192" i="17"/>
  <c r="A12" i="11"/>
  <c r="A71" i="18"/>
  <c r="A22" i="11"/>
  <c r="A48" i="18"/>
  <c r="A112" i="16"/>
  <c r="A2" i="17"/>
  <c r="B2" i="17" s="1"/>
  <c r="A25" i="18"/>
  <c r="A68" i="16"/>
  <c r="A81" i="17"/>
  <c r="A84" i="16"/>
  <c r="A55" i="16"/>
  <c r="A190" i="17"/>
  <c r="A3" i="17"/>
  <c r="A48" i="16"/>
  <c r="A14" i="11"/>
  <c r="A46" i="17"/>
  <c r="A43" i="16"/>
  <c r="A9" i="11"/>
  <c r="A63" i="18"/>
  <c r="A83" i="17"/>
  <c r="A64" i="17"/>
  <c r="A278" i="16"/>
  <c r="A113" i="16"/>
  <c r="A50" i="18"/>
  <c r="A32" i="17"/>
  <c r="A32" i="16"/>
  <c r="A86" i="17"/>
  <c r="A69" i="16"/>
  <c r="A67" i="17"/>
  <c r="A42" i="11"/>
  <c r="A154" i="17"/>
  <c r="A4" i="16"/>
  <c r="A34" i="16"/>
  <c r="A13" i="11"/>
  <c r="A112" i="18"/>
  <c r="A97" i="17"/>
  <c r="A32" i="18"/>
  <c r="A95" i="17"/>
  <c r="A170" i="16"/>
  <c r="A2" i="16"/>
  <c r="B2" i="16" s="1"/>
  <c r="A49" i="17"/>
  <c r="A107" i="16"/>
  <c r="A67" i="16"/>
  <c r="A72" i="16"/>
  <c r="A53" i="16"/>
  <c r="A34" i="11"/>
  <c r="A125" i="16"/>
  <c r="A14" i="18"/>
  <c r="A3" i="16"/>
  <c r="A149" i="17"/>
  <c r="A172" i="16"/>
  <c r="A43" i="18"/>
  <c r="A109" i="16"/>
  <c r="A115" i="18"/>
  <c r="A5" i="11"/>
  <c r="A46" i="11"/>
  <c r="A65" i="17"/>
  <c r="A4" i="17"/>
  <c r="A47" i="16"/>
  <c r="A44" i="16"/>
  <c r="A23" i="11"/>
  <c r="A2" i="14"/>
  <c r="A28" i="17"/>
  <c r="A62" i="18"/>
  <c r="A150" i="17"/>
  <c r="B80" i="15"/>
  <c r="A79" i="17"/>
  <c r="A61" i="17"/>
  <c r="A45" i="11"/>
  <c r="A44" i="11"/>
  <c r="A30" i="17"/>
  <c r="A50" i="17"/>
  <c r="A65" i="18"/>
  <c r="A111" i="16"/>
  <c r="A70" i="18"/>
  <c r="A42" i="16"/>
  <c r="A94" i="17"/>
  <c r="A9" i="18"/>
  <c r="A85" i="17"/>
  <c r="A71" i="16"/>
  <c r="A35" i="11"/>
  <c r="A155" i="16"/>
  <c r="A98" i="16"/>
  <c r="A97" i="16"/>
  <c r="A5" i="16"/>
  <c r="A110" i="16"/>
  <c r="A98" i="17"/>
  <c r="A51" i="18"/>
  <c r="B39" i="15"/>
  <c r="A49" i="18"/>
  <c r="A169" i="16"/>
  <c r="A48" i="17"/>
  <c r="A112" i="17"/>
  <c r="A69" i="11"/>
  <c r="A166" i="16"/>
  <c r="A113" i="17"/>
  <c r="A158" i="16"/>
  <c r="A122" i="16"/>
  <c r="A145" i="17"/>
  <c r="A133" i="17"/>
  <c r="B134" i="17" s="1"/>
  <c r="A130" i="16"/>
  <c r="A53" i="18"/>
  <c r="A127" i="16"/>
  <c r="A141" i="16"/>
  <c r="A134" i="16"/>
  <c r="A140" i="17"/>
  <c r="A115" i="17"/>
  <c r="A67" i="11"/>
  <c r="A151" i="17"/>
  <c r="A76" i="11"/>
  <c r="A120" i="17"/>
  <c r="A50" i="11"/>
  <c r="A119" i="16"/>
  <c r="A191" i="17"/>
  <c r="A147" i="17"/>
  <c r="A161" i="16"/>
  <c r="A74" i="11"/>
  <c r="A132" i="17"/>
  <c r="A148" i="17"/>
  <c r="A156" i="16"/>
  <c r="A142" i="16"/>
  <c r="A100" i="17"/>
  <c r="A152" i="16"/>
  <c r="A130" i="17"/>
  <c r="A124" i="16"/>
  <c r="A141" i="17"/>
  <c r="A126" i="16"/>
  <c r="A107" i="17"/>
  <c r="A174" i="16"/>
  <c r="A104" i="17"/>
  <c r="A70" i="11"/>
  <c r="A159" i="16"/>
  <c r="A102" i="17"/>
  <c r="A49" i="11"/>
  <c r="A94" i="16"/>
  <c r="A189" i="17"/>
  <c r="A117" i="17"/>
  <c r="A144" i="17"/>
  <c r="A103" i="17"/>
  <c r="A54" i="18"/>
  <c r="A75" i="11"/>
  <c r="A142" i="17"/>
  <c r="A123" i="16"/>
  <c r="A63" i="17"/>
  <c r="A48" i="11"/>
  <c r="A56" i="17"/>
  <c r="A155" i="17"/>
  <c r="A108" i="17"/>
  <c r="A105" i="17"/>
  <c r="A71" i="11"/>
  <c r="A118" i="17"/>
  <c r="A153" i="16"/>
  <c r="A131" i="17"/>
  <c r="A151" i="16"/>
  <c r="A131" i="16"/>
  <c r="A73" i="11"/>
  <c r="A115" i="16"/>
  <c r="A128" i="17"/>
  <c r="A165" i="16"/>
  <c r="A117" i="16"/>
  <c r="A55" i="18"/>
  <c r="A129" i="17"/>
  <c r="A168" i="16"/>
  <c r="A129" i="16"/>
  <c r="A160" i="16"/>
  <c r="A68" i="11"/>
  <c r="A121" i="17"/>
  <c r="A121" i="16"/>
  <c r="A62" i="17"/>
  <c r="A47" i="11"/>
  <c r="B52" i="15"/>
  <c r="A215" i="17"/>
  <c r="A277" i="16"/>
  <c r="A116" i="16"/>
  <c r="A157" i="16"/>
  <c r="A116" i="17"/>
  <c r="A120" i="16"/>
  <c r="A56" i="18"/>
  <c r="A163" i="16"/>
  <c r="A109" i="17"/>
  <c r="A88" i="11"/>
  <c r="A68" i="17"/>
  <c r="A56" i="16"/>
  <c r="A152" i="17"/>
  <c r="A153" i="17"/>
  <c r="A118" i="16"/>
  <c r="A110" i="17"/>
  <c r="A146" i="17"/>
  <c r="A114" i="17"/>
  <c r="A132" i="16"/>
  <c r="A111" i="17"/>
  <c r="A101" i="17"/>
  <c r="A167" i="16"/>
  <c r="A85" i="16"/>
  <c r="A193" i="17"/>
  <c r="A149" i="16"/>
  <c r="A143" i="17"/>
  <c r="A154" i="16"/>
  <c r="A114" i="16"/>
  <c r="A89" i="11"/>
  <c r="A162" i="16"/>
  <c r="A119" i="17"/>
  <c r="A150" i="16"/>
  <c r="A106" i="17"/>
  <c r="B735" i="14" l="1"/>
  <c r="B95" i="11"/>
  <c r="B74" i="17"/>
  <c r="B75" i="17"/>
  <c r="B76" i="17" s="1"/>
  <c r="B65" i="15"/>
  <c r="B66" i="15" s="1"/>
  <c r="B67" i="15" s="1"/>
  <c r="B68" i="15" s="1"/>
  <c r="B69" i="15" s="1"/>
  <c r="B350" i="15"/>
  <c r="B386" i="15"/>
  <c r="B447" i="17"/>
  <c r="B113" i="14"/>
  <c r="B114" i="14" s="1"/>
  <c r="B115" i="14" s="1"/>
  <c r="B116" i="14" s="1"/>
  <c r="B221" i="18"/>
  <c r="B71" i="17"/>
  <c r="B72" i="17"/>
  <c r="B73" i="17" s="1"/>
  <c r="B296" i="14"/>
  <c r="B489" i="17"/>
  <c r="B34" i="18"/>
  <c r="B35" i="18" s="1"/>
  <c r="B120" i="18"/>
  <c r="B420" i="14"/>
  <c r="B36" i="18"/>
  <c r="B264" i="14"/>
  <c r="B215" i="14"/>
  <c r="B801" i="14"/>
  <c r="B802" i="14" s="1"/>
  <c r="B803" i="14" s="1"/>
  <c r="B804" i="14" s="1"/>
  <c r="B805" i="14" s="1"/>
  <c r="B643" i="14"/>
  <c r="B43" i="14"/>
  <c r="B363" i="14"/>
  <c r="B112" i="14"/>
  <c r="B26" i="11"/>
  <c r="B24" i="11"/>
  <c r="B25" i="11" s="1"/>
  <c r="B250" i="17"/>
  <c r="B117" i="14"/>
  <c r="B215" i="18"/>
  <c r="B216" i="18" s="1"/>
  <c r="B535" i="17"/>
  <c r="B240" i="17"/>
  <c r="B207" i="16"/>
  <c r="B387" i="15"/>
  <c r="B753" i="14"/>
  <c r="B3" i="14"/>
  <c r="B4" i="14" s="1"/>
  <c r="B5" i="14" s="1"/>
  <c r="B6" i="14" s="1"/>
  <c r="B122" i="11"/>
  <c r="B388" i="15"/>
  <c r="B389" i="15" s="1"/>
  <c r="B552" i="16"/>
  <c r="B553" i="16" s="1"/>
  <c r="B554" i="16" s="1"/>
  <c r="B540" i="16"/>
  <c r="B541" i="16" s="1"/>
  <c r="B542" i="16" s="1"/>
  <c r="B543" i="16" s="1"/>
  <c r="B544" i="16" s="1"/>
  <c r="B545" i="16" s="1"/>
  <c r="B546" i="16" s="1"/>
  <c r="B547" i="16" s="1"/>
  <c r="B548" i="16" s="1"/>
  <c r="B511" i="17"/>
  <c r="B512" i="17" s="1"/>
  <c r="B513" i="17" s="1"/>
  <c r="B547" i="17"/>
  <c r="B548" i="17" s="1"/>
  <c r="B549" i="17" s="1"/>
  <c r="B550" i="17" s="1"/>
  <c r="B551" i="17" s="1"/>
  <c r="B552" i="17" s="1"/>
  <c r="B806" i="14"/>
  <c r="B807" i="14" s="1"/>
  <c r="B808" i="14" s="1"/>
  <c r="B809" i="14" s="1"/>
  <c r="B810" i="14" s="1"/>
  <c r="B811" i="14" s="1"/>
  <c r="B817" i="14"/>
  <c r="B818" i="14" s="1"/>
  <c r="B819" i="14" s="1"/>
  <c r="B820" i="14" s="1"/>
  <c r="B821" i="14" s="1"/>
  <c r="B399" i="15"/>
  <c r="B126" i="18"/>
  <c r="B162" i="11"/>
  <c r="B220" i="18"/>
  <c r="B536" i="17"/>
  <c r="B537" i="17" s="1"/>
  <c r="B538" i="17" s="1"/>
  <c r="B539" i="17" s="1"/>
  <c r="B163" i="11"/>
  <c r="B159" i="11"/>
  <c r="B160" i="11" s="1"/>
  <c r="B544" i="17"/>
  <c r="B545" i="17" s="1"/>
  <c r="B546" i="17" s="1"/>
  <c r="B822" i="14"/>
  <c r="B823" i="14" s="1"/>
  <c r="B824" i="14" s="1"/>
  <c r="B825" i="14" s="1"/>
  <c r="B826" i="14" s="1"/>
  <c r="B222" i="18"/>
  <c r="B555" i="16"/>
  <c r="B556" i="16" s="1"/>
  <c r="B557" i="16"/>
  <c r="B827" i="14"/>
  <c r="B828" i="14" s="1"/>
  <c r="B829" i="14" s="1"/>
  <c r="B830" i="14" s="1"/>
  <c r="B831" i="14" s="1"/>
  <c r="B832" i="14" s="1"/>
  <c r="B833" i="14" s="1"/>
  <c r="B834" i="14" s="1"/>
  <c r="B161" i="11"/>
  <c r="B397" i="15"/>
  <c r="B398" i="15" s="1"/>
  <c r="B392" i="15"/>
  <c r="B393" i="15" s="1"/>
  <c r="B394" i="15" s="1"/>
  <c r="B395" i="15" s="1"/>
  <c r="B396" i="15" s="1"/>
  <c r="B223" i="18"/>
  <c r="B217" i="18"/>
  <c r="B218" i="18" s="1"/>
  <c r="B390" i="15"/>
  <c r="B391" i="15" s="1"/>
  <c r="B540" i="17"/>
  <c r="B541" i="17" s="1"/>
  <c r="B542" i="17" s="1"/>
  <c r="B543" i="17" s="1"/>
  <c r="B549" i="16"/>
  <c r="B550" i="16" s="1"/>
  <c r="B551" i="16" s="1"/>
  <c r="B812" i="14"/>
  <c r="B813" i="14" s="1"/>
  <c r="B814" i="14" s="1"/>
  <c r="B815" i="14" s="1"/>
  <c r="B816" i="14" s="1"/>
  <c r="B157" i="11"/>
  <c r="B158" i="11" s="1"/>
  <c r="B445" i="14"/>
  <c r="B446" i="14" s="1"/>
  <c r="B447" i="14" s="1"/>
  <c r="B448" i="14" s="1"/>
  <c r="B449" i="14" s="1"/>
  <c r="B417" i="17"/>
  <c r="B177" i="18"/>
  <c r="B203" i="18"/>
  <c r="B204" i="18" s="1"/>
  <c r="B205" i="18" s="1"/>
  <c r="B162" i="18"/>
  <c r="B50" i="18"/>
  <c r="B200" i="18"/>
  <c r="B526" i="14"/>
  <c r="B527" i="14" s="1"/>
  <c r="B528" i="14" s="1"/>
  <c r="B529" i="14" s="1"/>
  <c r="B130" i="15"/>
  <c r="B131" i="15" s="1"/>
  <c r="B524" i="16"/>
  <c r="B525" i="16" s="1"/>
  <c r="B526" i="16" s="1"/>
  <c r="B527" i="16" s="1"/>
  <c r="B528" i="16" s="1"/>
  <c r="B529" i="16" s="1"/>
  <c r="B530" i="16" s="1"/>
  <c r="B531" i="16" s="1"/>
  <c r="B440" i="17"/>
  <c r="B290" i="14"/>
  <c r="B291" i="14" s="1"/>
  <c r="B292" i="14" s="1"/>
  <c r="B293" i="14" s="1"/>
  <c r="B294" i="14" s="1"/>
  <c r="B295" i="14" s="1"/>
  <c r="B471" i="17"/>
  <c r="B472" i="17" s="1"/>
  <c r="B473" i="17" s="1"/>
  <c r="B474" i="17" s="1"/>
  <c r="B266" i="17"/>
  <c r="B320" i="14"/>
  <c r="B321" i="14" s="1"/>
  <c r="B322" i="14" s="1"/>
  <c r="B323" i="14" s="1"/>
  <c r="B324" i="14" s="1"/>
  <c r="B192" i="14"/>
  <c r="B344" i="15"/>
  <c r="B345" i="15" s="1"/>
  <c r="B298" i="15"/>
  <c r="B299" i="15" s="1"/>
  <c r="B116" i="18"/>
  <c r="B284" i="14"/>
  <c r="B285" i="14" s="1"/>
  <c r="B286" i="14" s="1"/>
  <c r="B287" i="14" s="1"/>
  <c r="B288" i="14" s="1"/>
  <c r="B289" i="14" s="1"/>
  <c r="B186" i="14"/>
  <c r="B187" i="14" s="1"/>
  <c r="B188" i="14" s="1"/>
  <c r="B189" i="14" s="1"/>
  <c r="B190" i="14" s="1"/>
  <c r="B191" i="14" s="1"/>
  <c r="B240" i="14"/>
  <c r="B241" i="14" s="1"/>
  <c r="B242" i="14" s="1"/>
  <c r="B243" i="14" s="1"/>
  <c r="B244" i="14" s="1"/>
  <c r="B245" i="14" s="1"/>
  <c r="B379" i="16"/>
  <c r="B380" i="16" s="1"/>
  <c r="B381" i="16" s="1"/>
  <c r="B382" i="16" s="1"/>
  <c r="B81" i="14"/>
  <c r="B82" i="14" s="1"/>
  <c r="B83" i="14" s="1"/>
  <c r="B84" i="14" s="1"/>
  <c r="B85" i="14" s="1"/>
  <c r="B49" i="17"/>
  <c r="B50" i="17" s="1"/>
  <c r="B51" i="17" s="1"/>
  <c r="B37" i="18"/>
  <c r="B77" i="17"/>
  <c r="B78" i="17" s="1"/>
  <c r="B79" i="17" s="1"/>
  <c r="B121" i="18"/>
  <c r="B414" i="17"/>
  <c r="B415" i="17" s="1"/>
  <c r="B416" i="17" s="1"/>
  <c r="B384" i="15"/>
  <c r="B385" i="15" s="1"/>
  <c r="B134" i="11"/>
  <c r="B167" i="18"/>
  <c r="B168" i="18" s="1"/>
  <c r="B278" i="15"/>
  <c r="B279" i="15" s="1"/>
  <c r="B304" i="15"/>
  <c r="B305" i="15" s="1"/>
  <c r="B337" i="14"/>
  <c r="B338" i="14" s="1"/>
  <c r="B339" i="14" s="1"/>
  <c r="B340" i="14" s="1"/>
  <c r="B341" i="14" s="1"/>
  <c r="B135" i="16"/>
  <c r="B376" i="14"/>
  <c r="B569" i="14"/>
  <c r="B570" i="14" s="1"/>
  <c r="B571" i="14" s="1"/>
  <c r="B572" i="14" s="1"/>
  <c r="B573" i="14" s="1"/>
  <c r="B545" i="14"/>
  <c r="B546" i="14" s="1"/>
  <c r="B547" i="14" s="1"/>
  <c r="B548" i="14" s="1"/>
  <c r="B549" i="14" s="1"/>
  <c r="B123" i="18"/>
  <c r="B265" i="14"/>
  <c r="B266" i="14" s="1"/>
  <c r="B267" i="14" s="1"/>
  <c r="B268" i="14" s="1"/>
  <c r="B269" i="14" s="1"/>
  <c r="B153" i="11"/>
  <c r="B158" i="18"/>
  <c r="B169" i="18"/>
  <c r="B170" i="18" s="1"/>
  <c r="B10" i="18"/>
  <c r="B11" i="18" s="1"/>
  <c r="B85" i="18"/>
  <c r="B86" i="18" s="1"/>
  <c r="B87" i="18" s="1"/>
  <c r="B79" i="18"/>
  <c r="B80" i="18" s="1"/>
  <c r="B184" i="18"/>
  <c r="B142" i="18"/>
  <c r="B71" i="18"/>
  <c r="B81" i="18"/>
  <c r="B82" i="18" s="1"/>
  <c r="B185" i="18"/>
  <c r="B197" i="17"/>
  <c r="B198" i="17" s="1"/>
  <c r="B199" i="17" s="1"/>
  <c r="B200" i="17" s="1"/>
  <c r="B335" i="17"/>
  <c r="B336" i="17" s="1"/>
  <c r="B337" i="17" s="1"/>
  <c r="B338" i="17" s="1"/>
  <c r="B339" i="17" s="1"/>
  <c r="B42" i="17"/>
  <c r="B43" i="17" s="1"/>
  <c r="B44" i="17" s="1"/>
  <c r="B45" i="17" s="1"/>
  <c r="B267" i="17"/>
  <c r="B268" i="17" s="1"/>
  <c r="B269" i="17" s="1"/>
  <c r="B508" i="17"/>
  <c r="B509" i="17" s="1"/>
  <c r="B510" i="17" s="1"/>
  <c r="B87" i="17"/>
  <c r="B88" i="17" s="1"/>
  <c r="B89" i="17" s="1"/>
  <c r="B90" i="17" s="1"/>
  <c r="B315" i="17"/>
  <c r="B371" i="17"/>
  <c r="B372" i="17" s="1"/>
  <c r="B373" i="17" s="1"/>
  <c r="B144" i="11"/>
  <c r="B72" i="11"/>
  <c r="B109" i="11"/>
  <c r="B155" i="16"/>
  <c r="B156" i="16" s="1"/>
  <c r="B157" i="16" s="1"/>
  <c r="B158" i="16" s="1"/>
  <c r="B46" i="16"/>
  <c r="B47" i="16" s="1"/>
  <c r="B48" i="16" s="1"/>
  <c r="B49" i="16" s="1"/>
  <c r="B111" i="16"/>
  <c r="B112" i="16" s="1"/>
  <c r="B113" i="16" s="1"/>
  <c r="B114" i="16" s="1"/>
  <c r="B99" i="16"/>
  <c r="B100" i="16" s="1"/>
  <c r="B101" i="16" s="1"/>
  <c r="B102" i="16" s="1"/>
  <c r="B115" i="16"/>
  <c r="B116" i="16" s="1"/>
  <c r="B117" i="16" s="1"/>
  <c r="B118" i="16" s="1"/>
  <c r="B119" i="16" s="1"/>
  <c r="B499" i="16"/>
  <c r="B500" i="16" s="1"/>
  <c r="B501" i="16" s="1"/>
  <c r="B502" i="16" s="1"/>
  <c r="B503" i="16" s="1"/>
  <c r="B39" i="16"/>
  <c r="B40" i="16" s="1"/>
  <c r="B41" i="16" s="1"/>
  <c r="B347" i="16"/>
  <c r="B348" i="16" s="1"/>
  <c r="B349" i="16" s="1"/>
  <c r="B28" i="16"/>
  <c r="B29" i="16" s="1"/>
  <c r="B30" i="16" s="1"/>
  <c r="B31" i="16" s="1"/>
  <c r="B512" i="16"/>
  <c r="B513" i="16" s="1"/>
  <c r="B514" i="16"/>
  <c r="B515" i="16" s="1"/>
  <c r="B516" i="16" s="1"/>
  <c r="B517" i="16" s="1"/>
  <c r="B518" i="16" s="1"/>
  <c r="B519" i="16" s="1"/>
  <c r="B520" i="16" s="1"/>
  <c r="B78" i="16"/>
  <c r="B79" i="16" s="1"/>
  <c r="B80" i="16" s="1"/>
  <c r="B81" i="16" s="1"/>
  <c r="B82" i="16" s="1"/>
  <c r="B83" i="16" s="1"/>
  <c r="B84" i="16" s="1"/>
  <c r="B205" i="16"/>
  <c r="B206" i="16" s="1"/>
  <c r="B203" i="15"/>
  <c r="B204" i="15" s="1"/>
  <c r="B357" i="15"/>
  <c r="B358" i="15" s="1"/>
  <c r="B116" i="15"/>
  <c r="B117" i="15" s="1"/>
  <c r="B120" i="15"/>
  <c r="B121" i="15" s="1"/>
  <c r="B300" i="15"/>
  <c r="B301" i="15" s="1"/>
  <c r="B342" i="15"/>
  <c r="B343" i="15" s="1"/>
  <c r="B153" i="15"/>
  <c r="B154" i="15" s="1"/>
  <c r="B155" i="15" s="1"/>
  <c r="B156" i="15" s="1"/>
  <c r="B157" i="15" s="1"/>
  <c r="B158" i="15" s="1"/>
  <c r="B159" i="15" s="1"/>
  <c r="B346" i="15"/>
  <c r="B347" i="15" s="1"/>
  <c r="B86" i="14"/>
  <c r="B87" i="14" s="1"/>
  <c r="B88" i="14" s="1"/>
  <c r="B89" i="14" s="1"/>
  <c r="B90" i="14" s="1"/>
  <c r="B91" i="14" s="1"/>
  <c r="B92" i="14" s="1"/>
  <c r="B93" i="14" s="1"/>
  <c r="B435" i="14"/>
  <c r="B436" i="14" s="1"/>
  <c r="B437" i="14" s="1"/>
  <c r="B438" i="14" s="1"/>
  <c r="B439" i="14" s="1"/>
  <c r="B216" i="14"/>
  <c r="B217" i="14" s="1"/>
  <c r="B218" i="14" s="1"/>
  <c r="B219" i="14" s="1"/>
  <c r="B220" i="14" s="1"/>
  <c r="B493" i="14"/>
  <c r="B494" i="14" s="1"/>
  <c r="B495" i="14" s="1"/>
  <c r="B297" i="14"/>
  <c r="B298" i="14" s="1"/>
  <c r="B299" i="14" s="1"/>
  <c r="B300" i="14" s="1"/>
  <c r="B301" i="14" s="1"/>
  <c r="B754" i="14"/>
  <c r="B755" i="14" s="1"/>
  <c r="B756" i="14" s="1"/>
  <c r="B757" i="14" s="1"/>
  <c r="B758" i="14" s="1"/>
  <c r="B53" i="14"/>
  <c r="B364" i="14"/>
  <c r="B365" i="14" s="1"/>
  <c r="B366" i="14" s="1"/>
  <c r="B367" i="14" s="1"/>
  <c r="B368" i="14" s="1"/>
  <c r="B550" i="14"/>
  <c r="B551" i="14" s="1"/>
  <c r="B552" i="14" s="1"/>
  <c r="B553" i="14" s="1"/>
  <c r="B554" i="14" s="1"/>
  <c r="B555" i="14" s="1"/>
  <c r="B556" i="14" s="1"/>
  <c r="B557" i="14" s="1"/>
  <c r="B425" i="14"/>
  <c r="B426" i="14" s="1"/>
  <c r="B427" i="14" s="1"/>
  <c r="B428" i="14" s="1"/>
  <c r="B429" i="14" s="1"/>
  <c r="B535" i="14"/>
  <c r="B536" i="14" s="1"/>
  <c r="B537" i="14" s="1"/>
  <c r="B538" i="14" s="1"/>
  <c r="B539" i="14" s="1"/>
  <c r="B723" i="14"/>
  <c r="B724" i="14" s="1"/>
  <c r="B725" i="14" s="1"/>
  <c r="B726" i="14" s="1"/>
  <c r="B727" i="14" s="1"/>
  <c r="B728" i="14" s="1"/>
  <c r="B729" i="14" s="1"/>
  <c r="B684" i="14"/>
  <c r="B685" i="14" s="1"/>
  <c r="B686" i="14" s="1"/>
  <c r="B687" i="14" s="1"/>
  <c r="B347" i="14"/>
  <c r="B348" i="14" s="1"/>
  <c r="B349" i="14" s="1"/>
  <c r="B350" i="14" s="1"/>
  <c r="B351" i="14" s="1"/>
  <c r="B381" i="14"/>
  <c r="B382" i="14" s="1"/>
  <c r="B383" i="14" s="1"/>
  <c r="B384" i="14" s="1"/>
  <c r="B385" i="14" s="1"/>
  <c r="B386" i="14" s="1"/>
  <c r="B574" i="14"/>
  <c r="B93" i="11"/>
  <c r="B140" i="11"/>
  <c r="B137" i="11"/>
  <c r="B138" i="11" s="1"/>
  <c r="B78" i="11"/>
  <c r="B43" i="11"/>
  <c r="B23" i="11"/>
  <c r="B124" i="11"/>
  <c r="B77" i="11"/>
  <c r="B90" i="11"/>
  <c r="B37" i="11"/>
  <c r="B106" i="11"/>
  <c r="B148" i="11"/>
  <c r="B132" i="15"/>
  <c r="B133" i="15" s="1"/>
  <c r="B84" i="11"/>
  <c r="B285" i="16"/>
  <c r="B286" i="16" s="1"/>
  <c r="B287" i="16" s="1"/>
  <c r="B288" i="16" s="1"/>
  <c r="B289" i="16" s="1"/>
  <c r="B352" i="17"/>
  <c r="B353" i="17" s="1"/>
  <c r="B354" i="17" s="1"/>
  <c r="B103" i="11"/>
  <c r="B361" i="16"/>
  <c r="B362" i="16" s="1"/>
  <c r="B317" i="15"/>
  <c r="B318" i="15" s="1"/>
  <c r="B161" i="18"/>
  <c r="B127" i="11"/>
  <c r="B128" i="11" s="1"/>
  <c r="B341" i="15"/>
  <c r="B66" i="17"/>
  <c r="B67" i="17" s="1"/>
  <c r="B68" i="17" s="1"/>
  <c r="B69" i="17" s="1"/>
  <c r="B64" i="18"/>
  <c r="B65" i="18" s="1"/>
  <c r="B244" i="17"/>
  <c r="B245" i="17" s="1"/>
  <c r="B246" i="17" s="1"/>
  <c r="B247" i="17" s="1"/>
  <c r="B248" i="17" s="1"/>
  <c r="B249" i="17" s="1"/>
  <c r="B273" i="15"/>
  <c r="B274" i="15" s="1"/>
  <c r="B51" i="11"/>
  <c r="B210" i="14"/>
  <c r="B211" i="14" s="1"/>
  <c r="B212" i="14" s="1"/>
  <c r="B213" i="14" s="1"/>
  <c r="B214" i="14" s="1"/>
  <c r="B200" i="15"/>
  <c r="B201" i="15" s="1"/>
  <c r="B202" i="15" s="1"/>
  <c r="B131" i="11"/>
  <c r="B63" i="11"/>
  <c r="B254" i="16"/>
  <c r="B255" i="16" s="1"/>
  <c r="B256" i="16" s="1"/>
  <c r="B257" i="16" s="1"/>
  <c r="B258" i="16" s="1"/>
  <c r="B259" i="16" s="1"/>
  <c r="B227" i="15"/>
  <c r="B344" i="16"/>
  <c r="B345" i="16" s="1"/>
  <c r="B346" i="16" s="1"/>
  <c r="B131" i="18"/>
  <c r="B132" i="18" s="1"/>
  <c r="B327" i="16"/>
  <c r="B328" i="16" s="1"/>
  <c r="B329" i="16" s="1"/>
  <c r="B330" i="16" s="1"/>
  <c r="B331" i="16" s="1"/>
  <c r="B146" i="18"/>
  <c r="B363" i="16"/>
  <c r="B364" i="16" s="1"/>
  <c r="B155" i="18"/>
  <c r="B197" i="18"/>
  <c r="B38" i="14"/>
  <c r="B39" i="14" s="1"/>
  <c r="B40" i="14" s="1"/>
  <c r="B41" i="14" s="1"/>
  <c r="B42" i="14" s="1"/>
  <c r="B126" i="15"/>
  <c r="B127" i="15" s="1"/>
  <c r="B127" i="18"/>
  <c r="B128" i="18" s="1"/>
  <c r="B383" i="16"/>
  <c r="B384" i="16" s="1"/>
  <c r="B385" i="16" s="1"/>
  <c r="B386" i="16" s="1"/>
  <c r="B387" i="16" s="1"/>
  <c r="B280" i="15"/>
  <c r="B281" i="15" s="1"/>
  <c r="B44" i="18"/>
  <c r="B45" i="18" s="1"/>
  <c r="B46" i="18" s="1"/>
  <c r="B223" i="15"/>
  <c r="B224" i="15" s="1"/>
  <c r="B323" i="16"/>
  <c r="B7" i="11"/>
  <c r="B8" i="11" s="1"/>
  <c r="B239" i="16"/>
  <c r="B240" i="16" s="1"/>
  <c r="B241" i="16" s="1"/>
  <c r="B242" i="16" s="1"/>
  <c r="B243" i="16" s="1"/>
  <c r="B244" i="16" s="1"/>
  <c r="B221" i="15"/>
  <c r="B222" i="15" s="1"/>
  <c r="B206" i="18"/>
  <c r="B51" i="16"/>
  <c r="B19" i="18"/>
  <c r="B191" i="15"/>
  <c r="B192" i="15" s="1"/>
  <c r="B311" i="17"/>
  <c r="B312" i="17" s="1"/>
  <c r="B313" i="17" s="1"/>
  <c r="B314" i="17" s="1"/>
  <c r="B144" i="18"/>
  <c r="B275" i="15"/>
  <c r="B276" i="15" s="1"/>
  <c r="B294" i="17"/>
  <c r="B295" i="17" s="1"/>
  <c r="B296" i="17" s="1"/>
  <c r="B297" i="17" s="1"/>
  <c r="B465" i="16"/>
  <c r="B354" i="15"/>
  <c r="B113" i="11"/>
  <c r="B394" i="16"/>
  <c r="B395" i="16" s="1"/>
  <c r="B396" i="16" s="1"/>
  <c r="B179" i="18"/>
  <c r="B612" i="14"/>
  <c r="B613" i="14" s="1"/>
  <c r="B614" i="14" s="1"/>
  <c r="B615" i="14" s="1"/>
  <c r="B616" i="14" s="1"/>
  <c r="B52" i="17"/>
  <c r="B141" i="16"/>
  <c r="B142" i="16" s="1"/>
  <c r="B143" i="16" s="1"/>
  <c r="B61" i="11"/>
  <c r="B113" i="18"/>
  <c r="B72" i="18"/>
  <c r="B209" i="16"/>
  <c r="B210" i="16" s="1"/>
  <c r="B211" i="16" s="1"/>
  <c r="B79" i="11"/>
  <c r="B305" i="17"/>
  <c r="B306" i="17" s="1"/>
  <c r="B307" i="17" s="1"/>
  <c r="B378" i="16"/>
  <c r="B129" i="11"/>
  <c r="B388" i="16"/>
  <c r="B389" i="16" s="1"/>
  <c r="B648" i="14"/>
  <c r="B649" i="14" s="1"/>
  <c r="B650" i="14" s="1"/>
  <c r="B651" i="14" s="1"/>
  <c r="B652" i="14" s="1"/>
  <c r="B221" i="14"/>
  <c r="B222" i="14" s="1"/>
  <c r="B223" i="14" s="1"/>
  <c r="B224" i="14" s="1"/>
  <c r="B225" i="14" s="1"/>
  <c r="B523" i="17"/>
  <c r="B524" i="17" s="1"/>
  <c r="B525" i="17" s="1"/>
  <c r="B67" i="18"/>
  <c r="B68" i="18" s="1"/>
  <c r="B89" i="15"/>
  <c r="B90" i="15" s="1"/>
  <c r="B91" i="15" s="1"/>
  <c r="B92" i="15" s="1"/>
  <c r="B93" i="15" s="1"/>
  <c r="B94" i="15" s="1"/>
  <c r="B110" i="11"/>
  <c r="B118" i="14"/>
  <c r="B119" i="14" s="1"/>
  <c r="B120" i="14" s="1"/>
  <c r="B121" i="14" s="1"/>
  <c r="B540" i="14"/>
  <c r="B541" i="14" s="1"/>
  <c r="B542" i="14" s="1"/>
  <c r="B543" i="14" s="1"/>
  <c r="B544" i="14" s="1"/>
  <c r="B771" i="14"/>
  <c r="B772" i="14" s="1"/>
  <c r="B773" i="14" s="1"/>
  <c r="B774" i="14" s="1"/>
  <c r="B775" i="14" s="1"/>
  <c r="B776" i="14" s="1"/>
  <c r="B492" i="17"/>
  <c r="B83" i="17"/>
  <c r="B84" i="17" s="1"/>
  <c r="B85" i="17" s="1"/>
  <c r="B86" i="17" s="1"/>
  <c r="B332" i="17"/>
  <c r="B333" i="17" s="1"/>
  <c r="B334" i="17" s="1"/>
  <c r="B108" i="11"/>
  <c r="B346" i="17"/>
  <c r="B347" i="17" s="1"/>
  <c r="B348" i="17" s="1"/>
  <c r="B349" i="17" s="1"/>
  <c r="B350" i="17" s="1"/>
  <c r="B351" i="17" s="1"/>
  <c r="B134" i="15"/>
  <c r="B135" i="15" s="1"/>
  <c r="B53" i="11"/>
  <c r="B221" i="17"/>
  <c r="B222" i="17" s="1"/>
  <c r="B223" i="17" s="1"/>
  <c r="B224" i="17" s="1"/>
  <c r="B135" i="18"/>
  <c r="B97" i="11"/>
  <c r="B321" i="15"/>
  <c r="B322" i="15" s="1"/>
  <c r="B323" i="15" s="1"/>
  <c r="B324" i="15" s="1"/>
  <c r="B325" i="15" s="1"/>
  <c r="B335" i="15"/>
  <c r="B336" i="15" s="1"/>
  <c r="B411" i="16"/>
  <c r="B412" i="16" s="1"/>
  <c r="B637" i="14"/>
  <c r="B638" i="14" s="1"/>
  <c r="B639" i="14" s="1"/>
  <c r="B640" i="14" s="1"/>
  <c r="B641" i="14" s="1"/>
  <c r="B642" i="14" s="1"/>
  <c r="B458" i="14"/>
  <c r="B459" i="14" s="1"/>
  <c r="B460" i="14" s="1"/>
  <c r="B461" i="14" s="1"/>
  <c r="B462" i="14" s="1"/>
  <c r="B122" i="17"/>
  <c r="B123" i="17" s="1"/>
  <c r="B124" i="17" s="1"/>
  <c r="B125" i="17" s="1"/>
  <c r="B126" i="17" s="1"/>
  <c r="B127" i="17" s="1"/>
  <c r="B69" i="11"/>
  <c r="B3" i="17"/>
  <c r="B4" i="17" s="1"/>
  <c r="B5" i="17" s="1"/>
  <c r="B6" i="17" s="1"/>
  <c r="B42" i="11"/>
  <c r="B77" i="18"/>
  <c r="B78" i="18" s="1"/>
  <c r="B137" i="18"/>
  <c r="B247" i="15"/>
  <c r="B444" i="16"/>
  <c r="B445" i="16" s="1"/>
  <c r="B117" i="11"/>
  <c r="B118" i="11" s="1"/>
  <c r="B162" i="14"/>
  <c r="B163" i="14" s="1"/>
  <c r="B164" i="14" s="1"/>
  <c r="B165" i="14" s="1"/>
  <c r="B166" i="14" s="1"/>
  <c r="B167" i="14" s="1"/>
  <c r="B507" i="16"/>
  <c r="B508" i="16" s="1"/>
  <c r="B509" i="16" s="1"/>
  <c r="B114" i="11"/>
  <c r="B10" i="11"/>
  <c r="B110" i="15"/>
  <c r="B111" i="15" s="1"/>
  <c r="B106" i="15"/>
  <c r="B107" i="15" s="1"/>
  <c r="B90" i="18"/>
  <c r="B122" i="15"/>
  <c r="B123" i="15" s="1"/>
  <c r="B253" i="15"/>
  <c r="B254" i="15" s="1"/>
  <c r="B316" i="17"/>
  <c r="B317" i="17" s="1"/>
  <c r="B318" i="17" s="1"/>
  <c r="B319" i="17" s="1"/>
  <c r="B320" i="17" s="1"/>
  <c r="B321" i="17" s="1"/>
  <c r="B326" i="15"/>
  <c r="B94" i="14"/>
  <c r="B95" i="14" s="1"/>
  <c r="B96" i="14" s="1"/>
  <c r="B97" i="14" s="1"/>
  <c r="B98" i="14" s="1"/>
  <c r="B99" i="14" s="1"/>
  <c r="B100" i="14" s="1"/>
  <c r="B101" i="14" s="1"/>
  <c r="B510" i="16"/>
  <c r="B511" i="16" s="1"/>
  <c r="B378" i="15"/>
  <c r="B379" i="15" s="1"/>
  <c r="B157" i="18"/>
  <c r="B782" i="14"/>
  <c r="B783" i="14" s="1"/>
  <c r="B784" i="14" s="1"/>
  <c r="B785" i="14" s="1"/>
  <c r="B786" i="14" s="1"/>
  <c r="B787" i="14" s="1"/>
  <c r="B788" i="14" s="1"/>
  <c r="B789" i="14" s="1"/>
  <c r="B145" i="14"/>
  <c r="B146" i="14" s="1"/>
  <c r="B147" i="14" s="1"/>
  <c r="B148" i="14" s="1"/>
  <c r="B149" i="14" s="1"/>
  <c r="B150" i="14" s="1"/>
  <c r="B313" i="14"/>
  <c r="B314" i="14" s="1"/>
  <c r="B315" i="14" s="1"/>
  <c r="B316" i="14" s="1"/>
  <c r="B317" i="14" s="1"/>
  <c r="B318" i="14" s="1"/>
  <c r="B319" i="14" s="1"/>
  <c r="B278" i="16"/>
  <c r="B279" i="16" s="1"/>
  <c r="B280" i="16" s="1"/>
  <c r="B281" i="16" s="1"/>
  <c r="B282" i="16" s="1"/>
  <c r="B81" i="15"/>
  <c r="B31" i="11"/>
  <c r="B234" i="14"/>
  <c r="B235" i="14" s="1"/>
  <c r="B236" i="14" s="1"/>
  <c r="B237" i="14" s="1"/>
  <c r="B238" i="14" s="1"/>
  <c r="B239" i="14" s="1"/>
  <c r="B7" i="18"/>
  <c r="B413" i="16"/>
  <c r="B414" i="16" s="1"/>
  <c r="B415" i="16" s="1"/>
  <c r="B416" i="16" s="1"/>
  <c r="B417" i="16" s="1"/>
  <c r="B8" i="14"/>
  <c r="B9" i="14" s="1"/>
  <c r="B10" i="14" s="1"/>
  <c r="B11" i="14" s="1"/>
  <c r="B120" i="16"/>
  <c r="B121" i="16" s="1"/>
  <c r="B122" i="16" s="1"/>
  <c r="B123" i="16" s="1"/>
  <c r="B56" i="16"/>
  <c r="B57" i="16" s="1"/>
  <c r="B58" i="16" s="1"/>
  <c r="B59" i="16" s="1"/>
  <c r="B46" i="15"/>
  <c r="B47" i="15" s="1"/>
  <c r="B54" i="17"/>
  <c r="B55" i="17" s="1"/>
  <c r="B31" i="18"/>
  <c r="B226" i="16"/>
  <c r="B227" i="16" s="1"/>
  <c r="B228" i="16" s="1"/>
  <c r="B229" i="16" s="1"/>
  <c r="B171" i="17"/>
  <c r="B172" i="17" s="1"/>
  <c r="B173" i="17" s="1"/>
  <c r="B174" i="17" s="1"/>
  <c r="B175" i="17" s="1"/>
  <c r="B143" i="15"/>
  <c r="B144" i="15" s="1"/>
  <c r="B145" i="15" s="1"/>
  <c r="B146" i="15" s="1"/>
  <c r="B147" i="15" s="1"/>
  <c r="B148" i="15" s="1"/>
  <c r="B149" i="15" s="1"/>
  <c r="B150" i="15" s="1"/>
  <c r="B25" i="17"/>
  <c r="B26" i="17" s="1"/>
  <c r="B27" i="17" s="1"/>
  <c r="B14" i="16"/>
  <c r="B15" i="16" s="1"/>
  <c r="B16" i="16" s="1"/>
  <c r="B17" i="16" s="1"/>
  <c r="B18" i="16" s="1"/>
  <c r="B19" i="16" s="1"/>
  <c r="B148" i="16"/>
  <c r="B233" i="15"/>
  <c r="B325" i="16"/>
  <c r="B326" i="16" s="1"/>
  <c r="B332" i="16"/>
  <c r="B358" i="17"/>
  <c r="B359" i="17" s="1"/>
  <c r="B360" i="17" s="1"/>
  <c r="B390" i="16"/>
  <c r="B391" i="16" s="1"/>
  <c r="B392" i="16" s="1"/>
  <c r="B199" i="18"/>
  <c r="B164" i="18"/>
  <c r="B165" i="18" s="1"/>
  <c r="B392" i="14"/>
  <c r="B393" i="14" s="1"/>
  <c r="B394" i="14" s="1"/>
  <c r="B395" i="14" s="1"/>
  <c r="B396" i="14" s="1"/>
  <c r="B777" i="14"/>
  <c r="B778" i="14" s="1"/>
  <c r="B779" i="14" s="1"/>
  <c r="B780" i="14" s="1"/>
  <c r="B781" i="14" s="1"/>
  <c r="B517" i="17"/>
  <c r="B518" i="17" s="1"/>
  <c r="B519" i="17" s="1"/>
  <c r="B520" i="17" s="1"/>
  <c r="B521" i="17" s="1"/>
  <c r="B522" i="17" s="1"/>
  <c r="B374" i="15"/>
  <c r="B44" i="15"/>
  <c r="B45" i="15" s="1"/>
  <c r="B165" i="15"/>
  <c r="B166" i="15" s="1"/>
  <c r="B85" i="11"/>
  <c r="B229" i="17"/>
  <c r="B230" i="17" s="1"/>
  <c r="B231" i="17" s="1"/>
  <c r="B232" i="17" s="1"/>
  <c r="B233" i="17" s="1"/>
  <c r="B240" i="15"/>
  <c r="B527" i="17"/>
  <c r="B528" i="17" s="1"/>
  <c r="B529" i="17" s="1"/>
  <c r="B202" i="14"/>
  <c r="B203" i="14" s="1"/>
  <c r="B204" i="14" s="1"/>
  <c r="B205" i="14" s="1"/>
  <c r="B206" i="14" s="1"/>
  <c r="B207" i="14" s="1"/>
  <c r="B208" i="14" s="1"/>
  <c r="B209" i="14" s="1"/>
  <c r="B146" i="11"/>
  <c r="B48" i="15"/>
  <c r="B49" i="15" s="1"/>
  <c r="B114" i="15"/>
  <c r="B115" i="15" s="1"/>
  <c r="B14" i="11"/>
  <c r="B15" i="11" s="1"/>
  <c r="B51" i="18"/>
  <c r="B129" i="16"/>
  <c r="B130" i="16" s="1"/>
  <c r="B131" i="16" s="1"/>
  <c r="B132" i="16" s="1"/>
  <c r="B133" i="16" s="1"/>
  <c r="B134" i="16" s="1"/>
  <c r="B40" i="18"/>
  <c r="B41" i="18" s="1"/>
  <c r="B18" i="11"/>
  <c r="B48" i="18"/>
  <c r="B107" i="16"/>
  <c r="B108" i="16" s="1"/>
  <c r="B109" i="16" s="1"/>
  <c r="B110" i="16" s="1"/>
  <c r="B191" i="16"/>
  <c r="B192" i="16" s="1"/>
  <c r="B193" i="16" s="1"/>
  <c r="B194" i="16" s="1"/>
  <c r="B195" i="16" s="1"/>
  <c r="B162" i="15"/>
  <c r="B163" i="15" s="1"/>
  <c r="B6" i="15"/>
  <c r="B7" i="15" s="1"/>
  <c r="B181" i="15"/>
  <c r="B182" i="15" s="1"/>
  <c r="B104" i="18"/>
  <c r="B105" i="18" s="1"/>
  <c r="B270" i="16"/>
  <c r="B271" i="16" s="1"/>
  <c r="B272" i="16" s="1"/>
  <c r="B277" i="15"/>
  <c r="B290" i="16"/>
  <c r="B290" i="17"/>
  <c r="B291" i="17" s="1"/>
  <c r="B292" i="17" s="1"/>
  <c r="B293" i="17" s="1"/>
  <c r="B215" i="15"/>
  <c r="B216" i="15" s="1"/>
  <c r="B217" i="15"/>
  <c r="B218" i="15" s="1"/>
  <c r="B225" i="15"/>
  <c r="B226" i="15" s="1"/>
  <c r="B92" i="11"/>
  <c r="B96" i="11"/>
  <c r="B208" i="15"/>
  <c r="B209" i="15" s="1"/>
  <c r="B210" i="15" s="1"/>
  <c r="B211" i="15" s="1"/>
  <c r="B212" i="15" s="1"/>
  <c r="B243" i="15"/>
  <c r="B244" i="15" s="1"/>
  <c r="B102" i="11"/>
  <c r="B149" i="18"/>
  <c r="B370" i="17"/>
  <c r="B361" i="15"/>
  <c r="B362" i="15" s="1"/>
  <c r="B363" i="15" s="1"/>
  <c r="B364" i="15" s="1"/>
  <c r="B365" i="15" s="1"/>
  <c r="B366" i="15" s="1"/>
  <c r="B423" i="17"/>
  <c r="B424" i="17" s="1"/>
  <c r="B425" i="17" s="1"/>
  <c r="B154" i="18"/>
  <c r="B439" i="16"/>
  <c r="B440" i="16" s="1"/>
  <c r="B443" i="16"/>
  <c r="B176" i="18"/>
  <c r="B287" i="15"/>
  <c r="B288" i="15" s="1"/>
  <c r="B258" i="14"/>
  <c r="B259" i="14" s="1"/>
  <c r="B260" i="14" s="1"/>
  <c r="B261" i="14" s="1"/>
  <c r="B262" i="14" s="1"/>
  <c r="B263" i="14" s="1"/>
  <c r="B133" i="11"/>
  <c r="B127" i="14"/>
  <c r="B128" i="14" s="1"/>
  <c r="B129" i="14" s="1"/>
  <c r="B130" i="14" s="1"/>
  <c r="B131" i="14" s="1"/>
  <c r="B463" i="17"/>
  <c r="B701" i="14"/>
  <c r="B702" i="14" s="1"/>
  <c r="B703" i="14" s="1"/>
  <c r="B704" i="14" s="1"/>
  <c r="B705" i="14" s="1"/>
  <c r="B706" i="14" s="1"/>
  <c r="B357" i="14"/>
  <c r="B358" i="14" s="1"/>
  <c r="B359" i="14" s="1"/>
  <c r="B360" i="14" s="1"/>
  <c r="B361" i="14" s="1"/>
  <c r="B362" i="14" s="1"/>
  <c r="B195" i="18"/>
  <c r="B150" i="11"/>
  <c r="B494" i="16"/>
  <c r="B495" i="16" s="1"/>
  <c r="B496" i="16" s="1"/>
  <c r="B497" i="16" s="1"/>
  <c r="B498" i="16" s="1"/>
  <c r="B532" i="16"/>
  <c r="B143" i="11"/>
  <c r="B506" i="14"/>
  <c r="B507" i="14" s="1"/>
  <c r="B508" i="14" s="1"/>
  <c r="B509" i="14" s="1"/>
  <c r="B510" i="14" s="1"/>
  <c r="B511" i="14" s="1"/>
  <c r="B302" i="14"/>
  <c r="B303" i="14" s="1"/>
  <c r="B304" i="14" s="1"/>
  <c r="B305" i="14" s="1"/>
  <c r="B306" i="14" s="1"/>
  <c r="B102" i="17"/>
  <c r="B103" i="17" s="1"/>
  <c r="B104" i="17" s="1"/>
  <c r="B164" i="16"/>
  <c r="B35" i="16"/>
  <c r="B36" i="16" s="1"/>
  <c r="B37" i="16" s="1"/>
  <c r="B94" i="17"/>
  <c r="B95" i="17" s="1"/>
  <c r="B96" i="17" s="1"/>
  <c r="B97" i="17" s="1"/>
  <c r="B98" i="17" s="1"/>
  <c r="B32" i="16"/>
  <c r="B33" i="16" s="1"/>
  <c r="B34" i="16" s="1"/>
  <c r="B223" i="16"/>
  <c r="B224" i="16" s="1"/>
  <c r="B225" i="16" s="1"/>
  <c r="B95" i="18"/>
  <c r="B96" i="18" s="1"/>
  <c r="B97" i="18" s="1"/>
  <c r="B128" i="15"/>
  <c r="B129" i="15" s="1"/>
  <c r="B5" i="18"/>
  <c r="B5" i="11"/>
  <c r="B78" i="15"/>
  <c r="B79" i="15" s="1"/>
  <c r="B83" i="11"/>
  <c r="B81" i="11"/>
  <c r="B61" i="18"/>
  <c r="B262" i="17"/>
  <c r="B263" i="17" s="1"/>
  <c r="B264" i="17" s="1"/>
  <c r="B265" i="17" s="1"/>
  <c r="B291" i="16"/>
  <c r="B292" i="16" s="1"/>
  <c r="B505" i="16"/>
  <c r="B343" i="17"/>
  <c r="B344" i="17" s="1"/>
  <c r="B345" i="17" s="1"/>
  <c r="B429" i="17"/>
  <c r="B430" i="17" s="1"/>
  <c r="B431" i="17" s="1"/>
  <c r="B432" i="17" s="1"/>
  <c r="B433" i="17" s="1"/>
  <c r="B434" i="17" s="1"/>
  <c r="B435" i="17" s="1"/>
  <c r="B436" i="17" s="1"/>
  <c r="B433" i="16"/>
  <c r="B434" i="16" s="1"/>
  <c r="B407" i="16"/>
  <c r="B408" i="16" s="1"/>
  <c r="B409" i="16" s="1"/>
  <c r="B410" i="16" s="1"/>
  <c r="B446" i="16"/>
  <c r="B447" i="16" s="1"/>
  <c r="B448" i="16" s="1"/>
  <c r="B449" i="16" s="1"/>
  <c r="B450" i="16" s="1"/>
  <c r="B451" i="16" s="1"/>
  <c r="B399" i="17"/>
  <c r="B400" i="17" s="1"/>
  <c r="B401" i="17" s="1"/>
  <c r="B294" i="15"/>
  <c r="B295" i="15" s="1"/>
  <c r="B387" i="17"/>
  <c r="B388" i="17" s="1"/>
  <c r="B389" i="17" s="1"/>
  <c r="B390" i="17" s="1"/>
  <c r="B391" i="17" s="1"/>
  <c r="B392" i="17" s="1"/>
  <c r="B120" i="11"/>
  <c r="B136" i="11"/>
  <c r="B151" i="14"/>
  <c r="B152" i="14" s="1"/>
  <c r="B153" i="14" s="1"/>
  <c r="B154" i="14" s="1"/>
  <c r="B155" i="14" s="1"/>
  <c r="B67" i="14"/>
  <c r="B68" i="14" s="1"/>
  <c r="B69" i="14" s="1"/>
  <c r="B70" i="14" s="1"/>
  <c r="B71" i="14" s="1"/>
  <c r="B72" i="14" s="1"/>
  <c r="B73" i="14" s="1"/>
  <c r="B74" i="14" s="1"/>
  <c r="B75" i="14" s="1"/>
  <c r="B168" i="14"/>
  <c r="B169" i="14" s="1"/>
  <c r="B170" i="14" s="1"/>
  <c r="B171" i="14" s="1"/>
  <c r="B172" i="14" s="1"/>
  <c r="B173" i="14" s="1"/>
  <c r="B496" i="14"/>
  <c r="B497" i="14" s="1"/>
  <c r="B498" i="14" s="1"/>
  <c r="B499" i="14" s="1"/>
  <c r="B500" i="14" s="1"/>
  <c r="B339" i="15"/>
  <c r="B340" i="15" s="1"/>
  <c r="B226" i="14"/>
  <c r="B227" i="14" s="1"/>
  <c r="B228" i="14" s="1"/>
  <c r="B229" i="14" s="1"/>
  <c r="B230" i="14" s="1"/>
  <c r="B231" i="14" s="1"/>
  <c r="B232" i="14" s="1"/>
  <c r="B233" i="14" s="1"/>
  <c r="B22" i="14"/>
  <c r="B23" i="14" s="1"/>
  <c r="B24" i="14" s="1"/>
  <c r="B25" i="14" s="1"/>
  <c r="B26" i="14" s="1"/>
  <c r="B197" i="14"/>
  <c r="B198" i="14" s="1"/>
  <c r="B199" i="14" s="1"/>
  <c r="B200" i="14" s="1"/>
  <c r="B201" i="14" s="1"/>
  <c r="B530" i="14"/>
  <c r="B531" i="14" s="1"/>
  <c r="B532" i="14" s="1"/>
  <c r="B533" i="14" s="1"/>
  <c r="B534" i="14" s="1"/>
  <c r="B151" i="11"/>
  <c r="B743" i="14"/>
  <c r="B744" i="14" s="1"/>
  <c r="B745" i="14" s="1"/>
  <c r="B746" i="14" s="1"/>
  <c r="B747" i="14" s="1"/>
  <c r="B209" i="18"/>
  <c r="B210" i="18" s="1"/>
  <c r="B74" i="15"/>
  <c r="B75" i="15" s="1"/>
  <c r="B115" i="17"/>
  <c r="B116" i="17" s="1"/>
  <c r="B117" i="17" s="1"/>
  <c r="B118" i="17" s="1"/>
  <c r="B119" i="17" s="1"/>
  <c r="B120" i="17" s="1"/>
  <c r="B121" i="17" s="1"/>
  <c r="B57" i="18"/>
  <c r="B58" i="18" s="1"/>
  <c r="B68" i="11"/>
  <c r="B95" i="15"/>
  <c r="B96" i="15" s="1"/>
  <c r="B97" i="15" s="1"/>
  <c r="B98" i="15" s="1"/>
  <c r="B99" i="15" s="1"/>
  <c r="B100" i="15" s="1"/>
  <c r="B101" i="15" s="1"/>
  <c r="B42" i="15"/>
  <c r="B60" i="16"/>
  <c r="B61" i="16" s="1"/>
  <c r="B62" i="16" s="1"/>
  <c r="B118" i="15"/>
  <c r="B18" i="18"/>
  <c r="B59" i="18"/>
  <c r="B273" i="16"/>
  <c r="B274" i="16" s="1"/>
  <c r="B275" i="16" s="1"/>
  <c r="B276" i="16" s="1"/>
  <c r="B277" i="16" s="1"/>
  <c r="B361" i="17"/>
  <c r="B362" i="17" s="1"/>
  <c r="B363" i="17" s="1"/>
  <c r="B364" i="17" s="1"/>
  <c r="B365" i="17" s="1"/>
  <c r="B366" i="17" s="1"/>
  <c r="B121" i="11"/>
  <c r="B564" i="14"/>
  <c r="B565" i="14" s="1"/>
  <c r="B566" i="14" s="1"/>
  <c r="B567" i="14" s="1"/>
  <c r="B568" i="14" s="1"/>
  <c r="B49" i="11"/>
  <c r="B75" i="11"/>
  <c r="B99" i="17"/>
  <c r="B100" i="17" s="1"/>
  <c r="B101" i="17" s="1"/>
  <c r="B46" i="11"/>
  <c r="B39" i="11"/>
  <c r="B63" i="16"/>
  <c r="B64" i="16" s="1"/>
  <c r="B65" i="16" s="1"/>
  <c r="B50" i="15"/>
  <c r="B51" i="15" s="1"/>
  <c r="B27" i="11"/>
  <c r="B28" i="11" s="1"/>
  <c r="B30" i="11"/>
  <c r="B83" i="18"/>
  <c r="B84" i="18" s="1"/>
  <c r="B64" i="11"/>
  <c r="B65" i="11" s="1"/>
  <c r="B234" i="16"/>
  <c r="B235" i="16" s="1"/>
  <c r="B236" i="16" s="1"/>
  <c r="B237" i="16" s="1"/>
  <c r="B238" i="16" s="1"/>
  <c r="B228" i="15"/>
  <c r="B229" i="15" s="1"/>
  <c r="B230" i="15" s="1"/>
  <c r="B231" i="15" s="1"/>
  <c r="B232" i="15" s="1"/>
  <c r="B373" i="16"/>
  <c r="B374" i="16" s="1"/>
  <c r="B375" i="16" s="1"/>
  <c r="B376" i="16" s="1"/>
  <c r="B377" i="16" s="1"/>
  <c r="B474" i="14"/>
  <c r="B475" i="14" s="1"/>
  <c r="B476" i="14" s="1"/>
  <c r="B477" i="14" s="1"/>
  <c r="B478" i="14" s="1"/>
  <c r="B479" i="14" s="1"/>
  <c r="B480" i="14" s="1"/>
  <c r="B276" i="14"/>
  <c r="B277" i="14" s="1"/>
  <c r="B278" i="14" s="1"/>
  <c r="B279" i="14" s="1"/>
  <c r="B280" i="14" s="1"/>
  <c r="B281" i="14" s="1"/>
  <c r="B282" i="14" s="1"/>
  <c r="B283" i="14" s="1"/>
  <c r="B481" i="17"/>
  <c r="B482" i="17" s="1"/>
  <c r="B483" i="17" s="1"/>
  <c r="B484" i="17" s="1"/>
  <c r="B62" i="17"/>
  <c r="B63" i="17" s="1"/>
  <c r="B64" i="17" s="1"/>
  <c r="B65" i="17" s="1"/>
  <c r="B16" i="11"/>
  <c r="B6" i="18"/>
  <c r="B56" i="17"/>
  <c r="B57" i="17" s="1"/>
  <c r="B34" i="11"/>
  <c r="B20" i="11"/>
  <c r="B56" i="11"/>
  <c r="B136" i="15"/>
  <c r="B137" i="15" s="1"/>
  <c r="B138" i="15" s="1"/>
  <c r="B139" i="15" s="1"/>
  <c r="B140" i="15" s="1"/>
  <c r="B141" i="15" s="1"/>
  <c r="B142" i="15" s="1"/>
  <c r="B50" i="16"/>
  <c r="B293" i="16"/>
  <c r="B294" i="16" s="1"/>
  <c r="B295" i="16" s="1"/>
  <c r="B472" i="16"/>
  <c r="B473" i="16" s="1"/>
  <c r="B474" i="16" s="1"/>
  <c r="B475" i="16" s="1"/>
  <c r="B476" i="16" s="1"/>
  <c r="B477" i="16" s="1"/>
  <c r="B478" i="16" s="1"/>
  <c r="B479" i="16" s="1"/>
  <c r="B480" i="16" s="1"/>
  <c r="B116" i="11"/>
  <c r="B141" i="17"/>
  <c r="B142" i="17" s="1"/>
  <c r="B143" i="17" s="1"/>
  <c r="B155" i="17"/>
  <c r="B156" i="17" s="1"/>
  <c r="B22" i="18"/>
  <c r="B23" i="18" s="1"/>
  <c r="B24" i="18" s="1"/>
  <c r="B25" i="18" s="1"/>
  <c r="B26" i="18" s="1"/>
  <c r="B60" i="17"/>
  <c r="B61" i="17" s="1"/>
  <c r="B67" i="11"/>
  <c r="B218" i="17"/>
  <c r="B219" i="17" s="1"/>
  <c r="B220" i="17" s="1"/>
  <c r="B112" i="18"/>
  <c r="B55" i="11"/>
  <c r="B22" i="17"/>
  <c r="B23" i="17" s="1"/>
  <c r="B24" i="17" s="1"/>
  <c r="B215" i="17"/>
  <c r="B216" i="17" s="1"/>
  <c r="B217" i="17" s="1"/>
  <c r="B408" i="17"/>
  <c r="B409" i="17" s="1"/>
  <c r="B410" i="17" s="1"/>
  <c r="B411" i="17" s="1"/>
  <c r="B412" i="17" s="1"/>
  <c r="B413" i="17" s="1"/>
  <c r="B177" i="16"/>
  <c r="B178" i="16" s="1"/>
  <c r="B179" i="16" s="1"/>
  <c r="B180" i="16" s="1"/>
  <c r="B58" i="17"/>
  <c r="B59" i="17" s="1"/>
  <c r="B184" i="17"/>
  <c r="B185" i="17" s="1"/>
  <c r="B186" i="17" s="1"/>
  <c r="B124" i="15"/>
  <c r="B125" i="15" s="1"/>
  <c r="B290" i="15"/>
  <c r="B291" i="15" s="1"/>
  <c r="B3" i="16"/>
  <c r="B4" i="16" s="1"/>
  <c r="B5" i="16" s="1"/>
  <c r="B6" i="16" s="1"/>
  <c r="B7" i="16" s="1"/>
  <c r="B115" i="18"/>
  <c r="B154" i="17"/>
  <c r="B50" i="11"/>
  <c r="B70" i="11"/>
  <c r="B80" i="17"/>
  <c r="B81" i="17" s="1"/>
  <c r="B82" i="17" s="1"/>
  <c r="B150" i="17"/>
  <c r="B151" i="17" s="1"/>
  <c r="B152" i="17" s="1"/>
  <c r="B153" i="17" s="1"/>
  <c r="B171" i="16"/>
  <c r="B172" i="16" s="1"/>
  <c r="B173" i="16" s="1"/>
  <c r="B174" i="16" s="1"/>
  <c r="B175" i="16" s="1"/>
  <c r="B176" i="16" s="1"/>
  <c r="B49" i="18"/>
  <c r="B62" i="18"/>
  <c r="B76" i="15"/>
  <c r="B66" i="16"/>
  <c r="B67" i="16" s="1"/>
  <c r="B68" i="16" s="1"/>
  <c r="B69" i="16" s="1"/>
  <c r="B73" i="18"/>
  <c r="B74" i="18" s="1"/>
  <c r="B181" i="16"/>
  <c r="B182" i="16" s="1"/>
  <c r="B183" i="16" s="1"/>
  <c r="B184" i="16" s="1"/>
  <c r="B185" i="16" s="1"/>
  <c r="B165" i="17"/>
  <c r="B166" i="17" s="1"/>
  <c r="B167" i="17" s="1"/>
  <c r="B168" i="17" s="1"/>
  <c r="B169" i="17" s="1"/>
  <c r="B170" i="17" s="1"/>
  <c r="B91" i="18"/>
  <c r="B92" i="18" s="1"/>
  <c r="B98" i="18"/>
  <c r="B99" i="18" s="1"/>
  <c r="B222" i="16"/>
  <c r="B197" i="15"/>
  <c r="B198" i="15" s="1"/>
  <c r="B199" i="15" s="1"/>
  <c r="B4" i="11"/>
  <c r="B3" i="11"/>
  <c r="B32" i="18"/>
  <c r="B33" i="18" s="1"/>
  <c r="B53" i="17"/>
  <c r="B42" i="18"/>
  <c r="B43" i="18" s="1"/>
  <c r="B52" i="16"/>
  <c r="B53" i="16" s="1"/>
  <c r="B54" i="16" s="1"/>
  <c r="B55" i="16" s="1"/>
  <c r="B72" i="15"/>
  <c r="B73" i="15" s="1"/>
  <c r="B27" i="18"/>
  <c r="B28" i="18" s="1"/>
  <c r="B29" i="18" s="1"/>
  <c r="B30" i="18" s="1"/>
  <c r="B69" i="18"/>
  <c r="B70" i="18" s="1"/>
  <c r="B253" i="17"/>
  <c r="B254" i="17" s="1"/>
  <c r="B255" i="17" s="1"/>
  <c r="B54" i="11"/>
  <c r="B75" i="18"/>
  <c r="B76" i="18" s="1"/>
  <c r="B114" i="18"/>
  <c r="B20" i="18"/>
  <c r="B21" i="18" s="1"/>
  <c r="B201" i="16"/>
  <c r="B202" i="16" s="1"/>
  <c r="B203" i="16" s="1"/>
  <c r="B204" i="16" s="1"/>
  <c r="B62" i="11"/>
  <c r="B24" i="16"/>
  <c r="B25" i="16" s="1"/>
  <c r="B26" i="16" s="1"/>
  <c r="B27" i="16" s="1"/>
  <c r="B12" i="17"/>
  <c r="B13" i="17" s="1"/>
  <c r="B14" i="17" s="1"/>
  <c r="B15" i="17" s="1"/>
  <c r="B16" i="17" s="1"/>
  <c r="B17" i="17" s="1"/>
  <c r="B18" i="17" s="1"/>
  <c r="B9" i="11"/>
  <c r="B40" i="15"/>
  <c r="B41" i="15" s="1"/>
  <c r="B124" i="16"/>
  <c r="B125" i="16" s="1"/>
  <c r="B126" i="16" s="1"/>
  <c r="B127" i="16" s="1"/>
  <c r="B128" i="16" s="1"/>
  <c r="B192" i="17"/>
  <c r="B193" i="17" s="1"/>
  <c r="B194" i="17" s="1"/>
  <c r="B195" i="17" s="1"/>
  <c r="B196" i="17" s="1"/>
  <c r="B58" i="15"/>
  <c r="B59" i="15" s="1"/>
  <c r="B60" i="15" s="1"/>
  <c r="B61" i="15" s="1"/>
  <c r="B62" i="15" s="1"/>
  <c r="B63" i="15" s="1"/>
  <c r="B15" i="18"/>
  <c r="B16" i="18" s="1"/>
  <c r="B70" i="16"/>
  <c r="B71" i="16" s="1"/>
  <c r="B72" i="16" s="1"/>
  <c r="B73" i="16" s="1"/>
  <c r="B82" i="15"/>
  <c r="B83" i="15" s="1"/>
  <c r="B84" i="15" s="1"/>
  <c r="B85" i="15" s="1"/>
  <c r="B86" i="15" s="1"/>
  <c r="B87" i="15" s="1"/>
  <c r="B88" i="15" s="1"/>
  <c r="B17" i="11"/>
  <c r="B19" i="11"/>
  <c r="B58" i="11"/>
  <c r="B66" i="11"/>
  <c r="B43" i="15"/>
  <c r="B149" i="16"/>
  <c r="B150" i="16" s="1"/>
  <c r="B151" i="16" s="1"/>
  <c r="B152" i="16" s="1"/>
  <c r="B153" i="16" s="1"/>
  <c r="B154" i="16" s="1"/>
  <c r="B57" i="11"/>
  <c r="B22" i="11"/>
  <c r="B256" i="17"/>
  <c r="B257" i="17" s="1"/>
  <c r="B258" i="17" s="1"/>
  <c r="B259" i="17" s="1"/>
  <c r="B260" i="17" s="1"/>
  <c r="B261" i="17" s="1"/>
  <c r="B4" i="18"/>
  <c r="B3" i="18"/>
  <c r="B20" i="16"/>
  <c r="B21" i="16" s="1"/>
  <c r="B22" i="16" s="1"/>
  <c r="B23" i="16" s="1"/>
  <c r="B209" i="17"/>
  <c r="B210" i="17" s="1"/>
  <c r="B211" i="17" s="1"/>
  <c r="B212" i="17" s="1"/>
  <c r="B213" i="17" s="1"/>
  <c r="B214" i="17" s="1"/>
  <c r="B32" i="11"/>
  <c r="B33" i="11" s="1"/>
  <c r="B185" i="15"/>
  <c r="B186" i="15" s="1"/>
  <c r="B187" i="15"/>
  <c r="B188" i="15" s="1"/>
  <c r="B44" i="11"/>
  <c r="B88" i="11"/>
  <c r="B100" i="11"/>
  <c r="B101" i="11" s="1"/>
  <c r="B175" i="18"/>
  <c r="B194" i="18"/>
  <c r="B142" i="11"/>
  <c r="B53" i="15"/>
  <c r="B54" i="15" s="1"/>
  <c r="B55" i="15" s="1"/>
  <c r="B56" i="15" s="1"/>
  <c r="B57" i="15" s="1"/>
  <c r="B48" i="11"/>
  <c r="B76" i="11"/>
  <c r="B71" i="11"/>
  <c r="B70" i="15"/>
  <c r="B71" i="15" s="1"/>
  <c r="B47" i="11"/>
  <c r="B85" i="16"/>
  <c r="B86" i="16" s="1"/>
  <c r="B87" i="16" s="1"/>
  <c r="B88" i="16" s="1"/>
  <c r="B89" i="16" s="1"/>
  <c r="B7" i="17"/>
  <c r="B8" i="17" s="1"/>
  <c r="B9" i="17" s="1"/>
  <c r="B10" i="17" s="1"/>
  <c r="B11" i="17" s="1"/>
  <c r="B29" i="11"/>
  <c r="B128" i="17"/>
  <c r="B129" i="17" s="1"/>
  <c r="B130" i="17" s="1"/>
  <c r="B131" i="17" s="1"/>
  <c r="B132" i="17" s="1"/>
  <c r="B133" i="17" s="1"/>
  <c r="B13" i="18"/>
  <c r="B14" i="18" s="1"/>
  <c r="B12" i="18"/>
  <c r="B195" i="15"/>
  <c r="B196" i="15" s="1"/>
  <c r="B179" i="17"/>
  <c r="B180" i="17" s="1"/>
  <c r="B181" i="17" s="1"/>
  <c r="B182" i="17" s="1"/>
  <c r="B157" i="17"/>
  <c r="B158" i="17" s="1"/>
  <c r="B60" i="18"/>
  <c r="B448" i="17"/>
  <c r="B449" i="17" s="1"/>
  <c r="B450" i="17" s="1"/>
  <c r="B451" i="17" s="1"/>
  <c r="B452" i="17" s="1"/>
  <c r="B453" i="17" s="1"/>
  <c r="B454" i="17" s="1"/>
  <c r="B89" i="11"/>
  <c r="B55" i="18"/>
  <c r="B56" i="18" s="1"/>
  <c r="B105" i="17"/>
  <c r="B106" i="17" s="1"/>
  <c r="B107" i="17" s="1"/>
  <c r="B36" i="11"/>
  <c r="B66" i="18"/>
  <c r="B63" i="18"/>
  <c r="B6" i="11"/>
  <c r="B35" i="11"/>
  <c r="B33" i="17"/>
  <c r="B34" i="17" s="1"/>
  <c r="B35" i="17" s="1"/>
  <c r="B36" i="17" s="1"/>
  <c r="B37" i="17" s="1"/>
  <c r="B38" i="17" s="1"/>
  <c r="B39" i="17" s="1"/>
  <c r="B17" i="18"/>
  <c r="B8" i="16"/>
  <c r="B9" i="16" s="1"/>
  <c r="B10" i="16" s="1"/>
  <c r="B11" i="16" s="1"/>
  <c r="B12" i="16" s="1"/>
  <c r="B13" i="16" s="1"/>
  <c r="B136" i="16"/>
  <c r="B137" i="16" s="1"/>
  <c r="B138" i="16" s="1"/>
  <c r="B139" i="16" s="1"/>
  <c r="B140" i="16" s="1"/>
  <c r="B89" i="18"/>
  <c r="B52" i="11"/>
  <c r="B93" i="18"/>
  <c r="B94" i="18" s="1"/>
  <c r="B159" i="17"/>
  <c r="B160" i="17" s="1"/>
  <c r="B161" i="17" s="1"/>
  <c r="B162" i="17" s="1"/>
  <c r="B163" i="17" s="1"/>
  <c r="B164" i="17" s="1"/>
  <c r="B4" i="15"/>
  <c r="B5" i="15" s="1"/>
  <c r="B230" i="16"/>
  <c r="B231" i="16" s="1"/>
  <c r="B232" i="16" s="1"/>
  <c r="B233" i="16" s="1"/>
  <c r="B296" i="16"/>
  <c r="B297" i="16" s="1"/>
  <c r="B298" i="16" s="1"/>
  <c r="B299" i="16" s="1"/>
  <c r="B300" i="16" s="1"/>
  <c r="B351" i="15"/>
  <c r="B250" i="15"/>
  <c r="B60" i="11"/>
  <c r="B145" i="16"/>
  <c r="B146" i="16" s="1"/>
  <c r="B147" i="16" s="1"/>
  <c r="B208" i="16"/>
  <c r="B504" i="16"/>
  <c r="B459" i="17"/>
  <c r="B460" i="17" s="1"/>
  <c r="B461" i="17" s="1"/>
  <c r="B462" i="17" s="1"/>
  <c r="B168" i="15"/>
  <c r="B169" i="15" s="1"/>
  <c r="B170" i="15" s="1"/>
  <c r="B171" i="15" s="1"/>
  <c r="B172" i="15" s="1"/>
  <c r="B205" i="17"/>
  <c r="B206" i="17" s="1"/>
  <c r="B207" i="17" s="1"/>
  <c r="B32" i="15"/>
  <c r="B33" i="15" s="1"/>
  <c r="B218" i="16"/>
  <c r="B219" i="16" s="1"/>
  <c r="B220" i="16" s="1"/>
  <c r="B221" i="16" s="1"/>
  <c r="B196" i="16"/>
  <c r="B197" i="16" s="1"/>
  <c r="B198" i="16" s="1"/>
  <c r="B199" i="16" s="1"/>
  <c r="B200" i="16" s="1"/>
  <c r="B31" i="15"/>
  <c r="B234" i="17"/>
  <c r="B235" i="17" s="1"/>
  <c r="B236" i="17" s="1"/>
  <c r="B251" i="17"/>
  <c r="B252" i="17" s="1"/>
  <c r="B219" i="15"/>
  <c r="B220" i="15" s="1"/>
  <c r="B237" i="17"/>
  <c r="B238" i="17" s="1"/>
  <c r="B239" i="17" s="1"/>
  <c r="B102" i="15"/>
  <c r="B103" i="15" s="1"/>
  <c r="B205" i="15"/>
  <c r="B206" i="15" s="1"/>
  <c r="B108" i="17"/>
  <c r="B109" i="17" s="1"/>
  <c r="B110" i="17" s="1"/>
  <c r="B111" i="17" s="1"/>
  <c r="B112" i="17" s="1"/>
  <c r="B113" i="17" s="1"/>
  <c r="B114" i="17" s="1"/>
  <c r="B52" i="18"/>
  <c r="B53" i="18" s="1"/>
  <c r="B54" i="18" s="1"/>
  <c r="B144" i="17"/>
  <c r="B145" i="17" s="1"/>
  <c r="B146" i="17" s="1"/>
  <c r="B147" i="17" s="1"/>
  <c r="B148" i="17" s="1"/>
  <c r="B149" i="17" s="1"/>
  <c r="B74" i="11"/>
  <c r="B104" i="15"/>
  <c r="B105" i="15" s="1"/>
  <c r="B159" i="16"/>
  <c r="B160" i="16" s="1"/>
  <c r="B161" i="16" s="1"/>
  <c r="B162" i="16" s="1"/>
  <c r="B163" i="16" s="1"/>
  <c r="B119" i="15"/>
  <c r="B45" i="11"/>
  <c r="B77" i="15"/>
  <c r="B165" i="16"/>
  <c r="B166" i="16" s="1"/>
  <c r="B167" i="16" s="1"/>
  <c r="B168" i="16" s="1"/>
  <c r="B169" i="16" s="1"/>
  <c r="B170" i="16" s="1"/>
  <c r="B90" i="16"/>
  <c r="B91" i="16" s="1"/>
  <c r="B92" i="16" s="1"/>
  <c r="B93" i="16" s="1"/>
  <c r="B94" i="16" s="1"/>
  <c r="B95" i="16" s="1"/>
  <c r="B96" i="16" s="1"/>
  <c r="B108" i="15"/>
  <c r="B109" i="15" s="1"/>
  <c r="B40" i="11"/>
  <c r="B41" i="11" s="1"/>
  <c r="B8" i="18"/>
  <c r="B9" i="18" s="1"/>
  <c r="B28" i="17"/>
  <c r="B29" i="17" s="1"/>
  <c r="B30" i="17" s="1"/>
  <c r="B31" i="17" s="1"/>
  <c r="B32" i="17" s="1"/>
  <c r="B97" i="16"/>
  <c r="B98" i="16" s="1"/>
  <c r="B187" i="17"/>
  <c r="B188" i="17" s="1"/>
  <c r="B189" i="17" s="1"/>
  <c r="B190" i="17" s="1"/>
  <c r="B191" i="17" s="1"/>
  <c r="B38" i="18"/>
  <c r="B39" i="18" s="1"/>
  <c r="B176" i="17"/>
  <c r="B177" i="17" s="1"/>
  <c r="B178" i="17" s="1"/>
  <c r="B186" i="16"/>
  <c r="B187" i="16" s="1"/>
  <c r="B188" i="16" s="1"/>
  <c r="B189" i="16" s="1"/>
  <c r="B190" i="16" s="1"/>
  <c r="B19" i="17"/>
  <c r="B20" i="17" s="1"/>
  <c r="B21" i="17" s="1"/>
  <c r="B208" i="17"/>
  <c r="B47" i="18"/>
  <c r="B225" i="17"/>
  <c r="B226" i="17" s="1"/>
  <c r="B227" i="17" s="1"/>
  <c r="B228" i="17" s="1"/>
  <c r="B112" i="15"/>
  <c r="B113" i="15" s="1"/>
  <c r="B270" i="17"/>
  <c r="B271" i="17" s="1"/>
  <c r="B272" i="17" s="1"/>
  <c r="B273" i="17" s="1"/>
  <c r="B274" i="17" s="1"/>
  <c r="B275" i="17" s="1"/>
  <c r="B125" i="18"/>
  <c r="B238" i="15"/>
  <c r="B239" i="15" s="1"/>
  <c r="B264" i="15"/>
  <c r="B265" i="15" s="1"/>
  <c r="B266" i="15" s="1"/>
  <c r="B267" i="15" s="1"/>
  <c r="B268" i="15" s="1"/>
  <c r="B269" i="15" s="1"/>
  <c r="B270" i="15" s="1"/>
  <c r="B107" i="11"/>
  <c r="B257" i="15"/>
  <c r="B258" i="15" s="1"/>
  <c r="B259" i="15" s="1"/>
  <c r="B260" i="15" s="1"/>
  <c r="B261" i="15" s="1"/>
  <c r="B262" i="15" s="1"/>
  <c r="B263" i="15" s="1"/>
  <c r="B319" i="15"/>
  <c r="B320" i="15" s="1"/>
  <c r="B426" i="17"/>
  <c r="B427" i="17" s="1"/>
  <c r="B428" i="17" s="1"/>
  <c r="B393" i="16"/>
  <c r="B397" i="16"/>
  <c r="B398" i="16" s="1"/>
  <c r="B399" i="16" s="1"/>
  <c r="B400" i="16" s="1"/>
  <c r="B401" i="16" s="1"/>
  <c r="B396" i="17"/>
  <c r="B397" i="17" s="1"/>
  <c r="B398" i="17" s="1"/>
  <c r="B367" i="15"/>
  <c r="B368" i="15" s="1"/>
  <c r="B369" i="15" s="1"/>
  <c r="B370" i="15" s="1"/>
  <c r="B371" i="15" s="1"/>
  <c r="B372" i="15" s="1"/>
  <c r="B373" i="15" s="1"/>
  <c r="B475" i="17"/>
  <c r="B476" i="17" s="1"/>
  <c r="B477" i="17" s="1"/>
  <c r="B455" i="17"/>
  <c r="B456" i="17" s="1"/>
  <c r="B457" i="17" s="1"/>
  <c r="B458" i="17" s="1"/>
  <c r="B591" i="14"/>
  <c r="B592" i="14" s="1"/>
  <c r="B593" i="14" s="1"/>
  <c r="B594" i="14" s="1"/>
  <c r="B595" i="14" s="1"/>
  <c r="B596" i="14" s="1"/>
  <c r="B397" i="14"/>
  <c r="B398" i="14" s="1"/>
  <c r="B399" i="14" s="1"/>
  <c r="B400" i="14" s="1"/>
  <c r="B401" i="14" s="1"/>
  <c r="B337" i="15"/>
  <c r="B338" i="15" s="1"/>
  <c r="B696" i="14"/>
  <c r="B697" i="14" s="1"/>
  <c r="B698" i="14" s="1"/>
  <c r="B699" i="14" s="1"/>
  <c r="B700" i="14" s="1"/>
  <c r="B135" i="11"/>
  <c r="B502" i="14"/>
  <c r="B503" i="14" s="1"/>
  <c r="B504" i="14" s="1"/>
  <c r="B505" i="14" s="1"/>
  <c r="B441" i="17"/>
  <c r="B442" i="17" s="1"/>
  <c r="B443" i="17" s="1"/>
  <c r="B598" i="14"/>
  <c r="B599" i="14" s="1"/>
  <c r="B600" i="14" s="1"/>
  <c r="B601" i="14" s="1"/>
  <c r="B342" i="14"/>
  <c r="B343" i="14" s="1"/>
  <c r="B344" i="14" s="1"/>
  <c r="B345" i="14" s="1"/>
  <c r="B346" i="14" s="1"/>
  <c r="B653" i="14"/>
  <c r="B654" i="14" s="1"/>
  <c r="B655" i="14" s="1"/>
  <c r="B656" i="14" s="1"/>
  <c r="B657" i="14" s="1"/>
  <c r="B658" i="14" s="1"/>
  <c r="B659" i="14" s="1"/>
  <c r="B660" i="14" s="1"/>
  <c r="B12" i="14"/>
  <c r="B13" i="14" s="1"/>
  <c r="B14" i="14" s="1"/>
  <c r="B15" i="14" s="1"/>
  <c r="B16" i="14" s="1"/>
  <c r="B490" i="16"/>
  <c r="B491" i="16" s="1"/>
  <c r="B492" i="16" s="1"/>
  <c r="B493" i="16" s="1"/>
  <c r="B376" i="15"/>
  <c r="B377" i="15" s="1"/>
  <c r="B736" i="14"/>
  <c r="B737" i="14" s="1"/>
  <c r="B738" i="14" s="1"/>
  <c r="B739" i="14" s="1"/>
  <c r="B740" i="14" s="1"/>
  <c r="B741" i="14" s="1"/>
  <c r="B742" i="14" s="1"/>
  <c r="B251" i="15"/>
  <c r="B252" i="15" s="1"/>
  <c r="B201" i="17"/>
  <c r="B202" i="17" s="1"/>
  <c r="B203" i="17" s="1"/>
  <c r="B204" i="17" s="1"/>
  <c r="B88" i="18"/>
  <c r="B76" i="14"/>
  <c r="B77" i="14" s="1"/>
  <c r="B78" i="14" s="1"/>
  <c r="B79" i="14" s="1"/>
  <c r="B80" i="14" s="1"/>
  <c r="B17" i="14"/>
  <c r="B18" i="14" s="1"/>
  <c r="B19" i="14" s="1"/>
  <c r="B20" i="14" s="1"/>
  <c r="B21" i="14" s="1"/>
  <c r="B519" i="14"/>
  <c r="B520" i="14" s="1"/>
  <c r="B521" i="14" s="1"/>
  <c r="B522" i="14" s="1"/>
  <c r="B523" i="14" s="1"/>
  <c r="B524" i="14" s="1"/>
  <c r="B196" i="18"/>
  <c r="B154" i="11"/>
  <c r="B155" i="11" s="1"/>
  <c r="B382" i="15"/>
  <c r="B383" i="15" s="1"/>
  <c r="B350" i="16"/>
  <c r="B351" i="16" s="1"/>
  <c r="B352" i="16" s="1"/>
  <c r="B353" i="16" s="1"/>
  <c r="B241" i="17"/>
  <c r="B242" i="17" s="1"/>
  <c r="B308" i="17"/>
  <c r="B309" i="17" s="1"/>
  <c r="B310" i="17" s="1"/>
  <c r="B469" i="16"/>
  <c r="B470" i="16" s="1"/>
  <c r="B471" i="16" s="1"/>
  <c r="B367" i="17"/>
  <c r="B368" i="17" s="1"/>
  <c r="B369" i="17" s="1"/>
  <c r="B677" i="14"/>
  <c r="B678" i="14" s="1"/>
  <c r="B679" i="14" s="1"/>
  <c r="B680" i="14" s="1"/>
  <c r="B681" i="14" s="1"/>
  <c r="B682" i="14" s="1"/>
  <c r="B202" i="18"/>
  <c r="B409" i="14"/>
  <c r="B410" i="14" s="1"/>
  <c r="B411" i="14" s="1"/>
  <c r="B412" i="14" s="1"/>
  <c r="B413" i="14" s="1"/>
  <c r="B414" i="14" s="1"/>
  <c r="B178" i="18"/>
  <c r="B377" i="14"/>
  <c r="B378" i="14" s="1"/>
  <c r="B379" i="14" s="1"/>
  <c r="B380" i="14" s="1"/>
  <c r="B198" i="18"/>
  <c r="B174" i="18"/>
  <c r="B132" i="11"/>
  <c r="B796" i="14"/>
  <c r="B797" i="14" s="1"/>
  <c r="B798" i="14" s="1"/>
  <c r="B799" i="14" s="1"/>
  <c r="B800" i="14" s="1"/>
  <c r="B730" i="14"/>
  <c r="B731" i="14" s="1"/>
  <c r="B732" i="14" s="1"/>
  <c r="B733" i="14" s="1"/>
  <c r="B734" i="14" s="1"/>
  <c r="B359" i="15"/>
  <c r="B360" i="15" s="1"/>
  <c r="B627" i="14"/>
  <c r="B628" i="14" s="1"/>
  <c r="B629" i="14" s="1"/>
  <c r="B630" i="14" s="1"/>
  <c r="B631" i="14" s="1"/>
  <c r="B431" i="16"/>
  <c r="B432" i="16" s="1"/>
  <c r="B46" i="17"/>
  <c r="B47" i="17" s="1"/>
  <c r="B48" i="17" s="1"/>
  <c r="B82" i="11"/>
  <c r="B135" i="17"/>
  <c r="B136" i="17" s="1"/>
  <c r="B137" i="17" s="1"/>
  <c r="B138" i="17" s="1"/>
  <c r="B139" i="17" s="1"/>
  <c r="B109" i="18"/>
  <c r="B110" i="18" s="1"/>
  <c r="B111" i="18" s="1"/>
  <c r="B324" i="16"/>
  <c r="B248" i="15"/>
  <c r="B333" i="16"/>
  <c r="B334" i="16" s="1"/>
  <c r="B335" i="16" s="1"/>
  <c r="B105" i="11"/>
  <c r="B365" i="16"/>
  <c r="B366" i="16" s="1"/>
  <c r="B367" i="16" s="1"/>
  <c r="B368" i="16" s="1"/>
  <c r="B369" i="16" s="1"/>
  <c r="B418" i="16"/>
  <c r="B419" i="16" s="1"/>
  <c r="B420" i="16" s="1"/>
  <c r="B421" i="16" s="1"/>
  <c r="B422" i="16" s="1"/>
  <c r="B292" i="15"/>
  <c r="B293" i="15" s="1"/>
  <c r="B672" i="14"/>
  <c r="B673" i="14" s="1"/>
  <c r="B674" i="14" s="1"/>
  <c r="B675" i="14" s="1"/>
  <c r="B676" i="14" s="1"/>
  <c r="B712" i="14"/>
  <c r="B713" i="14" s="1"/>
  <c r="B714" i="14" s="1"/>
  <c r="B715" i="14" s="1"/>
  <c r="B716" i="14" s="1"/>
  <c r="B107" i="14"/>
  <c r="B108" i="14" s="1"/>
  <c r="B109" i="14" s="1"/>
  <c r="B110" i="14" s="1"/>
  <c r="B111" i="14" s="1"/>
  <c r="B211" i="18"/>
  <c r="B212" i="18" s="1"/>
  <c r="B152" i="11"/>
  <c r="B481" i="14"/>
  <c r="B482" i="14" s="1"/>
  <c r="B483" i="14" s="1"/>
  <c r="B484" i="14" s="1"/>
  <c r="B485" i="14" s="1"/>
  <c r="B602" i="14"/>
  <c r="B603" i="14" s="1"/>
  <c r="B604" i="14" s="1"/>
  <c r="B605" i="14" s="1"/>
  <c r="B606" i="14" s="1"/>
  <c r="B431" i="14"/>
  <c r="B432" i="14" s="1"/>
  <c r="B433" i="14" s="1"/>
  <c r="B434" i="14" s="1"/>
  <c r="B147" i="11"/>
  <c r="B213" i="18"/>
  <c r="B214" i="18" s="1"/>
  <c r="B424" i="16"/>
  <c r="B425" i="16" s="1"/>
  <c r="B426" i="16" s="1"/>
  <c r="B427" i="16" s="1"/>
  <c r="B428" i="16" s="1"/>
  <c r="B429" i="16" s="1"/>
  <c r="B430" i="16" s="1"/>
  <c r="B369" i="14"/>
  <c r="B370" i="14" s="1"/>
  <c r="B371" i="14" s="1"/>
  <c r="B372" i="14" s="1"/>
  <c r="B373" i="14" s="1"/>
  <c r="B374" i="14" s="1"/>
  <c r="B375" i="14" s="1"/>
  <c r="B44" i="14"/>
  <c r="B45" i="14" s="1"/>
  <c r="B46" i="14" s="1"/>
  <c r="B47" i="14" s="1"/>
  <c r="B42" i="16"/>
  <c r="B43" i="16" s="1"/>
  <c r="B44" i="16" s="1"/>
  <c r="B45" i="16" s="1"/>
  <c r="B249" i="16"/>
  <c r="B250" i="16" s="1"/>
  <c r="B251" i="16" s="1"/>
  <c r="B252" i="16" s="1"/>
  <c r="B253" i="16" s="1"/>
  <c r="B309" i="16"/>
  <c r="B310" i="16" s="1"/>
  <c r="B311" i="16" s="1"/>
  <c r="B312" i="16" s="1"/>
  <c r="B313" i="16" s="1"/>
  <c r="B283" i="16"/>
  <c r="B284" i="16" s="1"/>
  <c r="B314" i="16"/>
  <c r="B315" i="16" s="1"/>
  <c r="B316" i="16" s="1"/>
  <c r="B317" i="16" s="1"/>
  <c r="B318" i="16" s="1"/>
  <c r="B122" i="18"/>
  <c r="B124" i="18"/>
  <c r="B319" i="16"/>
  <c r="B320" i="16" s="1"/>
  <c r="B321" i="16" s="1"/>
  <c r="B94" i="11"/>
  <c r="B104" i="11"/>
  <c r="B151" i="18"/>
  <c r="B152" i="18" s="1"/>
  <c r="B153" i="18" s="1"/>
  <c r="B456" i="16"/>
  <c r="B457" i="16" s="1"/>
  <c r="B458" i="16" s="1"/>
  <c r="B459" i="16" s="1"/>
  <c r="B159" i="18"/>
  <c r="B160" i="18" s="1"/>
  <c r="B441" i="16"/>
  <c r="B442" i="16" s="1"/>
  <c r="B126" i="11"/>
  <c r="B380" i="17"/>
  <c r="B381" i="17" s="1"/>
  <c r="B382" i="17" s="1"/>
  <c r="B383" i="17" s="1"/>
  <c r="B384" i="17" s="1"/>
  <c r="B385" i="17" s="1"/>
  <c r="B440" i="14"/>
  <c r="B441" i="14" s="1"/>
  <c r="B442" i="14" s="1"/>
  <c r="B443" i="14" s="1"/>
  <c r="B444" i="14" s="1"/>
  <c r="B54" i="14"/>
  <c r="B55" i="14" s="1"/>
  <c r="B56" i="14" s="1"/>
  <c r="B57" i="14" s="1"/>
  <c r="B58" i="14" s="1"/>
  <c r="B180" i="14"/>
  <c r="B181" i="14" s="1"/>
  <c r="B182" i="14" s="1"/>
  <c r="B183" i="14" s="1"/>
  <c r="B184" i="14" s="1"/>
  <c r="B185" i="14" s="1"/>
  <c r="B421" i="14"/>
  <c r="B422" i="14" s="1"/>
  <c r="B423" i="14" s="1"/>
  <c r="B424" i="14" s="1"/>
  <c r="B187" i="18"/>
  <c r="B188" i="18" s="1"/>
  <c r="B644" i="14"/>
  <c r="B645" i="14" s="1"/>
  <c r="B646" i="14" s="1"/>
  <c r="B647" i="14" s="1"/>
  <c r="B356" i="15"/>
  <c r="B380" i="15"/>
  <c r="B381" i="15" s="1"/>
  <c r="B526" i="17"/>
  <c r="B765" i="14"/>
  <c r="B766" i="14" s="1"/>
  <c r="B767" i="14" s="1"/>
  <c r="B768" i="14" s="1"/>
  <c r="B769" i="14" s="1"/>
  <c r="B770" i="14" s="1"/>
  <c r="B717" i="14"/>
  <c r="B718" i="14" s="1"/>
  <c r="B719" i="14" s="1"/>
  <c r="B720" i="14" s="1"/>
  <c r="B721" i="14" s="1"/>
  <c r="B722" i="14" s="1"/>
  <c r="B418" i="17"/>
  <c r="B419" i="17" s="1"/>
  <c r="B123" i="11"/>
  <c r="B36" i="15"/>
  <c r="B37" i="15" s="1"/>
  <c r="B38" i="15" s="1"/>
  <c r="B12" i="11"/>
  <c r="B13" i="11" s="1"/>
  <c r="B280" i="17"/>
  <c r="B281" i="17" s="1"/>
  <c r="B282" i="17" s="1"/>
  <c r="B283" i="17" s="1"/>
  <c r="B301" i="16"/>
  <c r="B302" i="16" s="1"/>
  <c r="B303" i="16" s="1"/>
  <c r="B304" i="16" s="1"/>
  <c r="B305" i="16" s="1"/>
  <c r="B271" i="15"/>
  <c r="B272" i="15" s="1"/>
  <c r="B213" i="15"/>
  <c r="B214" i="15" s="1"/>
  <c r="B138" i="18"/>
  <c r="B326" i="17"/>
  <c r="B327" i="17" s="1"/>
  <c r="B328" i="17" s="1"/>
  <c r="B329" i="17" s="1"/>
  <c r="B330" i="17" s="1"/>
  <c r="B331" i="17" s="1"/>
  <c r="B336" i="16"/>
  <c r="B337" i="16" s="1"/>
  <c r="B338" i="16" s="1"/>
  <c r="B339" i="16" s="1"/>
  <c r="B340" i="16" s="1"/>
  <c r="B133" i="18"/>
  <c r="B134" i="18" s="1"/>
  <c r="B143" i="18"/>
  <c r="B163" i="18"/>
  <c r="B437" i="17"/>
  <c r="B438" i="17" s="1"/>
  <c r="B439" i="17" s="1"/>
  <c r="B156" i="18"/>
  <c r="B402" i="17"/>
  <c r="B403" i="17" s="1"/>
  <c r="B404" i="17" s="1"/>
  <c r="B405" i="17" s="1"/>
  <c r="B406" i="17" s="1"/>
  <c r="B407" i="17" s="1"/>
  <c r="B125" i="11"/>
  <c r="B111" i="11"/>
  <c r="B377" i="17"/>
  <c r="B378" i="17" s="1"/>
  <c r="B379" i="17" s="1"/>
  <c r="B661" i="14"/>
  <c r="B662" i="14" s="1"/>
  <c r="B663" i="14" s="1"/>
  <c r="B664" i="14" s="1"/>
  <c r="B665" i="14" s="1"/>
  <c r="B666" i="14" s="1"/>
  <c r="B33" i="14"/>
  <c r="B34" i="14" s="1"/>
  <c r="B35" i="14" s="1"/>
  <c r="B36" i="14" s="1"/>
  <c r="B37" i="14" s="1"/>
  <c r="B201" i="18"/>
  <c r="B325" i="14"/>
  <c r="B326" i="14" s="1"/>
  <c r="B327" i="14" s="1"/>
  <c r="B328" i="14" s="1"/>
  <c r="B329" i="14" s="1"/>
  <c r="B330" i="14" s="1"/>
  <c r="B575" i="14"/>
  <c r="B576" i="14" s="1"/>
  <c r="B577" i="14" s="1"/>
  <c r="B578" i="14" s="1"/>
  <c r="B512" i="14"/>
  <c r="B513" i="14" s="1"/>
  <c r="B514" i="14" s="1"/>
  <c r="B515" i="14" s="1"/>
  <c r="B516" i="14" s="1"/>
  <c r="B517" i="14" s="1"/>
  <c r="B518" i="14" s="1"/>
  <c r="B132" i="14"/>
  <c r="B133" i="14" s="1"/>
  <c r="B134" i="14" s="1"/>
  <c r="B135" i="14" s="1"/>
  <c r="B136" i="14" s="1"/>
  <c r="B137" i="14" s="1"/>
  <c r="B138" i="14" s="1"/>
  <c r="B174" i="14"/>
  <c r="B175" i="14" s="1"/>
  <c r="B176" i="14" s="1"/>
  <c r="B177" i="14" s="1"/>
  <c r="B178" i="14" s="1"/>
  <c r="B179" i="14" s="1"/>
  <c r="B667" i="14"/>
  <c r="B668" i="14" s="1"/>
  <c r="B669" i="14" s="1"/>
  <c r="B670" i="14" s="1"/>
  <c r="B671" i="14" s="1"/>
  <c r="B558" i="14"/>
  <c r="B559" i="14" s="1"/>
  <c r="B560" i="14" s="1"/>
  <c r="B561" i="14" s="1"/>
  <c r="B562" i="14" s="1"/>
  <c r="B563" i="14" s="1"/>
  <c r="B193" i="14"/>
  <c r="B194" i="14" s="1"/>
  <c r="B195" i="14" s="1"/>
  <c r="B196" i="14" s="1"/>
  <c r="B689" i="14"/>
  <c r="B690" i="14" s="1"/>
  <c r="B691" i="14" s="1"/>
  <c r="B692" i="14" s="1"/>
  <c r="B693" i="14" s="1"/>
  <c r="B694" i="14" s="1"/>
  <c r="B695" i="14" s="1"/>
  <c r="B478" i="17"/>
  <c r="B479" i="17" s="1"/>
  <c r="B480" i="17" s="1"/>
  <c r="B141" i="11"/>
  <c r="B500" i="17"/>
  <c r="B501" i="17" s="1"/>
  <c r="B502" i="17" s="1"/>
  <c r="B503" i="17" s="1"/>
  <c r="B504" i="17" s="1"/>
  <c r="B505" i="17" s="1"/>
  <c r="B506" i="17" s="1"/>
  <c r="B507" i="17" s="1"/>
  <c r="B306" i="15"/>
  <c r="B307" i="15" s="1"/>
  <c r="B308" i="15" s="1"/>
  <c r="B309" i="15" s="1"/>
  <c r="B310" i="15" s="1"/>
  <c r="B140" i="18"/>
  <c r="B141" i="18" s="1"/>
  <c r="B269" i="16"/>
  <c r="B35" i="15"/>
  <c r="B192" i="18"/>
  <c r="B193" i="18" s="1"/>
  <c r="B164" i="15"/>
  <c r="B183" i="15"/>
  <c r="B184" i="15" s="1"/>
  <c r="B103" i="16"/>
  <c r="B104" i="16" s="1"/>
  <c r="B105" i="16" s="1"/>
  <c r="B106" i="16" s="1"/>
  <c r="B260" i="16"/>
  <c r="B261" i="16" s="1"/>
  <c r="B262" i="16" s="1"/>
  <c r="B263" i="16" s="1"/>
  <c r="B264" i="16" s="1"/>
  <c r="B265" i="16" s="1"/>
  <c r="B266" i="16" s="1"/>
  <c r="B267" i="16" s="1"/>
  <c r="B268" i="16" s="1"/>
  <c r="B86" i="11"/>
  <c r="B140" i="17"/>
  <c r="B276" i="17"/>
  <c r="B277" i="17" s="1"/>
  <c r="B278" i="17" s="1"/>
  <c r="B279" i="17" s="1"/>
  <c r="B306" i="16"/>
  <c r="B307" i="16" s="1"/>
  <c r="B308" i="16" s="1"/>
  <c r="B284" i="17"/>
  <c r="B285" i="17" s="1"/>
  <c r="B286" i="17" s="1"/>
  <c r="B287" i="17" s="1"/>
  <c r="B288" i="17" s="1"/>
  <c r="B289" i="17" s="1"/>
  <c r="B129" i="18"/>
  <c r="B130" i="18" s="1"/>
  <c r="B341" i="16"/>
  <c r="B342" i="16" s="1"/>
  <c r="B343" i="16" s="1"/>
  <c r="B245" i="15"/>
  <c r="B246" i="15" s="1"/>
  <c r="B322" i="17"/>
  <c r="B323" i="17" s="1"/>
  <c r="B324" i="17" s="1"/>
  <c r="B325" i="17" s="1"/>
  <c r="B241" i="15"/>
  <c r="B242" i="15" s="1"/>
  <c r="B354" i="16"/>
  <c r="B355" i="16" s="1"/>
  <c r="B356" i="16" s="1"/>
  <c r="B357" i="16" s="1"/>
  <c r="B506" i="16"/>
  <c r="B148" i="18"/>
  <c r="B466" i="16"/>
  <c r="B467" i="16" s="1"/>
  <c r="B468" i="16" s="1"/>
  <c r="B460" i="16"/>
  <c r="B461" i="16" s="1"/>
  <c r="B462" i="16" s="1"/>
  <c r="B463" i="16" s="1"/>
  <c r="B464" i="16" s="1"/>
  <c r="B302" i="15"/>
  <c r="B303" i="15" s="1"/>
  <c r="B282" i="15"/>
  <c r="B283" i="15" s="1"/>
  <c r="B284" i="15" s="1"/>
  <c r="B285" i="15" s="1"/>
  <c r="B286" i="15" s="1"/>
  <c r="B393" i="17"/>
  <c r="B394" i="17" s="1"/>
  <c r="B395" i="17" s="1"/>
  <c r="B463" i="14"/>
  <c r="B464" i="14" s="1"/>
  <c r="B465" i="14" s="1"/>
  <c r="B466" i="14" s="1"/>
  <c r="B467" i="14" s="1"/>
  <c r="B468" i="14" s="1"/>
  <c r="B27" i="14"/>
  <c r="B28" i="14" s="1"/>
  <c r="B29" i="14" s="1"/>
  <c r="B30" i="14" s="1"/>
  <c r="B31" i="14" s="1"/>
  <c r="B32" i="14" s="1"/>
  <c r="B122" i="14"/>
  <c r="B123" i="14" s="1"/>
  <c r="B124" i="14" s="1"/>
  <c r="B125" i="14" s="1"/>
  <c r="B126" i="14" s="1"/>
  <c r="B622" i="14"/>
  <c r="B623" i="14" s="1"/>
  <c r="B624" i="14" s="1"/>
  <c r="B625" i="14" s="1"/>
  <c r="B626" i="14" s="1"/>
  <c r="B464" i="17"/>
  <c r="B465" i="17" s="1"/>
  <c r="B466" i="17" s="1"/>
  <c r="B467" i="17" s="1"/>
  <c r="B468" i="17" s="1"/>
  <c r="B469" i="17" s="1"/>
  <c r="B470" i="17" s="1"/>
  <c r="B607" i="14"/>
  <c r="B608" i="14" s="1"/>
  <c r="B609" i="14" s="1"/>
  <c r="B610" i="14" s="1"/>
  <c r="B611" i="14" s="1"/>
  <c r="B632" i="14"/>
  <c r="B633" i="14" s="1"/>
  <c r="B634" i="14" s="1"/>
  <c r="B635" i="14" s="1"/>
  <c r="B636" i="14" s="1"/>
  <c r="B246" i="14"/>
  <c r="B247" i="14" s="1"/>
  <c r="B248" i="14" s="1"/>
  <c r="B249" i="14" s="1"/>
  <c r="B250" i="14" s="1"/>
  <c r="B251" i="14" s="1"/>
  <c r="B486" i="14"/>
  <c r="B487" i="14" s="1"/>
  <c r="B488" i="14" s="1"/>
  <c r="B489" i="14" s="1"/>
  <c r="B490" i="14" s="1"/>
  <c r="B352" i="15"/>
  <c r="B353" i="15" s="1"/>
  <c r="B485" i="17"/>
  <c r="B486" i="17" s="1"/>
  <c r="B487" i="17" s="1"/>
  <c r="B488" i="17" s="1"/>
  <c r="B514" i="17"/>
  <c r="B515" i="17" s="1"/>
  <c r="B516" i="17" s="1"/>
  <c r="B207" i="18"/>
  <c r="B208" i="18" s="1"/>
  <c r="B48" i="14"/>
  <c r="B49" i="14" s="1"/>
  <c r="B50" i="14" s="1"/>
  <c r="B51" i="14" s="1"/>
  <c r="B52" i="14" s="1"/>
  <c r="B91" i="17"/>
  <c r="B92" i="17" s="1"/>
  <c r="B93" i="17" s="1"/>
  <c r="B100" i="18"/>
  <c r="B101" i="18" s="1"/>
  <c r="B173" i="15"/>
  <c r="B174" i="15" s="1"/>
  <c r="B175" i="15" s="1"/>
  <c r="B176" i="15" s="1"/>
  <c r="B177" i="15" s="1"/>
  <c r="B178" i="15" s="1"/>
  <c r="B179" i="15" s="1"/>
  <c r="B180" i="15" s="1"/>
  <c r="B245" i="16"/>
  <c r="B246" i="16" s="1"/>
  <c r="B247" i="16" s="1"/>
  <c r="B248" i="16" s="1"/>
  <c r="B87" i="11"/>
  <c r="B80" i="11"/>
  <c r="B255" i="15"/>
  <c r="B256" i="15" s="1"/>
  <c r="B207" i="15"/>
  <c r="B298" i="17"/>
  <c r="B299" i="17" s="1"/>
  <c r="B300" i="17" s="1"/>
  <c r="B301" i="17" s="1"/>
  <c r="B302" i="17" s="1"/>
  <c r="B303" i="17" s="1"/>
  <c r="B136" i="18"/>
  <c r="B145" i="18"/>
  <c r="B355" i="17"/>
  <c r="B356" i="17" s="1"/>
  <c r="B357" i="17" s="1"/>
  <c r="B311" i="15"/>
  <c r="B312" i="15" s="1"/>
  <c r="B313" i="15" s="1"/>
  <c r="B314" i="15" s="1"/>
  <c r="B315" i="15" s="1"/>
  <c r="B316" i="15" s="1"/>
  <c r="B327" i="15"/>
  <c r="B328" i="15" s="1"/>
  <c r="B329" i="15" s="1"/>
  <c r="B330" i="15" s="1"/>
  <c r="B331" i="15" s="1"/>
  <c r="B332" i="15" s="1"/>
  <c r="B130" i="11"/>
  <c r="B172" i="18"/>
  <c r="B173" i="18" s="1"/>
  <c r="B115" i="11"/>
  <c r="B189" i="18"/>
  <c r="B190" i="18" s="1"/>
  <c r="B191" i="18" s="1"/>
  <c r="B119" i="11"/>
  <c r="B352" i="14"/>
  <c r="B353" i="14" s="1"/>
  <c r="B354" i="14" s="1"/>
  <c r="B355" i="14" s="1"/>
  <c r="B356" i="14" s="1"/>
  <c r="B415" i="14"/>
  <c r="B416" i="14" s="1"/>
  <c r="B417" i="14" s="1"/>
  <c r="B418" i="14" s="1"/>
  <c r="B419" i="14" s="1"/>
  <c r="B180" i="18"/>
  <c r="B181" i="18" s="1"/>
  <c r="B402" i="14"/>
  <c r="B403" i="14" s="1"/>
  <c r="B404" i="14" s="1"/>
  <c r="B405" i="14" s="1"/>
  <c r="B406" i="14" s="1"/>
  <c r="B407" i="14" s="1"/>
  <c r="B408" i="14" s="1"/>
  <c r="B617" i="14"/>
  <c r="B618" i="14" s="1"/>
  <c r="B619" i="14" s="1"/>
  <c r="B620" i="14" s="1"/>
  <c r="B621" i="14" s="1"/>
  <c r="B139" i="14"/>
  <c r="B140" i="14" s="1"/>
  <c r="B141" i="14" s="1"/>
  <c r="B142" i="14" s="1"/>
  <c r="B143" i="14" s="1"/>
  <c r="B144" i="14" s="1"/>
  <c r="B331" i="14"/>
  <c r="B332" i="14" s="1"/>
  <c r="B333" i="14" s="1"/>
  <c r="B334" i="14" s="1"/>
  <c r="B335" i="14" s="1"/>
  <c r="B336" i="14" s="1"/>
  <c r="B521" i="16"/>
  <c r="B522" i="16" s="1"/>
  <c r="B523" i="16" s="1"/>
  <c r="B493" i="17"/>
  <c r="B494" i="17" s="1"/>
  <c r="B495" i="17" s="1"/>
  <c r="B496" i="17" s="1"/>
  <c r="B497" i="17" s="1"/>
  <c r="B498" i="17" s="1"/>
  <c r="B499" i="17" s="1"/>
  <c r="B355" i="15"/>
  <c r="B530" i="17"/>
  <c r="B531" i="17" s="1"/>
  <c r="B532" i="17" s="1"/>
  <c r="B533" i="17" s="1"/>
  <c r="B98" i="11"/>
  <c r="B99" i="11" s="1"/>
  <c r="B212" i="16"/>
  <c r="B213" i="16" s="1"/>
  <c r="B214" i="16" s="1"/>
  <c r="B215" i="16" s="1"/>
  <c r="B216" i="16" s="1"/>
  <c r="B217" i="16" s="1"/>
  <c r="B234" i="15"/>
  <c r="B235" i="15" s="1"/>
  <c r="B236" i="15" s="1"/>
  <c r="B237" i="15" s="1"/>
  <c r="B370" i="16"/>
  <c r="B371" i="16" s="1"/>
  <c r="B372" i="16" s="1"/>
  <c r="B296" i="15"/>
  <c r="B297" i="15" s="1"/>
  <c r="B374" i="17"/>
  <c r="B375" i="17" s="1"/>
  <c r="B376" i="17" s="1"/>
  <c r="B166" i="18"/>
  <c r="B469" i="14"/>
  <c r="B470" i="14" s="1"/>
  <c r="B471" i="14" s="1"/>
  <c r="B472" i="14" s="1"/>
  <c r="B473" i="14" s="1"/>
  <c r="B586" i="14"/>
  <c r="B587" i="14" s="1"/>
  <c r="B588" i="14" s="1"/>
  <c r="B589" i="14" s="1"/>
  <c r="B590" i="14" s="1"/>
  <c r="B450" i="14"/>
  <c r="B451" i="14" s="1"/>
  <c r="B452" i="14" s="1"/>
  <c r="B453" i="14" s="1"/>
  <c r="B454" i="14" s="1"/>
  <c r="B455" i="14" s="1"/>
  <c r="B456" i="14" s="1"/>
  <c r="B457" i="14" s="1"/>
  <c r="B102" i="14"/>
  <c r="B103" i="14" s="1"/>
  <c r="B104" i="14" s="1"/>
  <c r="B105" i="14" s="1"/>
  <c r="B106" i="14" s="1"/>
  <c r="B707" i="14"/>
  <c r="B708" i="14" s="1"/>
  <c r="B709" i="14" s="1"/>
  <c r="B710" i="14" s="1"/>
  <c r="B711" i="14" s="1"/>
  <c r="B579" i="14"/>
  <c r="B580" i="14" s="1"/>
  <c r="B581" i="14" s="1"/>
  <c r="B582" i="14" s="1"/>
  <c r="B583" i="14" s="1"/>
  <c r="B584" i="14" s="1"/>
  <c r="B585" i="14" s="1"/>
  <c r="B271" i="14"/>
  <c r="B272" i="14" s="1"/>
  <c r="B273" i="14" s="1"/>
  <c r="B274" i="14" s="1"/>
  <c r="B275" i="14" s="1"/>
  <c r="B60" i="14"/>
  <c r="B61" i="14" s="1"/>
  <c r="B62" i="14" s="1"/>
  <c r="B63" i="14" s="1"/>
  <c r="B64" i="14" s="1"/>
  <c r="B65" i="14" s="1"/>
  <c r="B66" i="14" s="1"/>
  <c r="B252" i="14"/>
  <c r="B253" i="14" s="1"/>
  <c r="B254" i="14" s="1"/>
  <c r="B255" i="14" s="1"/>
  <c r="B256" i="14" s="1"/>
  <c r="B257" i="14" s="1"/>
  <c r="B533" i="16"/>
  <c r="B534" i="16" s="1"/>
  <c r="B535" i="16" s="1"/>
  <c r="B536" i="16" s="1"/>
  <c r="B537" i="16" s="1"/>
  <c r="B145" i="11"/>
  <c r="B375" i="15"/>
  <c r="B420" i="17"/>
  <c r="B421" i="17" s="1"/>
  <c r="B422" i="17" s="1"/>
  <c r="B243" i="17"/>
  <c r="B748" i="14"/>
  <c r="B749" i="14" s="1"/>
  <c r="B750" i="14" s="1"/>
  <c r="B751" i="14" s="1"/>
  <c r="B752" i="14" s="1"/>
  <c r="B759" i="14"/>
  <c r="B760" i="14" s="1"/>
  <c r="B761" i="14" s="1"/>
  <c r="B762" i="14" s="1"/>
  <c r="B763" i="14" s="1"/>
  <c r="B764" i="14" s="1"/>
  <c r="B108" i="18"/>
  <c r="B160" i="15"/>
  <c r="B161" i="15" s="1"/>
  <c r="B102" i="18"/>
  <c r="B103" i="18" s="1"/>
  <c r="B117" i="18"/>
  <c r="B118" i="18" s="1"/>
  <c r="B189" i="15"/>
  <c r="B190" i="15" s="1"/>
  <c r="B119" i="18"/>
  <c r="B304" i="17"/>
  <c r="B91" i="11"/>
  <c r="B322" i="16"/>
  <c r="B147" i="18"/>
  <c r="B359" i="16"/>
  <c r="B360" i="16" s="1"/>
  <c r="B452" i="16"/>
  <c r="B453" i="16" s="1"/>
  <c r="B454" i="16" s="1"/>
  <c r="B455" i="16" s="1"/>
  <c r="B333" i="15"/>
  <c r="B334" i="15" s="1"/>
  <c r="B481" i="16"/>
  <c r="B482" i="16" s="1"/>
  <c r="B483" i="16" s="1"/>
  <c r="B484" i="16" s="1"/>
  <c r="B485" i="16" s="1"/>
  <c r="B486" i="16" s="1"/>
  <c r="B487" i="16" s="1"/>
  <c r="B488" i="16" s="1"/>
  <c r="B489" i="16" s="1"/>
  <c r="B150" i="18"/>
  <c r="B435" i="16"/>
  <c r="B436" i="16" s="1"/>
  <c r="B437" i="16" s="1"/>
  <c r="B438" i="16" s="1"/>
  <c r="B112" i="11"/>
  <c r="B289" i="15"/>
  <c r="B386" i="17"/>
  <c r="B402" i="16"/>
  <c r="B403" i="16" s="1"/>
  <c r="B404" i="16" s="1"/>
  <c r="B405" i="16" s="1"/>
  <c r="B406" i="16" s="1"/>
  <c r="B156" i="14"/>
  <c r="B157" i="14" s="1"/>
  <c r="B158" i="14" s="1"/>
  <c r="B159" i="14" s="1"/>
  <c r="B160" i="14" s="1"/>
  <c r="B161" i="14" s="1"/>
  <c r="B348" i="15"/>
  <c r="B349" i="15" s="1"/>
  <c r="B444" i="17"/>
  <c r="B445" i="17" s="1"/>
  <c r="B446" i="17" s="1"/>
  <c r="B186" i="18"/>
  <c r="B387" i="14"/>
  <c r="B388" i="14" s="1"/>
  <c r="B389" i="14" s="1"/>
  <c r="B390" i="14" s="1"/>
  <c r="B391" i="14" s="1"/>
  <c r="B307" i="14"/>
  <c r="B308" i="14" s="1"/>
  <c r="B309" i="14" s="1"/>
  <c r="B310" i="14" s="1"/>
  <c r="B311" i="14" s="1"/>
  <c r="B312" i="14" s="1"/>
  <c r="B182" i="18"/>
  <c r="B183" i="18" s="1"/>
  <c r="B149" i="11"/>
  <c r="B490" i="17"/>
  <c r="B491" i="17" s="1"/>
  <c r="B538" i="16"/>
  <c r="B539" i="16" s="1"/>
  <c r="B171" i="18"/>
  <c r="B790" i="14"/>
  <c r="B791" i="14" s="1"/>
  <c r="B792" i="14" s="1"/>
  <c r="B793" i="14" s="1"/>
  <c r="B794" i="14" s="1"/>
  <c r="B795" i="14" s="1"/>
  <c r="B340" i="17"/>
  <c r="B341" i="17" s="1"/>
  <c r="B342" i="17" s="1"/>
  <c r="B73" i="11"/>
  <c r="B193" i="15"/>
  <c r="B194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4FAC18FE-F6FE-4A8A-944F-A78662F2556E}" keepAlive="1" name="クエリ - 伊闥山_Serve" description="ブック内の '伊闥山_Serve' クエリへの接続です。" type="5" refreshedVersion="0" background="1">
    <dbPr connection="Provider=Microsoft.Mashup.OleDb.1;Data Source=$Workbook$;Location=伊闥山_Serve;Extended Properties=&quot;&quot;" command="SELECT * FROM [伊闥山_Serve]"/>
  </connection>
  <connection id="19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20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1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2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3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4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5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6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7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8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9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30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1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2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<sst xmlns="http://schemas.openxmlformats.org/spreadsheetml/2006/main" count="28485" uniqueCount="918">
  <si>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</si>
  <si>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</si>
  <si>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</si>
  <si>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</si>
  <si>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</si>
  <si>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</si>
  <si>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</si>
  <si>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</si>
  <si>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</si>
  <si>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</si>
  <si>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</si>
  <si>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</si>
  <si>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</si>
  <si>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</si>
  <si>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</si>
  <si>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</si>
  <si>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</si>
  <si>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</si>
  <si>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</si>
  <si>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</si>
  <si>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</si>
  <si>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</si>
  <si>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</si>
  <si>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</si>
  <si>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</si>
  <si>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</si>
  <si>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</si>
  <si>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</si>
  <si>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</si>
  <si>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</si>
  <si>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</si>
  <si>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</si>
  <si>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</si>
  <si>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</si>
  <si>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</si>
  <si>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</si>
  <si>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</si>
  <si>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</si>
  <si>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</si>
  <si>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</si>
  <si>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</si>
  <si>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</si>
  <si>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</si>
  <si>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</si>
  <si>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</si>
  <si>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</si>
  <si>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</si>
  <si>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</si>
  <si>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</si>
  <si>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</si>
  <si>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</si>
  <si>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</si>
  <si>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</si>
  <si>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</si>
  <si>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</si>
  <si>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</si>
  <si>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</si>
  <si>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</si>
  <si>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</si>
  <si>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</si>
  <si>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</si>
  <si>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</si>
  <si>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</si>
  <si>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</si>
  <si>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</si>
  <si>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</si>
  <si>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</si>
  <si>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</si>
  <si>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</si>
  <si>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</si>
  <si>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</si>
  <si>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</si>
  <si>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</si>
  <si>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</si>
  <si>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</si>
  <si>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</si>
  <si>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</si>
  <si>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</si>
  <si>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</si>
  <si>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</si>
  <si>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</si>
  <si>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</si>
  <si>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</si>
  <si>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</si>
  <si>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</si>
  <si>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</si>
  <si>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</si>
  <si>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</si>
  <si>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</si>
  <si>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</si>
  <si>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</si>
  <si>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</si>
  <si>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</si>
  <si>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</si>
  <si>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</si>
  <si>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</si>
  <si>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</si>
  <si>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</si>
  <si>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</si>
  <si>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</si>
  <si>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</si>
  <si>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</si>
  <si>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</si>
  <si>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</si>
  <si>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</si>
  <si>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</si>
  <si>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</si>
  <si>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</si>
  <si>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</si>
  <si>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</si>
  <si>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</si>
  <si>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</si>
  <si>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</si>
  <si>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</si>
  <si>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</si>
  <si>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</si>
  <si>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</si>
  <si>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</si>
  <si>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</si>
  <si>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</si>
  <si>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</si>
  <si>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</si>
  <si>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</si>
  <si>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</si>
  <si>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</si>
  <si>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</si>
  <si>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</si>
  <si>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</si>
  <si>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</si>
  <si>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</si>
  <si>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</si>
  <si>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</si>
  <si>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</si>
  <si>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</si>
  <si>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</si>
  <si>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</si>
  <si>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</si>
  <si>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</si>
  <si>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</si>
  <si>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</si>
  <si>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</si>
  <si>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</si>
  <si>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</si>
  <si>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</si>
  <si>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</si>
  <si>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</si>
  <si>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</si>
  <si>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</si>
  <si>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</si>
  <si>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</si>
  <si>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</si>
  <si>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</si>
  <si>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</si>
  <si>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</si>
  <si>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</si>
  <si>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</si>
  <si>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</si>
  <si>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</si>
  <si>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</si>
  <si>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</si>
  <si>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</si>
  <si>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</si>
  <si>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</si>
  <si>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</si>
  <si>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</si>
  <si>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</si>
  <si>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</si>
  <si>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</si>
  <si>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</si>
  <si>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</si>
  <si>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</si>
  <si>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</si>
  <si>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</si>
  <si>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</si>
  <si>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</si>
  <si>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</si>
  <si>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</si>
  <si>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</si>
  <si>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</si>
  <si>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</si>
  <si>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</si>
  <si>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</si>
  <si>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</si>
  <si>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</si>
  <si>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</si>
  <si>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</si>
  <si>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</si>
  <si>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</si>
  <si>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</si>
  <si>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</si>
  <si>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</si>
  <si>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</si>
  <si>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</si>
  <si>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</si>
  <si>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</si>
  <si>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</si>
  <si>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</si>
  <si>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</si>
  <si>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</si>
  <si>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</si>
  <si>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</si>
  <si>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</si>
  <si>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</si>
  <si>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</si>
  <si>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</si>
  <si>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</si>
  <si>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</si>
  <si>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</si>
  <si>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</si>
  <si>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</si>
  <si>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</si>
  <si>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</si>
  <si>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</si>
  <si>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</si>
  <si>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</si>
  <si>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</si>
  <si>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</si>
  <si>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</si>
  <si>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</si>
  <si>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</si>
  <si>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</si>
  <si>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</si>
  <si>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</si>
  <si>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</si>
  <si>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</si>
  <si>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</si>
  <si>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</si>
  <si>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</si>
  <si>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</si>
  <si>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</si>
  <si>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</si>
  <si>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</si>
  <si>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</si>
  <si>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</si>
  <si>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</si>
  <si>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</si>
  <si>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</si>
  <si>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</si>
  <si>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</si>
  <si>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</si>
  <si>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</si>
  <si>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</si>
  <si>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</si>
  <si>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</si>
  <si>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</si>
  <si>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</si>
  <si>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</si>
  <si>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</si>
  <si>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</si>
  <si>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</si>
  <si>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</si>
  <si>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</si>
  <si>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</si>
  <si>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</si>
  <si>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</si>
  <si>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</si>
  <si>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</si>
  <si>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</si>
  <si>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</si>
  <si>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</si>
  <si>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</si>
  <si>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</si>
  <si>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</si>
  <si>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</si>
  <si>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</si>
  <si>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</si>
  <si>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</si>
  <si>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</si>
  <si>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</si>
  <si>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</si>
  <si>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</si>
  <si>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</si>
  <si>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</si>
  <si>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</si>
  <si>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</si>
  <si>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</si>
  <si>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</si>
  <si>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</si>
  <si>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</si>
  <si>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</si>
  <si>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</si>
  <si>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</si>
  <si>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</si>
  <si>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</si>
  <si>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</si>
  <si>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</si>
  <si>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</si>
  <si>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</si>
  <si>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</si>
  <si>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</si>
  <si>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</si>
  <si>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</si>
  <si>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</si>
  <si>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</si>
  <si>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</si>
  <si>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</si>
  <si>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</si>
  <si>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</si>
  <si>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</si>
  <si>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</si>
  <si>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</si>
  <si>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</si>
  <si>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</si>
  <si>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</si>
  <si>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</si>
  <si>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</si>
  <si>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</si>
  <si>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</si>
  <si>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</si>
  <si>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</si>
  <si>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</si>
  <si>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</si>
  <si>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</si>
  <si>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</si>
  <si>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</si>
  <si>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</si>
  <si>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</si>
  <si>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</si>
  <si>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</si>
  <si>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</si>
  <si>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</si>
  <si>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</si>
  <si>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</si>
  <si>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</si>
  <si>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</si>
  <si>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</si>
  <si>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</si>
  <si>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</si>
  <si>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</si>
  <si>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</si>
  <si>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</si>
  <si>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</si>
  <si>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</si>
  <si>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</si>
  <si>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</si>
  <si>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</si>
  <si>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</si>
  <si>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</si>
  <si>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</si>
  <si>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</si>
  <si>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</si>
  <si>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</si>
  <si>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</si>
  <si>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</si>
  <si>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</si>
  <si>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</si>
  <si>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</si>
  <si>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</si>
  <si>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</si>
  <si>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</si>
  <si>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</si>
  <si>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</si>
  <si>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</si>
  <si>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</si>
  <si>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</si>
  <si>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</si>
  <si>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</si>
  <si>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</si>
  <si>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</si>
  <si>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</si>
  <si>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</si>
  <si>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</si>
  <si>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</si>
  <si>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</si>
  <si>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</si>
  <si>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</si>
  <si>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</si>
  <si>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</si>
  <si>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</si>
  <si>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</si>
  <si>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</si>
  <si>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</si>
  <si>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</si>
  <si>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</si>
  <si>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</si>
  <si>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</si>
  <si>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</si>
  <si>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</si>
  <si>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</si>
  <si>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</si>
  <si>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</si>
  <si>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</si>
  <si>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</si>
  <si>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</si>
  <si>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</si>
  <si>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</si>
  <si>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</si>
  <si>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</si>
  <si>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</si>
  <si>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</si>
  <si>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</si>
  <si>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</si>
  <si>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</si>
  <si>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</si>
  <si>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</si>
  <si>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</si>
  <si>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</si>
  <si>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</si>
  <si>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</si>
  <si>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</si>
  <si>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</si>
  <si>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</si>
  <si>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</si>
  <si>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</si>
  <si>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</si>
  <si>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</si>
  <si>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</si>
  <si>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</si>
  <si>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</si>
  <si>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</si>
  <si>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</si>
  <si>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</si>
  <si>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</si>
  <si>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</si>
  <si>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</si>
  <si>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</si>
  <si>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</si>
  <si>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</si>
  <si>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</si>
  <si>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</si>
  <si>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</si>
  <si>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</si>
  <si>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</si>
  <si>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</si>
  <si>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</si>
  <si>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</si>
  <si>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</si>
  <si>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</si>
  <si>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</si>
  <si>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</si>
  <si>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</si>
  <si>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</si>
  <si>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</si>
  <si>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</si>
  <si>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</si>
  <si>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</si>
  <si>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</si>
  <si>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</si>
  <si>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</si>
  <si>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</si>
  <si>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</si>
  <si>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</si>
  <si>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</si>
  <si>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</si>
  <si>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</si>
  <si>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</si>
  <si>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</si>
  <si>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</si>
  <si>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</si>
  <si>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</si>
  <si>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</si>
  <si>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</si>
  <si>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</si>
  <si>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</si>
  <si>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</si>
  <si>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</si>
  <si>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</si>
  <si>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</si>
  <si>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</si>
  <si>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</si>
  <si>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</si>
  <si>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</si>
  <si>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</si>
  <si>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</si>
  <si>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</si>
  <si>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</si>
  <si>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</si>
  <si>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</si>
  <si>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</si>
  <si>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</si>
  <si>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</si>
  <si>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</si>
  <si>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</si>
  <si>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</si>
  <si>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</si>
  <si>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</si>
  <si>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</si>
  <si>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</si>
  <si>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</si>
  <si>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</si>
  <si>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</si>
  <si>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</si>
  <si>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</si>
  <si>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</si>
  <si>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</si>
  <si>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</si>
  <si>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</si>
  <si>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</si>
  <si>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</si>
  <si>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</si>
  <si>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</si>
  <si>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</si>
  <si>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</si>
  <si>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</si>
  <si>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</si>
  <si>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</si>
  <si>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</si>
  <si>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</si>
  <si>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</si>
  <si>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</si>
  <si>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</si>
  <si>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</si>
  <si>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</si>
  <si>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</si>
  <si>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</si>
  <si>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</si>
  <si>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</si>
  <si>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</si>
  <si>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</si>
  <si>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</si>
  <si>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</si>
  <si>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</si>
  <si>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</si>
  <si>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</si>
  <si>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</si>
  <si>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</si>
  <si>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</si>
  <si>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</si>
  <si>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</si>
  <si>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</si>
  <si>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</si>
  <si>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</si>
  <si>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</si>
  <si>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</si>
  <si>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</si>
  <si>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</si>
  <si>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</si>
  <si>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</si>
  <si>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</si>
  <si>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</si>
  <si>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</si>
  <si>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</si>
  <si>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</si>
  <si>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</si>
  <si>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</si>
  <si>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</si>
  <si>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</si>
  <si>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</si>
  <si>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</si>
  <si>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</si>
  <si>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</si>
  <si>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</si>
  <si>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</si>
  <si>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</si>
  <si>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</si>
  <si>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</si>
  <si>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</si>
  <si>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</si>
  <si>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</si>
  <si>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</si>
  <si>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</si>
  <si>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</si>
  <si>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</si>
  <si>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</si>
  <si>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</si>
  <si>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</si>
  <si>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</si>
  <si>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</si>
  <si>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</si>
  <si>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</si>
  <si>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</si>
  <si>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</si>
  <si>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</si>
  <si>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</si>
  <si>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</si>
  <si>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</si>
  <si>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</si>
  <si>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</si>
  <si>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</si>
  <si>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</si>
  <si>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</si>
  <si>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</si>
  <si>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</si>
  <si>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</si>
  <si>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</si>
  <si>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</si>
  <si>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</si>
  <si>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</si>
  <si>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</si>
  <si>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</si>
  <si>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</si>
  <si>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</si>
  <si>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</si>
  <si>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</si>
  <si>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</si>
  <si>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</si>
  <si>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</si>
  <si>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</si>
  <si>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</si>
  <si>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</si>
  <si>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</si>
  <si>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</si>
  <si>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</si>
  <si>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</si>
  <si>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</si>
  <si>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</si>
  <si>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</si>
  <si>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</si>
  <si>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</si>
  <si>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</si>
  <si>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</si>
  <si>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</si>
  <si>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</si>
  <si>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</si>
  <si>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</si>
  <si>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</si>
  <si>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</si>
  <si>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</si>
  <si>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</si>
  <si>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</si>
  <si>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</si>
  <si>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</si>
  <si>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</si>
  <si>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</si>
  <si>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</si>
  <si>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</si>
  <si>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</si>
  <si>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</si>
  <si>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</si>
  <si>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</si>
  <si>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</si>
  <si>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</si>
  <si>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</si>
  <si>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</si>
  <si>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</si>
  <si>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</si>
  <si>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</si>
  <si>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</si>
  <si>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</si>
  <si>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</si>
  <si>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</si>
  <si>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</si>
  <si>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</si>
  <si>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</si>
  <si>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</si>
  <si>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</si>
  <si>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</si>
  <si>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</si>
  <si>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</si>
  <si>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</si>
  <si>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</si>
  <si>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</si>
  <si>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</si>
  <si>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</si>
  <si>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</si>
  <si>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</si>
  <si>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</si>
  <si>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</si>
  <si>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</si>
  <si>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</si>
  <si>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</si>
  <si>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</si>
  <si>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</si>
  <si>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</si>
  <si>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</si>
  <si>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</si>
  <si>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</si>
  <si>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</si>
  <si>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</si>
  <si>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</si>
  <si>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</si>
  <si>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</si>
  <si>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</si>
  <si>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</si>
  <si>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</si>
  <si>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</si>
  <si>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</si>
  <si>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</si>
  <si>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</si>
  <si>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</si>
  <si>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</si>
  <si>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</si>
  <si>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</si>
  <si>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</si>
  <si>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</si>
  <si>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</si>
  <si>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</si>
  <si>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</si>
  <si>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</si>
  <si>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</si>
  <si>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</si>
  <si>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</si>
  <si>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</si>
  <si>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</si>
  <si>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</si>
  <si>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</si>
  <si>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</si>
  <si>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</si>
  <si>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</si>
  <si>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</si>
  <si>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</si>
  <si>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</si>
  <si>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</si>
  <si>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</si>
  <si>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</si>
  <si>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</si>
  <si>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</si>
  <si>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</si>
  <si>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</si>
  <si>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</si>
  <si>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</si>
  <si>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</si>
  <si>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</si>
  <si>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</si>
  <si>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</si>
  <si>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</si>
  <si>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</si>
  <si>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</si>
  <si>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</si>
  <si>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</si>
  <si>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</si>
  <si>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</si>
  <si>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</si>
  <si>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</si>
  <si>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</si>
  <si>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</si>
  <si>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</si>
  <si>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</si>
  <si>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平均 / メンタル</t>
  </si>
  <si>
    <t>(すべて)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</si>
  <si>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</si>
  <si>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</si>
  <si>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</si>
  <si>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</si>
  <si>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</si>
  <si>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</si>
  <si>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</si>
  <si>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</si>
  <si>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</si>
  <si>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</si>
  <si>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</si>
  <si>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</si>
  <si>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</si>
  <si>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</si>
  <si>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</si>
  <si>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</si>
  <si>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</si>
  <si>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</si>
  <si>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</si>
  <si>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</si>
  <si>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</si>
  <si>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</si>
  <si>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</si>
  <si>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</si>
  <si>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</si>
  <si>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</si>
  <si>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</si>
  <si>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</si>
  <si>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</si>
  <si>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</si>
  <si>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</si>
  <si>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</si>
  <si>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</si>
  <si>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</si>
  <si>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</si>
  <si>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</si>
  <si>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</si>
  <si>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</si>
  <si>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</si>
  <si>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</si>
  <si>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</si>
  <si>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</si>
  <si>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</si>
  <si>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</si>
  <si>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</si>
  <si>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</si>
  <si>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</si>
  <si>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</si>
  <si>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</si>
  <si>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</si>
  <si>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</si>
  <si>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</si>
  <si>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</si>
  <si>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</si>
  <si>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</si>
  <si>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</si>
  <si>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</si>
  <si>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</si>
  <si>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</si>
  <si>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</si>
  <si>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</si>
  <si>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</si>
  <si>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</si>
  <si>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</si>
  <si>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</si>
  <si>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</si>
  <si>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</si>
  <si>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</si>
  <si>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</si>
  <si>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</si>
  <si>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</si>
  <si>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</si>
  <si>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</si>
  <si>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</si>
  <si>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</si>
  <si>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</si>
  <si>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</si>
  <si>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</si>
  <si>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</si>
  <si>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</si>
  <si>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</si>
  <si>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</si>
  <si>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</si>
  <si>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</si>
  <si>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</si>
  <si>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</si>
  <si>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</si>
  <si>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</si>
  <si>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</si>
  <si>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</si>
  <si>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</si>
  <si>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</si>
  <si>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</si>
  <si>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</si>
  <si>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</si>
  <si>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</si>
  <si>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</si>
  <si>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</si>
  <si>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</si>
  <si>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</si>
  <si>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</si>
  <si>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</si>
  <si>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</si>
  <si>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</si>
  <si>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</si>
  <si>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</si>
  <si>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</si>
  <si>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</si>
  <si>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</si>
  <si>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</si>
  <si>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</si>
  <si>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</si>
  <si>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</si>
  <si>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</si>
  <si>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</si>
  <si>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</si>
  <si>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</si>
  <si>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</si>
  <si>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</si>
  <si>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</si>
  <si>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</si>
  <si>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</si>
  <si>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</si>
  <si>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</si>
  <si>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</si>
  <si>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</si>
  <si>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</si>
  <si>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</si>
  <si>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</si>
  <si>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</si>
  <si>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</si>
  <si>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</si>
  <si>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</si>
  <si>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</si>
  <si>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</si>
  <si>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</si>
  <si>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</si>
  <si>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</si>
  <si>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</si>
  <si>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</si>
  <si>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</si>
  <si>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</si>
  <si>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</si>
  <si>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</si>
  <si>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</si>
  <si>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</si>
  <si>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</si>
  <si>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平均 / TotalStat</t>
  </si>
  <si>
    <t>補正、強化補正参照</t>
    <rPh sb="0" eb="2">
      <t>ホセイ</t>
    </rPh>
    <rPh sb="3" eb="5">
      <t>キョウカ</t>
    </rPh>
    <rPh sb="5" eb="7">
      <t>ホセイ</t>
    </rPh>
    <rPh sb="7" eb="9">
      <t>サンショウ</t>
    </rPh>
    <phoneticPr fontId="1"/>
  </si>
  <si>
    <t>補正、強化補正を参照</t>
    <rPh sb="0" eb="2">
      <t>ホセイ</t>
    </rPh>
    <rPh sb="3" eb="7">
      <t>キョウカホセイ</t>
    </rPh>
    <rPh sb="8" eb="10">
      <t>サンショウ</t>
    </rPh>
    <phoneticPr fontId="1"/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</si>
  <si>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</si>
  <si>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</si>
  <si>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</si>
  <si>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</si>
  <si>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</si>
  <si>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</si>
  <si>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総計</t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</si>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</sst>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[ハイドリキャラ能力一覧.xlsx]PivotStat!P_Stat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43-B39F-A8386FA1D23B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C43-B39F-A8386FA1D23B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7-4C43-B39F-A8386FA1D23B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7-4C43-B39F-A8386FA1D23B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C43-B39F-A8386FA1D23B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7-4C43-B39F-A8386FA1D23B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7-4C43-B39F-A8386FA1D23B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3-4D4D-B474-D7D8E85883DC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3-4D4D-B474-D7D8E85883DC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3-4D4D-B474-D7D8E85883DC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3-4D4D-B474-D7D8E858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7709824024771961E-2"/>
          <c:y val="2.2082486613571279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鴎台!$G$2:$G$3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9028116829058606"/>
                  <c:y val="-1.2964102841038395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dLbl>
              <c:idx val="10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26-48B6-A33F-DC78D61A5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青城!$F$2:$F$12</c:f>
              <c:numCache>
                <c:formatCode>General</c:formatCode>
                <c:ptCount val="11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467</c:v>
                </c:pt>
              </c:numCache>
            </c:numRef>
          </c:xVal>
          <c:yVal>
            <c:numRef>
              <c:f>青城!$G$2:$G$12</c:f>
              <c:numCache>
                <c:formatCode>General</c:formatCode>
                <c:ptCount val="11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484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青城!$B$2:$B$12</c15:f>
                <c15:dlblRangeCache>
                  <c:ptCount val="1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dLbl>
              <c:idx val="7"/>
              <c:layout>
                <c:manualLayout>
                  <c:x val="-8.7597308376353114E-2"/>
                  <c:y val="-3.0718439867100317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F6-4B44-9F8A-D5049AFDC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2358180869089216E-2"/>
                  <c:y val="-6.6319210800911213E-4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7B27EA6-6707-4A72-A2BC-9AFB449667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767F021-6B90-4CDD-883E-26E3A853A7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稲荷崎!$G$2:$G$9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7.1635451223774502E-2"/>
                  <c:y val="-3.4370646801705422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8.822679612921323E-3"/>
                  <c:y val="-1.9458477503490147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layout>
                <c:manualLayout>
                  <c:x val="-4.3911035810763915E-2"/>
                  <c:y val="-1.414195359543273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4.5166861739421839E-2"/>
                  <c:y val="-1.7806221180685883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5.0789189190890026E-4"/>
                  <c:y val="-1.4639174168015029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2.2940288543008293E-3"/>
                  <c:y val="2.9719368646040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484</c:v>
                </c:pt>
                <c:pt idx="6">
                  <c:v>468</c:v>
                </c:pt>
                <c:pt idx="7">
                  <c:v>472</c:v>
                </c:pt>
                <c:pt idx="8">
                  <c:v>478</c:v>
                </c:pt>
                <c:pt idx="9">
                  <c:v>470</c:v>
                </c:pt>
                <c:pt idx="10">
                  <c:v>469</c:v>
                </c:pt>
                <c:pt idx="11">
                  <c:v>470</c:v>
                </c:pt>
              </c:numCache>
            </c:numRef>
          </c:xVal>
          <c:yVal>
            <c:numRef>
              <c:f>白鳥沢!$G$2:$G$13</c:f>
              <c:numCache>
                <c:formatCode>General</c:formatCode>
                <c:ptCount val="12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492</c:v>
                </c:pt>
                <c:pt idx="6">
                  <c:v>489</c:v>
                </c:pt>
                <c:pt idx="7">
                  <c:v>499</c:v>
                </c:pt>
                <c:pt idx="8">
                  <c:v>484</c:v>
                </c:pt>
                <c:pt idx="9">
                  <c:v>477</c:v>
                </c:pt>
                <c:pt idx="10">
                  <c:v>479</c:v>
                </c:pt>
                <c:pt idx="11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白鳥沢!$B$2:$B$13</c15:f>
                <c15:dlblRangeCache>
                  <c:ptCount val="12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職業体験五色工ICONIC</c:v>
                  </c:pt>
                  <c:pt idx="6">
                    <c:v>ユニフォーム白布賢二郎ICONIC</c:v>
                  </c:pt>
                  <c:pt idx="7">
                    <c:v>探偵白布賢二郎ICONIC</c:v>
                  </c:pt>
                  <c:pt idx="8">
                    <c:v>ユニフォーム大平獅音ICONIC</c:v>
                  </c:pt>
                  <c:pt idx="9">
                    <c:v>ユニフォーム川西太一ICONIC</c:v>
                  </c:pt>
                  <c:pt idx="10">
                    <c:v>ユニフォーム瀬見英太ICONIC</c:v>
                  </c:pt>
                  <c:pt idx="11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layout>
                <c:manualLayout>
                  <c:x val="-8.5387852702317663E-2"/>
                  <c:y val="-1.1155881554437006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2.8436895386478728E-3"/>
                  <c:y val="-3.3898866982782377E-4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dLbl>
              <c:idx val="25"/>
              <c:layout>
                <c:manualLayout>
                  <c:x val="-8.4121929924685063E-2"/>
                  <c:y val="-2.1797748023036382E-3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0C-4A74-AE13-5154D5114EAB}"/>
                </c:ext>
              </c:extLst>
            </c:dLbl>
            <c:dLbl>
              <c:idx val="26"/>
              <c:layout>
                <c:manualLayout>
                  <c:x val="-6.1319266532692783E-2"/>
                  <c:y val="-2.6191994509108135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D1-4D11-B976-7DFDAD4327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烏野!$F$2:$F$28</c:f>
              <c:numCache>
                <c:formatCode>General</c:formatCode>
                <c:ptCount val="27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462</c:v>
                </c:pt>
                <c:pt idx="18">
                  <c:v>466</c:v>
                </c:pt>
                <c:pt idx="19">
                  <c:v>464</c:v>
                </c:pt>
                <c:pt idx="20">
                  <c:v>465</c:v>
                </c:pt>
                <c:pt idx="21">
                  <c:v>453</c:v>
                </c:pt>
                <c:pt idx="22">
                  <c:v>461</c:v>
                </c:pt>
                <c:pt idx="23">
                  <c:v>461</c:v>
                </c:pt>
                <c:pt idx="24">
                  <c:v>467</c:v>
                </c:pt>
                <c:pt idx="25">
                  <c:v>460</c:v>
                </c:pt>
                <c:pt idx="26">
                  <c:v>460</c:v>
                </c:pt>
              </c:numCache>
            </c:numRef>
          </c:xVal>
          <c:yVal>
            <c:numRef>
              <c:f>烏野!$G$2:$G$28</c:f>
              <c:numCache>
                <c:formatCode>General</c:formatCode>
                <c:ptCount val="27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477</c:v>
                </c:pt>
                <c:pt idx="18">
                  <c:v>487</c:v>
                </c:pt>
                <c:pt idx="19">
                  <c:v>489</c:v>
                </c:pt>
                <c:pt idx="20">
                  <c:v>485</c:v>
                </c:pt>
                <c:pt idx="21">
                  <c:v>477</c:v>
                </c:pt>
                <c:pt idx="22">
                  <c:v>491</c:v>
                </c:pt>
                <c:pt idx="23">
                  <c:v>459</c:v>
                </c:pt>
                <c:pt idx="24">
                  <c:v>468</c:v>
                </c:pt>
                <c:pt idx="25">
                  <c:v>469</c:v>
                </c:pt>
                <c:pt idx="26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烏野!$B$2:$B$28</c15:f>
                <c15:dlblRangeCache>
                  <c:ptCount val="27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ユニフォーム菅原考支ICONIC</c:v>
                  </c:pt>
                  <c:pt idx="18">
                    <c:v>プール掃除菅原考支ICONIC</c:v>
                  </c:pt>
                  <c:pt idx="19">
                    <c:v>文化祭菅原考支ICONIC</c:v>
                  </c:pt>
                  <c:pt idx="20">
                    <c:v>ユニフォーム東峰旭ICONIC</c:v>
                  </c:pt>
                  <c:pt idx="21">
                    <c:v>プール掃除東峰旭ICONIC</c:v>
                  </c:pt>
                  <c:pt idx="22">
                    <c:v>ユニフォーム東峰旭YELL</c:v>
                  </c:pt>
                  <c:pt idx="23">
                    <c:v>ユニフォーム縁下力ICONIC</c:v>
                  </c:pt>
                  <c:pt idx="24">
                    <c:v>探偵縁下力ICONIC</c:v>
                  </c:pt>
                  <c:pt idx="25">
                    <c:v>ユニフォーム木下久志ICONIC</c:v>
                  </c:pt>
                  <c:pt idx="26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29D4B5F-3B70-4923-9482-1657B12DD0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D991A57-E0E6-405E-B8C3-1DDDFE0934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0.11032811350611173"/>
                  <c:y val="-4.6893574835987432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3576478497171766E-2"/>
                  <c:y val="-4.8818091209886477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layout>
                <c:manualLayout>
                  <c:x val="-1.4439697267641525E-2"/>
                  <c:y val="-1.4806519083940003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3D460D0-8A52-4E48-994E-7D0361C2FD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78-40AE-96E1-EABC2151E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2973577870408786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dLbl>
              <c:idx val="2"/>
              <c:layout>
                <c:manualLayout>
                  <c:x val="-3.7252524165419937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828-49E2-8CFC-6B04B39991F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828-49E2-8CFC-6B04B39991F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828-49E2-8CFC-6B04B39991F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828-49E2-8CFC-6B04B39991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BEA0E6-0755-481F-9467-85B8B9BB7B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28-49E2-8CFC-6B04B39991F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828-49E2-8CFC-6B04B39991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7A0619-F991-C71A-0F15-A1B13C7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52.957448726855" createdVersion="8" refreshedVersion="8" minRefreshableVersion="3" recordCount="146" xr:uid="{CDEB10F1-A441-4D1B-8C27-B723E02A462A}">
  <cacheSource type="worksheet">
    <worksheetSource name="Q_Stat"/>
  </cacheSource>
  <cacheFields count="31">
    <cacheField name="No." numFmtId="0">
      <sharedItems/>
    </cacheField>
    <cacheField name="服装" numFmtId="0">
      <sharedItems count="8">
        <s v="ユニフォーム"/>
        <s v="制服"/>
        <s v="夏祭り"/>
        <s v="水着"/>
        <s v="職業体験"/>
        <s v="プール掃除"/>
        <s v="文化祭"/>
        <s v="探偵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2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</sharedItems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15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0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7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0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2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4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6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1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1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3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4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26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27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28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1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4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36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37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38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39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0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1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2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3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46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49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2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3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54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55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56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58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0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1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62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64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65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66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6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6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6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7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7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7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7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7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7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7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7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7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7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8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8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8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8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8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8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8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8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8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9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9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9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9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9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9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9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9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0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0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0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0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0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0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07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09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11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13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14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15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16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17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18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19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20"/>
    <x v="0"/>
    <x v="82"/>
    <x v="0"/>
    <x v="3"/>
    <x v="10"/>
    <x v="0"/>
    <s v="99"/>
    <s v="-"/>
    <s v="5"/>
    <s v="74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21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22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23"/>
    <x v="0"/>
    <x v="85"/>
    <x v="0"/>
    <x v="0"/>
    <x v="10"/>
    <x v="0"/>
    <s v="99"/>
    <s v="-"/>
    <s v="5"/>
    <s v="71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24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25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27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29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30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31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32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33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35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36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37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38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39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40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41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42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43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44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45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46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8"/>
    <x v="3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9"/>
    <x v="4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1"/>
    <x v="3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3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7"/>
    <x v="5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19"/>
    <x v="5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0"/>
    <x v="6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2"/>
    <x v="5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5"/>
    <x v="7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29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0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2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3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5"/>
    <x v="7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4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45"/>
    <x v="5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47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48"/>
    <x v="5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0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1"/>
    <x v="4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57"/>
    <x v="5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59"/>
    <x v="5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63"/>
    <x v="4"/>
    <x v="32"/>
    <x v="1"/>
    <x v="3"/>
    <x v="3"/>
    <x v="0"/>
    <s v="99"/>
    <s v="-"/>
    <s v="5"/>
    <s v="72"/>
    <x v="15"/>
    <x v="15"/>
    <n v="115"/>
    <n v="120"/>
    <n v="115"/>
    <n v="115"/>
    <n v="117"/>
    <n v="119"/>
    <n v="117"/>
    <n v="31"/>
    <n v="475"/>
    <n v="468"/>
    <s v="職業体験国見英ICONIC"/>
    <s v="くにみあきら"/>
    <n v="1089"/>
    <n v="237"/>
    <n v="238"/>
    <n v="235"/>
    <n v="234"/>
    <n v="234"/>
  </r>
  <r>
    <s v="88"/>
    <x v="4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9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9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06"/>
    <x v="3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08"/>
    <x v="3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10"/>
    <x v="4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12"/>
    <x v="7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26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28"/>
    <x v="7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34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4C0B-9810-47D1-A598-F21E96506AAD}" name="P_Stat" cacheId="2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7">
  <location ref="A88:L104" firstHeaderRow="0" firstDataRow="1" firstDataCol="1" rowPageCount="4" colPageCount="1"/>
  <pivotFields count="31">
    <pivotField showAll="0"/>
    <pivotField axis="axisPage" showAll="0">
      <items count="9">
        <item x="5"/>
        <item x="0"/>
        <item x="2"/>
        <item x="4"/>
        <item x="3"/>
        <item x="1"/>
        <item x="7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2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7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9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6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1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2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3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8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4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0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1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47" totalsRowShown="0">
  <autoFilter ref="A1:Y147" xr:uid="{1B1EDE55-EB61-4D00-B426-CEED4B08F8F6}"/>
  <sortState xmlns:xlrd2="http://schemas.microsoft.com/office/spreadsheetml/2017/richdata2" ref="A2:W139">
    <sortCondition ref="A1:A139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3" tableType="queryTable" totalsRowShown="0">
  <autoFilter ref="A1:M3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2" tableType="queryTable" totalsRowShown="0">
  <autoFilter ref="A1:M12" xr:uid="{89D2E66F-3CA5-40F4-9DAA-5B8514B982AC}"/>
  <tableColumns count="13">
    <tableColumn id="1" xr3:uid="{38843C90-8786-4C4B-ADB4-3810977C5B48}" uniqueName="1" name="No." queryTableFieldId="1" dataDxfId="87"/>
    <tableColumn id="24" xr3:uid="{9249E9B6-385E-4328-AE9E-5AB2B9DF6CCE}" uniqueName="24" name="No用" queryTableFieldId="24" dataDxfId="86"/>
    <tableColumn id="4" xr3:uid="{144F7B21-FB66-4459-9EED-89906BD8593E}" uniqueName="4" name="じゃんけん" queryTableFieldId="4" dataDxfId="85"/>
    <tableColumn id="5" xr3:uid="{C98AF85F-1583-4A7B-B7A8-F94ECB96DC9C}" uniqueName="5" name="ポジション" queryTableFieldId="5" dataDxfId="84"/>
    <tableColumn id="6" xr3:uid="{71BD8FE9-FCD0-4EFB-8F9E-6FF2912B1AD8}" uniqueName="6" name="高校" queryTableFieldId="6" dataDxfId="83"/>
    <tableColumn id="23" xr3:uid="{AFE776B3-AA2D-4145-8524-441505BD2D21}" uniqueName="23" name="守備力" queryTableFieldId="23" dataDxfId="82"/>
    <tableColumn id="22" xr3:uid="{C2CC3A4F-56A9-434E-8755-6D9E441CEE91}" uniqueName="22" name="攻撃力" queryTableFieldId="22" dataDxfId="81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0"/>
    <tableColumn id="24" xr3:uid="{8847D6C6-39F3-489B-820E-29AB567B69C0}" uniqueName="24" name="No用" queryTableFieldId="24" dataDxfId="79"/>
    <tableColumn id="4" xr3:uid="{6140528B-6BB1-40FB-9987-A25FC9485624}" uniqueName="4" name="じゃんけん" queryTableFieldId="4" dataDxfId="78"/>
    <tableColumn id="5" xr3:uid="{2E9EFEDA-54D3-4CCA-860A-D0162857FDD1}" uniqueName="5" name="ポジション" queryTableFieldId="5" dataDxfId="77"/>
    <tableColumn id="6" xr3:uid="{13E08CEE-FE91-4BC5-AEE4-63C9DE0C276E}" uniqueName="6" name="高校" queryTableFieldId="6" dataDxfId="76"/>
    <tableColumn id="23" xr3:uid="{6D141B8D-A584-407D-BB02-23029BB598A2}" uniqueName="23" name="守備力" queryTableFieldId="23" dataDxfId="75"/>
    <tableColumn id="22" xr3:uid="{7C8A1D2A-DB35-4B8A-96F0-F6397D44C9A4}" uniqueName="22" name="攻撃力" queryTableFieldId="22" dataDxfId="74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9" tableType="queryTable" totalsRowShown="0">
  <autoFilter ref="A1:M9" xr:uid="{6146482C-2DA8-422B-AFDC-04F7E0814A80}"/>
  <tableColumns count="13">
    <tableColumn id="1" xr3:uid="{04B36BEB-775C-43E6-9CD7-D6C10BA808F0}" uniqueName="1" name="No." queryTableFieldId="1" dataDxfId="73"/>
    <tableColumn id="24" xr3:uid="{79E2E448-FAC8-4E50-9895-2F2EFEB9964F}" uniqueName="24" name="No用" queryTableFieldId="24" dataDxfId="72"/>
    <tableColumn id="4" xr3:uid="{901B80DB-ADFF-41C8-8312-D0AD5FE569D3}" uniqueName="4" name="じゃんけん" queryTableFieldId="4" dataDxfId="71"/>
    <tableColumn id="5" xr3:uid="{7B4A574C-8CF7-46BC-80FF-3260D1D7D957}" uniqueName="5" name="ポジション" queryTableFieldId="5" dataDxfId="70"/>
    <tableColumn id="6" xr3:uid="{93DAC090-CD3C-48F3-9B02-C9EDA69E3CE3}" uniqueName="6" name="高校" queryTableFieldId="6" dataDxfId="69"/>
    <tableColumn id="23" xr3:uid="{82321D5F-8DA3-45C0-B7E8-559231D16D14}" uniqueName="23" name="守備力" queryTableFieldId="23" dataDxfId="68"/>
    <tableColumn id="22" xr3:uid="{8623F562-202D-4ABC-8490-FBC18917D4A5}" uniqueName="22" name="攻撃力" queryTableFieldId="22" dataDxfId="67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3" tableType="queryTable" totalsRowShown="0">
  <autoFilter ref="A1:M13" xr:uid="{AA6447DD-685A-4EEF-B1B7-7DE125077393}"/>
  <tableColumns count="13">
    <tableColumn id="1" xr3:uid="{79C60FAA-8A80-4129-A08F-325A384C5EBD}" uniqueName="1" name="No." queryTableFieldId="1" dataDxfId="66"/>
    <tableColumn id="24" xr3:uid="{C29C095B-79C6-44A8-B104-192A1FECDA31}" uniqueName="24" name="No用" queryTableFieldId="24" dataDxfId="65"/>
    <tableColumn id="4" xr3:uid="{9116BD98-1C92-45F3-B6D6-3AB40C09ACAD}" uniqueName="4" name="じゃんけん" queryTableFieldId="4" dataDxfId="64"/>
    <tableColumn id="5" xr3:uid="{F7881CC4-422B-4AC0-8AA7-9D41424DD163}" uniqueName="5" name="ポジション" queryTableFieldId="5" dataDxfId="63"/>
    <tableColumn id="6" xr3:uid="{A57CEE12-8706-4C36-9271-4B9E918764A9}" uniqueName="6" name="高校" queryTableFieldId="6" dataDxfId="62"/>
    <tableColumn id="23" xr3:uid="{9E754E97-0179-4D48-8DA8-95FE83CDB76A}" uniqueName="23" name="守備力" queryTableFieldId="23" dataDxfId="61"/>
    <tableColumn id="22" xr3:uid="{CE13C84E-5ABD-42C3-B638-AF24AF6EE881}" uniqueName="22" name="攻撃力" queryTableFieldId="22" dataDxfId="60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8" tableType="queryTable" totalsRowShown="0">
  <autoFilter ref="A1:M28" xr:uid="{B0244D7E-1675-4574-B1B5-AA5D601296CD}"/>
  <tableColumns count="13">
    <tableColumn id="1" xr3:uid="{68269F39-5428-4EF2-B7BC-A0FDFF6253DA}" uniqueName="1" name="No." queryTableFieldId="1" dataDxfId="59"/>
    <tableColumn id="24" xr3:uid="{B20FC7FB-B75F-4569-A4C8-AC08F70EFA02}" uniqueName="24" name="No用" queryTableFieldId="24" dataDxfId="58"/>
    <tableColumn id="4" xr3:uid="{BE60C156-F1C6-4FE2-8234-AD7A8047258E}" uniqueName="4" name="じゃんけん" queryTableFieldId="4" dataDxfId="57"/>
    <tableColumn id="5" xr3:uid="{A543EFAB-002A-4A3A-BC0C-8345C70B8DA8}" uniqueName="5" name="ポジション" queryTableFieldId="5" dataDxfId="56"/>
    <tableColumn id="6" xr3:uid="{55D31589-74D7-4194-9A8E-1905BEFF3155}" uniqueName="6" name="高校" queryTableFieldId="6" dataDxfId="55"/>
    <tableColumn id="23" xr3:uid="{62326F4F-7EB5-4AF5-A373-6C17A2EA5EAF}" uniqueName="23" name="守備力" queryTableFieldId="23" dataDxfId="54"/>
    <tableColumn id="22" xr3:uid="{AEFE1640-94D9-4E9F-BDCC-6C111595E9BE}" uniqueName="22" name="攻撃力" queryTableFieldId="22" dataDxfId="53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52"/>
    <tableColumn id="24" xr3:uid="{CD7594EA-8C82-4E4A-BC06-715EA0D5260D}" uniqueName="24" name="No用" queryTableFieldId="24" dataDxfId="51"/>
    <tableColumn id="4" xr3:uid="{5804ACFD-3447-45C3-BDBD-96363DCCEF57}" uniqueName="4" name="じゃんけん" queryTableFieldId="4" dataDxfId="50"/>
    <tableColumn id="5" xr3:uid="{9D5A15B5-BE64-49FA-A24D-915171805348}" uniqueName="5" name="ポジション" queryTableFieldId="5" dataDxfId="49"/>
    <tableColumn id="6" xr3:uid="{C5CC4EC3-0F83-4934-B835-AC7CDC1F0491}" uniqueName="6" name="高校" queryTableFieldId="6" dataDxfId="48"/>
    <tableColumn id="23" xr3:uid="{A158F691-75AB-490E-A936-39A793BBB0CF}" uniqueName="23" name="守備力" queryTableFieldId="23" dataDxfId="47"/>
    <tableColumn id="22" xr3:uid="{D637784D-8764-4422-A4A3-51D9D13ED728}" uniqueName="22" name="攻撃力" queryTableFieldId="22" dataDxfId="46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45"/>
    <tableColumn id="24" xr3:uid="{8E3DE8CA-5196-456B-B150-0AD3EE9B0E3A}" uniqueName="24" name="No用" queryTableFieldId="24" dataDxfId="44"/>
    <tableColumn id="4" xr3:uid="{739EA6C5-E522-4D4A-AA20-B37A4D060F3F}" uniqueName="4" name="じゃんけん" queryTableFieldId="4" dataDxfId="43"/>
    <tableColumn id="5" xr3:uid="{4563D330-FB16-4F5F-B9B1-087B641B76A3}" uniqueName="5" name="ポジション" queryTableFieldId="5" dataDxfId="42"/>
    <tableColumn id="6" xr3:uid="{8BE07B6E-DF61-4DAF-B0DC-A9546B5565AD}" uniqueName="6" name="高校" queryTableFieldId="6" dataDxfId="41"/>
    <tableColumn id="23" xr3:uid="{88D1DC46-ADD5-4B4D-956B-4E9B7400FEE3}" uniqueName="23" name="守備力" queryTableFieldId="23" dataDxfId="40"/>
    <tableColumn id="22" xr3:uid="{379DB613-6DB4-4401-BC2F-78137DA43005}" uniqueName="22" name="攻撃力" queryTableFieldId="22" dataDxfId="39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38"/>
    <tableColumn id="24" xr3:uid="{48613021-C2CE-4B0B-8CA9-CE9891BC0951}" uniqueName="24" name="No用" queryTableFieldId="24" dataDxfId="37"/>
    <tableColumn id="4" xr3:uid="{5224F0DC-A670-4021-B01D-4EB6EE60070C}" uniqueName="4" name="じゃんけん" queryTableFieldId="4" dataDxfId="36"/>
    <tableColumn id="5" xr3:uid="{BD87FFDE-42A6-403F-AAAE-86E95463C710}" uniqueName="5" name="ポジション" queryTableFieldId="5" dataDxfId="35"/>
    <tableColumn id="6" xr3:uid="{B1CC6E3C-D4EA-4097-84E3-C860B486E4EC}" uniqueName="6" name="高校" queryTableFieldId="6" dataDxfId="34"/>
    <tableColumn id="23" xr3:uid="{0606C651-0735-4ED5-9CBB-C17741F9F243}" uniqueName="23" name="守備力" queryTableFieldId="23" dataDxfId="33"/>
    <tableColumn id="22" xr3:uid="{8955FA8B-8CFA-4F1D-8DD5-C6F7D6C7FAB0}" uniqueName="22" name="攻撃力" queryTableFieldId="22" dataDxfId="32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63" totalsRowShown="0">
  <autoFilter ref="A1:T163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1"/>
    <tableColumn id="24" xr3:uid="{3F089E4F-81C9-447B-98EF-4424E72C3AD3}" uniqueName="24" name="No用" queryTableFieldId="24" dataDxfId="30"/>
    <tableColumn id="4" xr3:uid="{082125AE-6DD6-41F5-96EC-B27AC93E3073}" uniqueName="4" name="じゃんけん" queryTableFieldId="4" dataDxfId="29"/>
    <tableColumn id="5" xr3:uid="{1D168F03-FC8B-4FF8-BEC4-7AEF4E609553}" uniqueName="5" name="ポジション" queryTableFieldId="5" dataDxfId="28"/>
    <tableColumn id="6" xr3:uid="{85F66D02-257D-48D9-B71E-92D22427182E}" uniqueName="6" name="高校" queryTableFieldId="6" dataDxfId="27"/>
    <tableColumn id="23" xr3:uid="{ADC370A5-324D-497C-8B94-A3E2B1FD24FC}" uniqueName="23" name="守備力" queryTableFieldId="23" dataDxfId="26"/>
    <tableColumn id="22" xr3:uid="{9C3932F8-24A6-4EAD-8C08-59036DDC4F74}" uniqueName="22" name="攻撃力" queryTableFieldId="22" dataDxfId="25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4"/>
    <tableColumn id="24" xr3:uid="{D4CBAE75-C74B-4489-A8C6-CA326448CDB9}" uniqueName="24" name="No用" queryTableFieldId="24" dataDxfId="23"/>
    <tableColumn id="4" xr3:uid="{9BE7C29C-B3C1-4C4D-B3FE-8762584D4070}" uniqueName="4" name="じゃんけん" queryTableFieldId="4" dataDxfId="22"/>
    <tableColumn id="5" xr3:uid="{C6CA647F-4911-4E4D-A2BF-FFE98BE5F193}" uniqueName="5" name="ポジション" queryTableFieldId="5" dataDxfId="21"/>
    <tableColumn id="6" xr3:uid="{4D39B65E-928B-48FE-BDD3-54F2B8ADFC54}" uniqueName="6" name="高校" queryTableFieldId="6" dataDxfId="20"/>
    <tableColumn id="23" xr3:uid="{04745C11-7FB7-4C1D-B670-E659782D90E1}" uniqueName="23" name="守備力" queryTableFieldId="23" dataDxfId="19"/>
    <tableColumn id="22" xr3:uid="{3432BBFD-8F82-41AB-8626-F26BABD4C05C}" uniqueName="22" name="攻撃力" queryTableFieldId="22" dataDxfId="18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17"/>
    <tableColumn id="24" xr3:uid="{4232FD20-7D1D-488E-9051-426A53029F1E}" uniqueName="24" name="No用" queryTableFieldId="24" dataDxfId="16"/>
    <tableColumn id="4" xr3:uid="{97B6CCE7-D38F-466A-9597-1A24BDCD9918}" uniqueName="4" name="じゃんけん" queryTableFieldId="4" dataDxfId="15"/>
    <tableColumn id="5" xr3:uid="{8B78A5A6-924C-4875-99B9-D1AD1F65E0F4}" uniqueName="5" name="ポジション" queryTableFieldId="5" dataDxfId="14"/>
    <tableColumn id="6" xr3:uid="{E4374A00-F9B5-4300-BD99-8D8AABB542EC}" uniqueName="6" name="高校" queryTableFieldId="6" dataDxfId="13"/>
    <tableColumn id="23" xr3:uid="{1C0BB5E7-E47D-4C4A-948B-7D4285853F7D}" uniqueName="23" name="守備力" queryTableFieldId="23" dataDxfId="12"/>
    <tableColumn id="22" xr3:uid="{E8278D8B-EDBA-48C6-926C-D7B99159217B}" uniqueName="22" name="攻撃力" queryTableFieldId="22" dataDxfId="11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0"/>
    <tableColumn id="24" xr3:uid="{E1F1E06A-7339-4F69-BFFB-86E4F4B8F6F1}" uniqueName="24" name="No用" queryTableFieldId="24" dataDxfId="9"/>
    <tableColumn id="4" xr3:uid="{E8A259C4-1EBE-4385-AC27-E03BF91134BD}" uniqueName="4" name="じゃんけん" queryTableFieldId="4" dataDxfId="8"/>
    <tableColumn id="5" xr3:uid="{87E950A5-BB20-4F1B-8DA7-D2C8909DE88F}" uniqueName="5" name="ポジション" queryTableFieldId="5" dataDxfId="7"/>
    <tableColumn id="6" xr3:uid="{A6B536C3-9F00-436E-998D-F5C87D4CD17A}" uniqueName="6" name="高校" queryTableFieldId="6" dataDxfId="6"/>
    <tableColumn id="23" xr3:uid="{1D345072-A707-44B8-B212-487D8AD03326}" uniqueName="23" name="守備力" queryTableFieldId="23" dataDxfId="5"/>
    <tableColumn id="22" xr3:uid="{F0064104-6FAC-45E4-92B3-B0ED845E33FB}" uniqueName="22" name="攻撃力" queryTableFieldId="22" dataDxfId="4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834" totalsRowShown="0">
  <autoFilter ref="A1:T834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99" totalsRowShown="0">
  <autoFilter ref="A1:T399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57" totalsRowShown="0">
  <autoFilter ref="A1:T557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53" totalsRowShown="0">
  <autoFilter ref="A1:T553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23" totalsRowShown="0">
  <autoFilter ref="A1:T223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47" tableType="queryTable" totalsRowShown="0">
  <autoFilter ref="A1:AE147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" xr3:uid="{63960FDB-54A7-41C9-B777-6AA24A9B492D}" uniqueName="2" name="AttackVal" queryTableFieldId="37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6896-0DA0-4402-9D39-F3D29EC733C3}">
  <dimension ref="A83:L104"/>
  <sheetViews>
    <sheetView zoomScaleNormal="100" workbookViewId="0">
      <selection activeCell="A94" sqref="A94"/>
    </sheetView>
  </sheetViews>
  <sheetFormatPr defaultRowHeight="14.4" x14ac:dyDescent="0.3"/>
  <cols>
    <col min="1" max="1" width="10" bestFit="1" customWidth="1"/>
    <col min="2" max="3" width="14.109375" bestFit="1" customWidth="1"/>
    <col min="4" max="4" width="16.21875" bestFit="1" customWidth="1"/>
    <col min="5" max="11" width="14.109375" bestFit="1" customWidth="1"/>
    <col min="12" max="12" width="15.10937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2" x14ac:dyDescent="0.3">
      <c r="A83" s="1" t="s">
        <v>161</v>
      </c>
      <c r="B83" t="s">
        <v>216</v>
      </c>
    </row>
    <row r="84" spans="1:12" x14ac:dyDescent="0.3">
      <c r="A84" s="1" t="s">
        <v>7</v>
      </c>
      <c r="B84" t="s">
        <v>719</v>
      </c>
    </row>
    <row r="85" spans="1:12" x14ac:dyDescent="0.3">
      <c r="A85" s="1" t="s">
        <v>2</v>
      </c>
      <c r="B85" t="s">
        <v>719</v>
      </c>
    </row>
    <row r="86" spans="1:12" x14ac:dyDescent="0.3">
      <c r="A86" s="1" t="s">
        <v>3</v>
      </c>
      <c r="B86" t="s">
        <v>71</v>
      </c>
    </row>
    <row r="88" spans="1:12" x14ac:dyDescent="0.3">
      <c r="A88" s="1" t="s">
        <v>152</v>
      </c>
      <c r="B88" t="s">
        <v>169</v>
      </c>
      <c r="C88" t="s">
        <v>170</v>
      </c>
      <c r="D88" t="s">
        <v>162</v>
      </c>
      <c r="E88" t="s">
        <v>163</v>
      </c>
      <c r="F88" t="s">
        <v>164</v>
      </c>
      <c r="G88" t="s">
        <v>165</v>
      </c>
      <c r="H88" t="s">
        <v>167</v>
      </c>
      <c r="I88" t="s">
        <v>166</v>
      </c>
      <c r="J88" t="s">
        <v>168</v>
      </c>
      <c r="K88" t="s">
        <v>718</v>
      </c>
      <c r="L88" t="s">
        <v>867</v>
      </c>
    </row>
    <row r="89" spans="1:12" x14ac:dyDescent="0.3">
      <c r="A89" s="2" t="s">
        <v>156</v>
      </c>
      <c r="B89" s="10">
        <v>127.5</v>
      </c>
      <c r="C89" s="10">
        <v>123.5</v>
      </c>
      <c r="D89" s="10">
        <v>113.5</v>
      </c>
      <c r="E89" s="10">
        <v>121</v>
      </c>
      <c r="F89" s="10">
        <v>101</v>
      </c>
      <c r="G89" s="10">
        <v>124.5</v>
      </c>
      <c r="H89" s="10">
        <v>120.5</v>
      </c>
      <c r="I89" s="10">
        <v>116.5</v>
      </c>
      <c r="J89" s="10">
        <v>119</v>
      </c>
      <c r="K89" s="10">
        <v>38.5</v>
      </c>
      <c r="L89" s="10">
        <v>1105.5</v>
      </c>
    </row>
    <row r="90" spans="1:12" x14ac:dyDescent="0.3">
      <c r="A90" s="2" t="s">
        <v>159</v>
      </c>
      <c r="B90" s="10">
        <v>122</v>
      </c>
      <c r="C90" s="10">
        <v>118.5</v>
      </c>
      <c r="D90" s="10">
        <v>116.5</v>
      </c>
      <c r="E90" s="10">
        <v>122.5</v>
      </c>
      <c r="F90" s="10">
        <v>101</v>
      </c>
      <c r="G90" s="10">
        <v>114</v>
      </c>
      <c r="H90" s="10">
        <v>117.5</v>
      </c>
      <c r="I90" s="10">
        <v>127</v>
      </c>
      <c r="J90" s="10">
        <v>120.5</v>
      </c>
      <c r="K90" s="10">
        <v>38.5</v>
      </c>
      <c r="L90" s="10">
        <v>1098</v>
      </c>
    </row>
    <row r="91" spans="1:12" x14ac:dyDescent="0.3">
      <c r="A91" s="2" t="s">
        <v>158</v>
      </c>
      <c r="B91" s="10">
        <v>121.25</v>
      </c>
      <c r="C91" s="10">
        <v>120</v>
      </c>
      <c r="D91" s="10">
        <v>117.25</v>
      </c>
      <c r="E91" s="10">
        <v>121.875</v>
      </c>
      <c r="F91" s="10">
        <v>100</v>
      </c>
      <c r="G91" s="10">
        <v>117.75</v>
      </c>
      <c r="H91" s="10">
        <v>118.5</v>
      </c>
      <c r="I91" s="10">
        <v>117.125</v>
      </c>
      <c r="J91" s="10">
        <v>119</v>
      </c>
      <c r="K91" s="10">
        <v>35</v>
      </c>
      <c r="L91" s="10">
        <v>1087.75</v>
      </c>
    </row>
    <row r="92" spans="1:12" x14ac:dyDescent="0.3">
      <c r="A92" s="2" t="s">
        <v>155</v>
      </c>
      <c r="B92" s="10">
        <v>120.57142857142857</v>
      </c>
      <c r="C92" s="10">
        <v>118.85714285714286</v>
      </c>
      <c r="D92" s="10">
        <v>116.14285714285714</v>
      </c>
      <c r="E92" s="10">
        <v>121</v>
      </c>
      <c r="F92" s="10">
        <v>99.285714285714292</v>
      </c>
      <c r="G92" s="10">
        <v>117.85714285714286</v>
      </c>
      <c r="H92" s="10">
        <v>118.85714285714286</v>
      </c>
      <c r="I92" s="10">
        <v>119.28571428571429</v>
      </c>
      <c r="J92" s="10">
        <v>118.71428571428571</v>
      </c>
      <c r="K92" s="10">
        <v>36.714285714285715</v>
      </c>
      <c r="L92" s="10">
        <v>1087.2857142857142</v>
      </c>
    </row>
    <row r="93" spans="1:12" x14ac:dyDescent="0.3">
      <c r="A93" s="2" t="s">
        <v>200</v>
      </c>
      <c r="B93" s="10">
        <v>122.5</v>
      </c>
      <c r="C93" s="10">
        <v>119.75</v>
      </c>
      <c r="D93" s="10">
        <v>116</v>
      </c>
      <c r="E93" s="10">
        <v>120.25</v>
      </c>
      <c r="F93" s="10">
        <v>99.5</v>
      </c>
      <c r="G93" s="10">
        <v>119.25</v>
      </c>
      <c r="H93" s="10">
        <v>118</v>
      </c>
      <c r="I93" s="10">
        <v>117.75</v>
      </c>
      <c r="J93" s="10">
        <v>118.25</v>
      </c>
      <c r="K93" s="10">
        <v>34.125</v>
      </c>
      <c r="L93" s="10">
        <v>1085.375</v>
      </c>
    </row>
    <row r="94" spans="1:12" x14ac:dyDescent="0.3">
      <c r="A94" s="2" t="s">
        <v>49</v>
      </c>
      <c r="B94" s="10">
        <v>121.28571428571429</v>
      </c>
      <c r="C94" s="10">
        <v>115.42857142857143</v>
      </c>
      <c r="D94" s="10">
        <v>114</v>
      </c>
      <c r="E94" s="10">
        <v>121.71428571428571</v>
      </c>
      <c r="F94" s="10">
        <v>98.142857142857139</v>
      </c>
      <c r="G94" s="10">
        <v>122.28571428571429</v>
      </c>
      <c r="H94" s="10">
        <v>116.57142857142857</v>
      </c>
      <c r="I94" s="10">
        <v>116.42857142857143</v>
      </c>
      <c r="J94" s="10">
        <v>117.71428571428571</v>
      </c>
      <c r="K94" s="10">
        <v>32.142857142857146</v>
      </c>
      <c r="L94" s="10">
        <v>1075.7142857142858</v>
      </c>
    </row>
    <row r="95" spans="1:12" x14ac:dyDescent="0.3">
      <c r="A95" s="2" t="s">
        <v>701</v>
      </c>
      <c r="B95" s="10">
        <v>119</v>
      </c>
      <c r="C95" s="10">
        <v>115.875</v>
      </c>
      <c r="D95" s="10">
        <v>115</v>
      </c>
      <c r="E95" s="10">
        <v>120.75</v>
      </c>
      <c r="F95" s="10">
        <v>98.5</v>
      </c>
      <c r="G95" s="10">
        <v>116.75</v>
      </c>
      <c r="H95" s="10">
        <v>118.625</v>
      </c>
      <c r="I95" s="10">
        <v>117.125</v>
      </c>
      <c r="J95" s="10">
        <v>117.125</v>
      </c>
      <c r="K95" s="10">
        <v>35.375</v>
      </c>
      <c r="L95" s="10">
        <v>1074.125</v>
      </c>
    </row>
    <row r="96" spans="1:12" x14ac:dyDescent="0.3">
      <c r="A96" s="2" t="s">
        <v>154</v>
      </c>
      <c r="B96" s="10">
        <v>117.75</v>
      </c>
      <c r="C96" s="10">
        <v>117.16666666666667</v>
      </c>
      <c r="D96" s="10">
        <v>116.08333333333333</v>
      </c>
      <c r="E96" s="10">
        <v>120.5</v>
      </c>
      <c r="F96" s="10">
        <v>99.166666666666671</v>
      </c>
      <c r="G96" s="10">
        <v>117.41666666666667</v>
      </c>
      <c r="H96" s="10">
        <v>116.08333333333333</v>
      </c>
      <c r="I96" s="10">
        <v>118</v>
      </c>
      <c r="J96" s="10">
        <v>117.33333333333333</v>
      </c>
      <c r="K96" s="10">
        <v>34.083333333333336</v>
      </c>
      <c r="L96" s="10">
        <v>1073.5833333333333</v>
      </c>
    </row>
    <row r="97" spans="1:12" x14ac:dyDescent="0.3">
      <c r="A97" s="2" t="s">
        <v>160</v>
      </c>
      <c r="B97" s="10">
        <v>117.14285714285714</v>
      </c>
      <c r="C97" s="10">
        <v>116</v>
      </c>
      <c r="D97" s="10">
        <v>114.14285714285714</v>
      </c>
      <c r="E97" s="10">
        <v>119.57142857142857</v>
      </c>
      <c r="F97" s="10">
        <v>98.142857142857139</v>
      </c>
      <c r="G97" s="10">
        <v>116.14285714285714</v>
      </c>
      <c r="H97" s="10">
        <v>117.42857142857143</v>
      </c>
      <c r="I97" s="10">
        <v>115.57142857142857</v>
      </c>
      <c r="J97" s="10">
        <v>118.14285714285714</v>
      </c>
      <c r="K97" s="10">
        <v>41</v>
      </c>
      <c r="L97" s="10">
        <v>1073.2857142857142</v>
      </c>
    </row>
    <row r="98" spans="1:12" x14ac:dyDescent="0.3">
      <c r="A98" s="2" t="s">
        <v>27</v>
      </c>
      <c r="B98" s="10">
        <v>118.66666666666667</v>
      </c>
      <c r="C98" s="10">
        <v>115.44444444444444</v>
      </c>
      <c r="D98" s="10">
        <v>115.33333333333333</v>
      </c>
      <c r="E98" s="10">
        <v>120.77777777777777</v>
      </c>
      <c r="F98" s="10">
        <v>99.222222222222229</v>
      </c>
      <c r="G98" s="10">
        <v>116.88888888888889</v>
      </c>
      <c r="H98" s="10">
        <v>115.66666666666667</v>
      </c>
      <c r="I98" s="10">
        <v>118.55555555555556</v>
      </c>
      <c r="J98" s="10">
        <v>116.44444444444444</v>
      </c>
      <c r="K98" s="10">
        <v>35.333333333333336</v>
      </c>
      <c r="L98" s="10">
        <v>1072.3333333333333</v>
      </c>
    </row>
    <row r="99" spans="1:12" x14ac:dyDescent="0.3">
      <c r="A99" s="2" t="s">
        <v>157</v>
      </c>
      <c r="B99" s="10">
        <v>117.42857142857143</v>
      </c>
      <c r="C99" s="10">
        <v>116.42857142857143</v>
      </c>
      <c r="D99" s="10">
        <v>114.57142857142857</v>
      </c>
      <c r="E99" s="10">
        <v>119.14285714285714</v>
      </c>
      <c r="F99" s="10">
        <v>98.142857142857139</v>
      </c>
      <c r="G99" s="10">
        <v>116.42857142857143</v>
      </c>
      <c r="H99" s="10">
        <v>117.42857142857143</v>
      </c>
      <c r="I99" s="10">
        <v>116.85714285714286</v>
      </c>
      <c r="J99" s="10">
        <v>118.14285714285714</v>
      </c>
      <c r="K99" s="10">
        <v>36</v>
      </c>
      <c r="L99" s="10">
        <v>1070.5714285714287</v>
      </c>
    </row>
    <row r="100" spans="1:12" x14ac:dyDescent="0.3">
      <c r="A100" s="2" t="s">
        <v>20</v>
      </c>
      <c r="B100" s="10">
        <v>120.5</v>
      </c>
      <c r="C100" s="10">
        <v>117.5</v>
      </c>
      <c r="D100" s="10">
        <v>116</v>
      </c>
      <c r="E100" s="10">
        <v>120</v>
      </c>
      <c r="F100" s="10">
        <v>98.5</v>
      </c>
      <c r="G100" s="10">
        <v>115.75</v>
      </c>
      <c r="H100" s="10">
        <v>116</v>
      </c>
      <c r="I100" s="10">
        <v>115.75</v>
      </c>
      <c r="J100" s="10">
        <v>117.25</v>
      </c>
      <c r="K100" s="10">
        <v>33</v>
      </c>
      <c r="L100" s="10">
        <v>1070.25</v>
      </c>
    </row>
    <row r="101" spans="1:12" x14ac:dyDescent="0.3">
      <c r="A101" s="2" t="s">
        <v>153</v>
      </c>
      <c r="B101" s="10">
        <v>117.28571428571429</v>
      </c>
      <c r="C101" s="10">
        <v>115.85714285714286</v>
      </c>
      <c r="D101" s="10">
        <v>114.71428571428571</v>
      </c>
      <c r="E101" s="10">
        <v>119.14285714285714</v>
      </c>
      <c r="F101" s="10">
        <v>98.142857142857139</v>
      </c>
      <c r="G101" s="10">
        <v>116.28571428571429</v>
      </c>
      <c r="H101" s="10">
        <v>117.14285714285714</v>
      </c>
      <c r="I101" s="10">
        <v>116</v>
      </c>
      <c r="J101" s="10">
        <v>117.28571428571429</v>
      </c>
      <c r="K101" s="10">
        <v>34.571428571428569</v>
      </c>
      <c r="L101" s="10">
        <v>1066.4285714285713</v>
      </c>
    </row>
    <row r="102" spans="1:12" x14ac:dyDescent="0.3">
      <c r="A102" s="2" t="s">
        <v>64</v>
      </c>
      <c r="B102" s="10">
        <v>117.71428571428571</v>
      </c>
      <c r="C102" s="10">
        <v>115.14285714285714</v>
      </c>
      <c r="D102" s="10">
        <v>114.14285714285714</v>
      </c>
      <c r="E102" s="10">
        <v>120.14285714285714</v>
      </c>
      <c r="F102" s="10">
        <v>97.571428571428569</v>
      </c>
      <c r="G102" s="10">
        <v>116.71428571428571</v>
      </c>
      <c r="H102" s="10">
        <v>116.42857142857143</v>
      </c>
      <c r="I102" s="10">
        <v>116.42857142857143</v>
      </c>
      <c r="J102" s="10">
        <v>116.42857142857143</v>
      </c>
      <c r="K102" s="10">
        <v>33.857142857142854</v>
      </c>
      <c r="L102" s="10">
        <v>1064.5714285714287</v>
      </c>
    </row>
    <row r="103" spans="1:12" x14ac:dyDescent="0.3">
      <c r="A103" s="2" t="s">
        <v>56</v>
      </c>
      <c r="B103" s="10">
        <v>117</v>
      </c>
      <c r="C103" s="10">
        <v>114.28571428571429</v>
      </c>
      <c r="D103" s="10">
        <v>114.42857142857143</v>
      </c>
      <c r="E103" s="10">
        <v>119.42857142857143</v>
      </c>
      <c r="F103" s="10">
        <v>98.142857142857139</v>
      </c>
      <c r="G103" s="10">
        <v>116</v>
      </c>
      <c r="H103" s="10">
        <v>116.14285714285714</v>
      </c>
      <c r="I103" s="10">
        <v>116.42857142857143</v>
      </c>
      <c r="J103" s="10">
        <v>116.57142857142857</v>
      </c>
      <c r="K103" s="10">
        <v>33.857142857142854</v>
      </c>
      <c r="L103" s="10">
        <v>1062.2857142857142</v>
      </c>
    </row>
    <row r="104" spans="1:12" x14ac:dyDescent="0.3">
      <c r="A104" s="2" t="s">
        <v>876</v>
      </c>
      <c r="B104" s="10">
        <v>119.29245283018868</v>
      </c>
      <c r="C104" s="10">
        <v>116.9622641509434</v>
      </c>
      <c r="D104" s="10">
        <v>115.28301886792453</v>
      </c>
      <c r="E104" s="10">
        <v>120.41509433962264</v>
      </c>
      <c r="F104" s="10">
        <v>98.79245283018868</v>
      </c>
      <c r="G104" s="10">
        <v>117.41509433962264</v>
      </c>
      <c r="H104" s="10">
        <v>117.16037735849056</v>
      </c>
      <c r="I104" s="10">
        <v>117.27358490566037</v>
      </c>
      <c r="J104" s="10">
        <v>117.63207547169812</v>
      </c>
      <c r="K104" s="10">
        <v>35.075471698113205</v>
      </c>
      <c r="L104" s="10">
        <v>1075.3018867924529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47"/>
  <sheetViews>
    <sheetView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422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246</v>
      </c>
      <c r="Y1" t="s">
        <v>423</v>
      </c>
      <c r="Z1" t="s">
        <v>722</v>
      </c>
      <c r="AA1" t="s">
        <v>913</v>
      </c>
      <c r="AB1" t="s">
        <v>723</v>
      </c>
      <c r="AC1" t="s">
        <v>724</v>
      </c>
      <c r="AD1" t="s">
        <v>725</v>
      </c>
      <c r="AE1" t="s">
        <v>726</v>
      </c>
    </row>
    <row r="2" spans="1:31" x14ac:dyDescent="0.3">
      <c r="A2" t="s">
        <v>743</v>
      </c>
      <c r="B2" t="s">
        <v>216</v>
      </c>
      <c r="C2" t="s">
        <v>240</v>
      </c>
      <c r="D2" t="s">
        <v>28</v>
      </c>
      <c r="E2" t="s">
        <v>26</v>
      </c>
      <c r="F2" t="s">
        <v>154</v>
      </c>
      <c r="G2" t="s">
        <v>71</v>
      </c>
      <c r="H2" t="s">
        <v>728</v>
      </c>
      <c r="I2" t="s">
        <v>22</v>
      </c>
      <c r="J2" t="s">
        <v>729</v>
      </c>
      <c r="K2" t="s">
        <v>744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260</v>
      </c>
      <c r="Y2" t="s">
        <v>424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750</v>
      </c>
      <c r="B3" t="s">
        <v>216</v>
      </c>
      <c r="C3" t="s">
        <v>217</v>
      </c>
      <c r="D3" t="s">
        <v>28</v>
      </c>
      <c r="E3" t="s">
        <v>31</v>
      </c>
      <c r="F3" t="s">
        <v>154</v>
      </c>
      <c r="G3" t="s">
        <v>71</v>
      </c>
      <c r="H3" t="s">
        <v>728</v>
      </c>
      <c r="I3" t="s">
        <v>22</v>
      </c>
      <c r="J3" t="s">
        <v>729</v>
      </c>
      <c r="K3" t="s">
        <v>751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263</v>
      </c>
      <c r="Y3" t="s">
        <v>425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754</v>
      </c>
      <c r="B4" t="s">
        <v>216</v>
      </c>
      <c r="C4" t="s">
        <v>220</v>
      </c>
      <c r="D4" t="s">
        <v>28</v>
      </c>
      <c r="E4" t="s">
        <v>26</v>
      </c>
      <c r="F4" t="s">
        <v>154</v>
      </c>
      <c r="G4" t="s">
        <v>71</v>
      </c>
      <c r="H4" t="s">
        <v>728</v>
      </c>
      <c r="I4" t="s">
        <v>22</v>
      </c>
      <c r="J4" t="s">
        <v>729</v>
      </c>
      <c r="K4" t="s">
        <v>739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266</v>
      </c>
      <c r="Y4" t="s">
        <v>426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843</v>
      </c>
      <c r="B5" t="s">
        <v>216</v>
      </c>
      <c r="C5" t="s">
        <v>222</v>
      </c>
      <c r="D5" t="s">
        <v>24</v>
      </c>
      <c r="E5" t="s">
        <v>26</v>
      </c>
      <c r="F5" t="s">
        <v>154</v>
      </c>
      <c r="G5" t="s">
        <v>71</v>
      </c>
      <c r="H5" t="s">
        <v>728</v>
      </c>
      <c r="I5" t="s">
        <v>22</v>
      </c>
      <c r="J5" t="s">
        <v>729</v>
      </c>
      <c r="K5" t="s">
        <v>758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268</v>
      </c>
      <c r="Y5" t="s">
        <v>427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844</v>
      </c>
      <c r="B6" t="s">
        <v>216</v>
      </c>
      <c r="C6" t="s">
        <v>223</v>
      </c>
      <c r="D6" t="s">
        <v>28</v>
      </c>
      <c r="E6" t="s">
        <v>21</v>
      </c>
      <c r="F6" t="s">
        <v>154</v>
      </c>
      <c r="G6" t="s">
        <v>71</v>
      </c>
      <c r="H6" t="s">
        <v>728</v>
      </c>
      <c r="I6" t="s">
        <v>22</v>
      </c>
      <c r="J6" t="s">
        <v>729</v>
      </c>
      <c r="K6" t="s">
        <v>760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270</v>
      </c>
      <c r="Y6" t="s">
        <v>428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846</v>
      </c>
      <c r="B7" t="s">
        <v>216</v>
      </c>
      <c r="C7" t="s">
        <v>224</v>
      </c>
      <c r="D7" t="s">
        <v>24</v>
      </c>
      <c r="E7" t="s">
        <v>25</v>
      </c>
      <c r="F7" t="s">
        <v>154</v>
      </c>
      <c r="G7" t="s">
        <v>71</v>
      </c>
      <c r="H7" t="s">
        <v>728</v>
      </c>
      <c r="I7" t="s">
        <v>22</v>
      </c>
      <c r="J7" t="s">
        <v>729</v>
      </c>
      <c r="K7" t="s">
        <v>751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429</v>
      </c>
      <c r="Y7" t="s">
        <v>430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847</v>
      </c>
      <c r="B8" t="s">
        <v>216</v>
      </c>
      <c r="C8" t="s">
        <v>225</v>
      </c>
      <c r="D8" t="s">
        <v>28</v>
      </c>
      <c r="E8" t="s">
        <v>25</v>
      </c>
      <c r="F8" t="s">
        <v>154</v>
      </c>
      <c r="G8" t="s">
        <v>71</v>
      </c>
      <c r="H8" t="s">
        <v>728</v>
      </c>
      <c r="I8" t="s">
        <v>22</v>
      </c>
      <c r="J8" t="s">
        <v>729</v>
      </c>
      <c r="K8" t="s">
        <v>751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432</v>
      </c>
      <c r="Y8" t="s">
        <v>433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848</v>
      </c>
      <c r="B9" t="s">
        <v>216</v>
      </c>
      <c r="C9" t="s">
        <v>227</v>
      </c>
      <c r="D9" t="s">
        <v>24</v>
      </c>
      <c r="E9" t="s">
        <v>31</v>
      </c>
      <c r="F9" t="s">
        <v>154</v>
      </c>
      <c r="G9" t="s">
        <v>71</v>
      </c>
      <c r="H9" t="s">
        <v>728</v>
      </c>
      <c r="I9" t="s">
        <v>22</v>
      </c>
      <c r="J9" t="s">
        <v>729</v>
      </c>
      <c r="K9" t="s">
        <v>771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435</v>
      </c>
      <c r="Y9" t="s">
        <v>436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775</v>
      </c>
      <c r="B10" t="s">
        <v>216</v>
      </c>
      <c r="C10" t="s">
        <v>228</v>
      </c>
      <c r="D10" t="s">
        <v>28</v>
      </c>
      <c r="E10" t="s">
        <v>25</v>
      </c>
      <c r="F10" t="s">
        <v>154</v>
      </c>
      <c r="G10" t="s">
        <v>71</v>
      </c>
      <c r="H10" t="s">
        <v>728</v>
      </c>
      <c r="I10" t="s">
        <v>22</v>
      </c>
      <c r="J10" t="s">
        <v>729</v>
      </c>
      <c r="K10" t="s">
        <v>771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438</v>
      </c>
      <c r="Y10" t="s">
        <v>439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850</v>
      </c>
      <c r="B11" t="s">
        <v>216</v>
      </c>
      <c r="C11" t="s">
        <v>228</v>
      </c>
      <c r="D11" t="s">
        <v>28</v>
      </c>
      <c r="E11" t="s">
        <v>25</v>
      </c>
      <c r="F11" t="s">
        <v>154</v>
      </c>
      <c r="G11" t="s">
        <v>229</v>
      </c>
      <c r="H11" t="s">
        <v>728</v>
      </c>
      <c r="I11" t="s">
        <v>22</v>
      </c>
      <c r="J11" t="s">
        <v>729</v>
      </c>
      <c r="K11" t="s">
        <v>771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441</v>
      </c>
      <c r="Y11" t="s">
        <v>439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780</v>
      </c>
      <c r="B12" t="s">
        <v>216</v>
      </c>
      <c r="C12" t="s">
        <v>230</v>
      </c>
      <c r="D12" t="s">
        <v>24</v>
      </c>
      <c r="E12" t="s">
        <v>25</v>
      </c>
      <c r="F12" t="s">
        <v>154</v>
      </c>
      <c r="G12" t="s">
        <v>71</v>
      </c>
      <c r="H12" t="s">
        <v>728</v>
      </c>
      <c r="I12" t="s">
        <v>22</v>
      </c>
      <c r="J12" t="s">
        <v>729</v>
      </c>
      <c r="K12" t="s">
        <v>751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442</v>
      </c>
      <c r="Y12" t="s">
        <v>443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749</v>
      </c>
      <c r="B13" t="s">
        <v>216</v>
      </c>
      <c r="C13" t="s">
        <v>231</v>
      </c>
      <c r="D13" t="s">
        <v>24</v>
      </c>
      <c r="E13" t="s">
        <v>25</v>
      </c>
      <c r="F13" t="s">
        <v>154</v>
      </c>
      <c r="G13" t="s">
        <v>71</v>
      </c>
      <c r="H13" t="s">
        <v>728</v>
      </c>
      <c r="I13" t="s">
        <v>22</v>
      </c>
      <c r="J13" t="s">
        <v>729</v>
      </c>
      <c r="K13" t="s">
        <v>751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445</v>
      </c>
      <c r="Y13" t="s">
        <v>446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767</v>
      </c>
      <c r="B14" t="s">
        <v>216</v>
      </c>
      <c r="C14" t="s">
        <v>232</v>
      </c>
      <c r="D14" t="s">
        <v>24</v>
      </c>
      <c r="E14" t="s">
        <v>26</v>
      </c>
      <c r="F14" t="s">
        <v>154</v>
      </c>
      <c r="G14" t="s">
        <v>71</v>
      </c>
      <c r="H14" t="s">
        <v>728</v>
      </c>
      <c r="I14" t="s">
        <v>22</v>
      </c>
      <c r="J14" t="s">
        <v>729</v>
      </c>
      <c r="K14" t="s">
        <v>751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447</v>
      </c>
      <c r="Y14" t="s">
        <v>448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831</v>
      </c>
      <c r="B15" t="s">
        <v>216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728</v>
      </c>
      <c r="I15" t="s">
        <v>22</v>
      </c>
      <c r="J15" t="s">
        <v>729</v>
      </c>
      <c r="K15" t="s">
        <v>782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449</v>
      </c>
      <c r="Y15" t="s">
        <v>450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753</v>
      </c>
      <c r="B16" t="s">
        <v>216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728</v>
      </c>
      <c r="I16" t="s">
        <v>22</v>
      </c>
      <c r="J16" t="s">
        <v>729</v>
      </c>
      <c r="K16" t="s">
        <v>771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453</v>
      </c>
      <c r="Y16" t="s">
        <v>454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784</v>
      </c>
      <c r="B17" t="s">
        <v>216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728</v>
      </c>
      <c r="I17" t="s">
        <v>22</v>
      </c>
      <c r="J17" t="s">
        <v>729</v>
      </c>
      <c r="K17" t="s">
        <v>758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457</v>
      </c>
      <c r="Y17" t="s">
        <v>458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737</v>
      </c>
      <c r="B18" t="s">
        <v>216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728</v>
      </c>
      <c r="I18" t="s">
        <v>22</v>
      </c>
      <c r="J18" t="s">
        <v>729</v>
      </c>
      <c r="K18" t="s">
        <v>785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460</v>
      </c>
      <c r="Y18" t="s">
        <v>461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787</v>
      </c>
      <c r="B19" t="s">
        <v>216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728</v>
      </c>
      <c r="I19" t="s">
        <v>22</v>
      </c>
      <c r="J19" t="s">
        <v>729</v>
      </c>
      <c r="K19" t="s">
        <v>739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462</v>
      </c>
      <c r="Y19" t="s">
        <v>463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788</v>
      </c>
      <c r="B20" t="s">
        <v>216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728</v>
      </c>
      <c r="I20" t="s">
        <v>22</v>
      </c>
      <c r="J20" t="s">
        <v>729</v>
      </c>
      <c r="K20" t="s">
        <v>739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464</v>
      </c>
      <c r="Y20" t="s">
        <v>465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790</v>
      </c>
      <c r="B21" t="s">
        <v>216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728</v>
      </c>
      <c r="I21" t="s">
        <v>22</v>
      </c>
      <c r="J21" t="s">
        <v>729</v>
      </c>
      <c r="K21" t="s">
        <v>751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466</v>
      </c>
      <c r="Y21" t="s">
        <v>467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791</v>
      </c>
      <c r="B22" t="s">
        <v>216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728</v>
      </c>
      <c r="I22" t="s">
        <v>22</v>
      </c>
      <c r="J22" t="s">
        <v>729</v>
      </c>
      <c r="K22" t="s">
        <v>785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468</v>
      </c>
      <c r="Y22" t="s">
        <v>469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779</v>
      </c>
      <c r="B23" t="s">
        <v>216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728</v>
      </c>
      <c r="I23" t="s">
        <v>22</v>
      </c>
      <c r="J23" t="s">
        <v>729</v>
      </c>
      <c r="K23" t="s">
        <v>730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470</v>
      </c>
      <c r="Y23" t="s">
        <v>471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852</v>
      </c>
      <c r="B24" t="s">
        <v>216</v>
      </c>
      <c r="C24" t="s">
        <v>47</v>
      </c>
      <c r="D24" t="s">
        <v>24</v>
      </c>
      <c r="E24" t="s">
        <v>25</v>
      </c>
      <c r="F24" t="s">
        <v>27</v>
      </c>
      <c r="G24" t="s">
        <v>229</v>
      </c>
      <c r="H24" t="s">
        <v>728</v>
      </c>
      <c r="I24" t="s">
        <v>22</v>
      </c>
      <c r="J24" t="s">
        <v>729</v>
      </c>
      <c r="K24" t="s">
        <v>744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472</v>
      </c>
      <c r="Y24" t="s">
        <v>471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853</v>
      </c>
      <c r="B25" t="s">
        <v>216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728</v>
      </c>
      <c r="I25" t="s">
        <v>22</v>
      </c>
      <c r="J25" t="s">
        <v>729</v>
      </c>
      <c r="K25" t="s">
        <v>730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473</v>
      </c>
      <c r="Y25" t="s">
        <v>474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773</v>
      </c>
      <c r="B26" t="s">
        <v>216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728</v>
      </c>
      <c r="I26" t="s">
        <v>22</v>
      </c>
      <c r="J26" t="s">
        <v>729</v>
      </c>
      <c r="K26" t="s">
        <v>739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477</v>
      </c>
      <c r="Y26" t="s">
        <v>478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792</v>
      </c>
      <c r="B27" t="s">
        <v>216</v>
      </c>
      <c r="C27" t="s">
        <v>396</v>
      </c>
      <c r="D27" t="s">
        <v>23</v>
      </c>
      <c r="E27" t="s">
        <v>31</v>
      </c>
      <c r="F27" t="s">
        <v>49</v>
      </c>
      <c r="G27" t="s">
        <v>71</v>
      </c>
      <c r="H27" t="s">
        <v>728</v>
      </c>
      <c r="I27" t="s">
        <v>22</v>
      </c>
      <c r="J27" t="s">
        <v>729</v>
      </c>
      <c r="K27" t="s">
        <v>730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481</v>
      </c>
      <c r="Y27" t="s">
        <v>482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796</v>
      </c>
      <c r="B28" t="s">
        <v>216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728</v>
      </c>
      <c r="I28" t="s">
        <v>22</v>
      </c>
      <c r="J28" t="s">
        <v>729</v>
      </c>
      <c r="K28" t="s">
        <v>751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484</v>
      </c>
      <c r="Y28" t="s">
        <v>485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797</v>
      </c>
      <c r="B29" t="s">
        <v>216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728</v>
      </c>
      <c r="I29" t="s">
        <v>22</v>
      </c>
      <c r="J29" t="s">
        <v>729</v>
      </c>
      <c r="K29" t="s">
        <v>730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486</v>
      </c>
      <c r="Y29" t="s">
        <v>487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856</v>
      </c>
      <c r="B30" t="s">
        <v>216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728</v>
      </c>
      <c r="I30" t="s">
        <v>22</v>
      </c>
      <c r="J30" t="s">
        <v>729</v>
      </c>
      <c r="K30" t="s">
        <v>785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488</v>
      </c>
      <c r="Y30" t="s">
        <v>489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798</v>
      </c>
      <c r="B31" t="s">
        <v>216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728</v>
      </c>
      <c r="I31" t="s">
        <v>22</v>
      </c>
      <c r="J31" t="s">
        <v>729</v>
      </c>
      <c r="K31" t="s">
        <v>739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490</v>
      </c>
      <c r="Y31" t="s">
        <v>491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857</v>
      </c>
      <c r="B32" t="s">
        <v>216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728</v>
      </c>
      <c r="I32" t="s">
        <v>22</v>
      </c>
      <c r="J32" t="s">
        <v>729</v>
      </c>
      <c r="K32" t="s">
        <v>771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492</v>
      </c>
      <c r="Y32" t="s">
        <v>493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802</v>
      </c>
      <c r="B33" t="s">
        <v>216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728</v>
      </c>
      <c r="I33" t="s">
        <v>22</v>
      </c>
      <c r="J33" t="s">
        <v>729</v>
      </c>
      <c r="K33" t="s">
        <v>799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495</v>
      </c>
      <c r="Y33" t="s">
        <v>496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858</v>
      </c>
      <c r="B34" t="s">
        <v>216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728</v>
      </c>
      <c r="I34" t="s">
        <v>22</v>
      </c>
      <c r="J34" t="s">
        <v>729</v>
      </c>
      <c r="K34" t="s">
        <v>801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498</v>
      </c>
      <c r="Y34" t="s">
        <v>499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805</v>
      </c>
      <c r="B35" t="s">
        <v>216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728</v>
      </c>
      <c r="I35" t="s">
        <v>22</v>
      </c>
      <c r="J35" t="s">
        <v>729</v>
      </c>
      <c r="K35" t="s">
        <v>739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500</v>
      </c>
      <c r="Y35" t="s">
        <v>501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806</v>
      </c>
      <c r="B36" t="s">
        <v>216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728</v>
      </c>
      <c r="I36" t="s">
        <v>22</v>
      </c>
      <c r="J36" t="s">
        <v>729</v>
      </c>
      <c r="K36" t="s">
        <v>804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502</v>
      </c>
      <c r="Y36" t="s">
        <v>503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808</v>
      </c>
      <c r="B37" t="s">
        <v>216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728</v>
      </c>
      <c r="I37" t="s">
        <v>22</v>
      </c>
      <c r="J37" t="s">
        <v>729</v>
      </c>
      <c r="K37" t="s">
        <v>785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504</v>
      </c>
      <c r="Y37" t="s">
        <v>505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809</v>
      </c>
      <c r="B38" t="s">
        <v>216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728</v>
      </c>
      <c r="I38" t="s">
        <v>22</v>
      </c>
      <c r="J38" t="s">
        <v>729</v>
      </c>
      <c r="K38" t="s">
        <v>730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506</v>
      </c>
      <c r="Y38" t="s">
        <v>507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810</v>
      </c>
      <c r="B39" t="s">
        <v>216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728</v>
      </c>
      <c r="I39" t="s">
        <v>22</v>
      </c>
      <c r="J39" t="s">
        <v>729</v>
      </c>
      <c r="K39" t="s">
        <v>730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508</v>
      </c>
      <c r="Y39" t="s">
        <v>509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811</v>
      </c>
      <c r="B40" t="s">
        <v>216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728</v>
      </c>
      <c r="I40" t="s">
        <v>22</v>
      </c>
      <c r="J40" t="s">
        <v>729</v>
      </c>
      <c r="K40" t="s">
        <v>751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510</v>
      </c>
      <c r="Y40" t="s">
        <v>511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812</v>
      </c>
      <c r="B41" t="s">
        <v>216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728</v>
      </c>
      <c r="I41" t="s">
        <v>22</v>
      </c>
      <c r="J41" t="s">
        <v>729</v>
      </c>
      <c r="K41" t="s">
        <v>799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512</v>
      </c>
      <c r="Y41" t="s">
        <v>513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813</v>
      </c>
      <c r="B42" t="s">
        <v>216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728</v>
      </c>
      <c r="I42" t="s">
        <v>22</v>
      </c>
      <c r="J42" t="s">
        <v>729</v>
      </c>
      <c r="K42" t="s">
        <v>799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514</v>
      </c>
      <c r="Y42" t="s">
        <v>515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804</v>
      </c>
      <c r="B43" t="s">
        <v>216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728</v>
      </c>
      <c r="I43" t="s">
        <v>22</v>
      </c>
      <c r="J43" t="s">
        <v>729</v>
      </c>
      <c r="K43" t="s">
        <v>785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516</v>
      </c>
      <c r="Y43" t="s">
        <v>517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801</v>
      </c>
      <c r="B44" t="s">
        <v>216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728</v>
      </c>
      <c r="I44" t="s">
        <v>22</v>
      </c>
      <c r="J44" t="s">
        <v>729</v>
      </c>
      <c r="K44" t="s">
        <v>739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518</v>
      </c>
      <c r="Y44" t="s">
        <v>519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814</v>
      </c>
      <c r="B45" t="s">
        <v>216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728</v>
      </c>
      <c r="I45" t="s">
        <v>22</v>
      </c>
      <c r="J45" t="s">
        <v>729</v>
      </c>
      <c r="K45" t="s">
        <v>744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520</v>
      </c>
      <c r="Y45" t="s">
        <v>521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758</v>
      </c>
      <c r="B46" t="s">
        <v>216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728</v>
      </c>
      <c r="I46" t="s">
        <v>22</v>
      </c>
      <c r="J46" t="s">
        <v>729</v>
      </c>
      <c r="K46" t="s">
        <v>739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522</v>
      </c>
      <c r="Y46" t="s">
        <v>523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744</v>
      </c>
      <c r="B47" t="s">
        <v>216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728</v>
      </c>
      <c r="I47" t="s">
        <v>22</v>
      </c>
      <c r="J47" t="s">
        <v>729</v>
      </c>
      <c r="K47" t="s">
        <v>730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524</v>
      </c>
      <c r="Y47" t="s">
        <v>525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739</v>
      </c>
      <c r="B48" t="s">
        <v>216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728</v>
      </c>
      <c r="I48" t="s">
        <v>22</v>
      </c>
      <c r="J48" t="s">
        <v>729</v>
      </c>
      <c r="K48" t="s">
        <v>739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526</v>
      </c>
      <c r="Y48" t="s">
        <v>527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730</v>
      </c>
      <c r="B49" t="s">
        <v>216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728</v>
      </c>
      <c r="I49" t="s">
        <v>22</v>
      </c>
      <c r="J49" t="s">
        <v>729</v>
      </c>
      <c r="K49" t="s">
        <v>739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528</v>
      </c>
      <c r="Y49" t="s">
        <v>529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799</v>
      </c>
      <c r="B50" t="s">
        <v>216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728</v>
      </c>
      <c r="I50" t="s">
        <v>22</v>
      </c>
      <c r="J50" t="s">
        <v>729</v>
      </c>
      <c r="K50" t="s">
        <v>730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530</v>
      </c>
      <c r="Y50" t="s">
        <v>531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751</v>
      </c>
      <c r="B51" t="s">
        <v>216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728</v>
      </c>
      <c r="I51" t="s">
        <v>22</v>
      </c>
      <c r="J51" t="s">
        <v>729</v>
      </c>
      <c r="K51" t="s">
        <v>739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532</v>
      </c>
      <c r="Y51" t="s">
        <v>533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782</v>
      </c>
      <c r="B52" t="s">
        <v>216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728</v>
      </c>
      <c r="I52" t="s">
        <v>22</v>
      </c>
      <c r="J52" t="s">
        <v>729</v>
      </c>
      <c r="K52" t="s">
        <v>815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534</v>
      </c>
      <c r="Y52" t="s">
        <v>535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771</v>
      </c>
      <c r="B53" t="s">
        <v>216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728</v>
      </c>
      <c r="I53" t="s">
        <v>22</v>
      </c>
      <c r="J53" t="s">
        <v>729</v>
      </c>
      <c r="K53" t="s">
        <v>758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536</v>
      </c>
      <c r="Y53" t="s">
        <v>537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816</v>
      </c>
      <c r="B54" t="s">
        <v>216</v>
      </c>
      <c r="C54" t="s">
        <v>538</v>
      </c>
      <c r="D54" t="s">
        <v>23</v>
      </c>
      <c r="E54" t="s">
        <v>31</v>
      </c>
      <c r="F54" t="s">
        <v>153</v>
      </c>
      <c r="G54" t="s">
        <v>71</v>
      </c>
      <c r="H54" t="s">
        <v>728</v>
      </c>
      <c r="I54" t="s">
        <v>22</v>
      </c>
      <c r="J54" t="s">
        <v>729</v>
      </c>
      <c r="K54" t="s">
        <v>730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539</v>
      </c>
      <c r="Y54" t="s">
        <v>540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817</v>
      </c>
      <c r="B55" t="s">
        <v>216</v>
      </c>
      <c r="C55" t="s">
        <v>541</v>
      </c>
      <c r="D55" t="s">
        <v>28</v>
      </c>
      <c r="E55" t="s">
        <v>25</v>
      </c>
      <c r="F55" t="s">
        <v>153</v>
      </c>
      <c r="G55" t="s">
        <v>71</v>
      </c>
      <c r="H55" t="s">
        <v>728</v>
      </c>
      <c r="I55" t="s">
        <v>22</v>
      </c>
      <c r="J55" t="s">
        <v>729</v>
      </c>
      <c r="K55" t="s">
        <v>730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542</v>
      </c>
      <c r="Y55" t="s">
        <v>543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818</v>
      </c>
      <c r="B56" t="s">
        <v>216</v>
      </c>
      <c r="C56" t="s">
        <v>544</v>
      </c>
      <c r="D56" t="s">
        <v>23</v>
      </c>
      <c r="E56" t="s">
        <v>21</v>
      </c>
      <c r="F56" t="s">
        <v>153</v>
      </c>
      <c r="G56" t="s">
        <v>71</v>
      </c>
      <c r="H56" t="s">
        <v>728</v>
      </c>
      <c r="I56" t="s">
        <v>22</v>
      </c>
      <c r="J56" t="s">
        <v>729</v>
      </c>
      <c r="K56" t="s">
        <v>815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545</v>
      </c>
      <c r="Y56" t="s">
        <v>546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785</v>
      </c>
      <c r="B57" t="s">
        <v>216</v>
      </c>
      <c r="C57" t="s">
        <v>547</v>
      </c>
      <c r="D57" t="s">
        <v>23</v>
      </c>
      <c r="E57" t="s">
        <v>26</v>
      </c>
      <c r="F57" t="s">
        <v>153</v>
      </c>
      <c r="G57" t="s">
        <v>71</v>
      </c>
      <c r="H57" t="s">
        <v>728</v>
      </c>
      <c r="I57" t="s">
        <v>22</v>
      </c>
      <c r="J57" t="s">
        <v>729</v>
      </c>
      <c r="K57" t="s">
        <v>739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548</v>
      </c>
      <c r="Y57" t="s">
        <v>549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815</v>
      </c>
      <c r="B58" t="s">
        <v>216</v>
      </c>
      <c r="C58" t="s">
        <v>550</v>
      </c>
      <c r="D58" t="s">
        <v>23</v>
      </c>
      <c r="E58" t="s">
        <v>25</v>
      </c>
      <c r="F58" t="s">
        <v>153</v>
      </c>
      <c r="G58" t="s">
        <v>71</v>
      </c>
      <c r="H58" t="s">
        <v>728</v>
      </c>
      <c r="I58" t="s">
        <v>22</v>
      </c>
      <c r="J58" t="s">
        <v>729</v>
      </c>
      <c r="K58" t="s">
        <v>739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551</v>
      </c>
      <c r="Y58" t="s">
        <v>552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760</v>
      </c>
      <c r="B59" t="s">
        <v>216</v>
      </c>
      <c r="C59" t="s">
        <v>553</v>
      </c>
      <c r="D59" t="s">
        <v>23</v>
      </c>
      <c r="E59" t="s">
        <v>26</v>
      </c>
      <c r="F59" t="s">
        <v>153</v>
      </c>
      <c r="G59" t="s">
        <v>71</v>
      </c>
      <c r="H59" t="s">
        <v>728</v>
      </c>
      <c r="I59" t="s">
        <v>22</v>
      </c>
      <c r="J59" t="s">
        <v>729</v>
      </c>
      <c r="K59" t="s">
        <v>739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554</v>
      </c>
      <c r="Y59" t="s">
        <v>555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845</v>
      </c>
      <c r="B60" t="s">
        <v>216</v>
      </c>
      <c r="C60" t="s">
        <v>556</v>
      </c>
      <c r="D60" t="s">
        <v>23</v>
      </c>
      <c r="E60" t="s">
        <v>25</v>
      </c>
      <c r="F60" t="s">
        <v>153</v>
      </c>
      <c r="G60" t="s">
        <v>71</v>
      </c>
      <c r="H60" t="s">
        <v>728</v>
      </c>
      <c r="I60" t="s">
        <v>22</v>
      </c>
      <c r="J60" t="s">
        <v>729</v>
      </c>
      <c r="K60" t="s">
        <v>730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557</v>
      </c>
      <c r="Y60" t="s">
        <v>558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820</v>
      </c>
      <c r="B61" t="s">
        <v>216</v>
      </c>
      <c r="C61" t="s">
        <v>559</v>
      </c>
      <c r="D61" t="s">
        <v>24</v>
      </c>
      <c r="E61" t="s">
        <v>25</v>
      </c>
      <c r="F61" t="s">
        <v>160</v>
      </c>
      <c r="G61" t="s">
        <v>71</v>
      </c>
      <c r="H61" t="s">
        <v>728</v>
      </c>
      <c r="I61" t="s">
        <v>22</v>
      </c>
      <c r="J61" t="s">
        <v>729</v>
      </c>
      <c r="K61" t="s">
        <v>730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560</v>
      </c>
      <c r="Y61" t="s">
        <v>561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821</v>
      </c>
      <c r="B62" t="s">
        <v>216</v>
      </c>
      <c r="C62" t="s">
        <v>563</v>
      </c>
      <c r="D62" t="s">
        <v>24</v>
      </c>
      <c r="E62" t="s">
        <v>26</v>
      </c>
      <c r="F62" t="s">
        <v>160</v>
      </c>
      <c r="G62" t="s">
        <v>71</v>
      </c>
      <c r="H62" t="s">
        <v>728</v>
      </c>
      <c r="I62" t="s">
        <v>22</v>
      </c>
      <c r="J62" t="s">
        <v>729</v>
      </c>
      <c r="K62" t="s">
        <v>730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564</v>
      </c>
      <c r="Y62" t="s">
        <v>565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822</v>
      </c>
      <c r="B63" t="s">
        <v>216</v>
      </c>
      <c r="C63" t="s">
        <v>566</v>
      </c>
      <c r="D63" t="s">
        <v>23</v>
      </c>
      <c r="E63" t="s">
        <v>31</v>
      </c>
      <c r="F63" t="s">
        <v>160</v>
      </c>
      <c r="G63" t="s">
        <v>71</v>
      </c>
      <c r="H63" t="s">
        <v>728</v>
      </c>
      <c r="I63" t="s">
        <v>22</v>
      </c>
      <c r="J63" t="s">
        <v>729</v>
      </c>
      <c r="K63" t="s">
        <v>744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567</v>
      </c>
      <c r="Y63" t="s">
        <v>568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824</v>
      </c>
      <c r="B64" t="s">
        <v>216</v>
      </c>
      <c r="C64" t="s">
        <v>570</v>
      </c>
      <c r="D64" t="s">
        <v>23</v>
      </c>
      <c r="E64" t="s">
        <v>25</v>
      </c>
      <c r="F64" t="s">
        <v>160</v>
      </c>
      <c r="G64" t="s">
        <v>71</v>
      </c>
      <c r="H64" t="s">
        <v>728</v>
      </c>
      <c r="I64" t="s">
        <v>22</v>
      </c>
      <c r="J64" t="s">
        <v>729</v>
      </c>
      <c r="K64" t="s">
        <v>744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571</v>
      </c>
      <c r="Y64" t="s">
        <v>572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825</v>
      </c>
      <c r="B65" t="s">
        <v>216</v>
      </c>
      <c r="C65" t="s">
        <v>573</v>
      </c>
      <c r="D65" t="s">
        <v>24</v>
      </c>
      <c r="E65" t="s">
        <v>26</v>
      </c>
      <c r="F65" t="s">
        <v>160</v>
      </c>
      <c r="G65" t="s">
        <v>71</v>
      </c>
      <c r="H65" t="s">
        <v>728</v>
      </c>
      <c r="I65" t="s">
        <v>22</v>
      </c>
      <c r="J65" t="s">
        <v>729</v>
      </c>
      <c r="K65" t="s">
        <v>744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574</v>
      </c>
      <c r="Y65" t="s">
        <v>575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826</v>
      </c>
      <c r="B66" t="s">
        <v>216</v>
      </c>
      <c r="C66" t="s">
        <v>576</v>
      </c>
      <c r="D66" t="s">
        <v>24</v>
      </c>
      <c r="E66" t="s">
        <v>25</v>
      </c>
      <c r="F66" t="s">
        <v>160</v>
      </c>
      <c r="G66" t="s">
        <v>71</v>
      </c>
      <c r="H66" t="s">
        <v>728</v>
      </c>
      <c r="I66" t="s">
        <v>22</v>
      </c>
      <c r="J66" t="s">
        <v>729</v>
      </c>
      <c r="K66" t="s">
        <v>744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577</v>
      </c>
      <c r="Y66" t="s">
        <v>578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741</v>
      </c>
      <c r="B67" t="s">
        <v>216</v>
      </c>
      <c r="C67" t="s">
        <v>579</v>
      </c>
      <c r="D67" t="s">
        <v>24</v>
      </c>
      <c r="E67" t="s">
        <v>21</v>
      </c>
      <c r="F67" t="s">
        <v>160</v>
      </c>
      <c r="G67" t="s">
        <v>71</v>
      </c>
      <c r="H67" t="s">
        <v>728</v>
      </c>
      <c r="I67" t="s">
        <v>22</v>
      </c>
      <c r="J67" t="s">
        <v>729</v>
      </c>
      <c r="K67" t="s">
        <v>815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580</v>
      </c>
      <c r="Y67" t="s">
        <v>581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827</v>
      </c>
      <c r="B68" t="s">
        <v>216</v>
      </c>
      <c r="C68" t="s">
        <v>582</v>
      </c>
      <c r="D68" t="s">
        <v>28</v>
      </c>
      <c r="E68" t="s">
        <v>25</v>
      </c>
      <c r="F68" t="s">
        <v>157</v>
      </c>
      <c r="G68" t="s">
        <v>71</v>
      </c>
      <c r="H68" t="s">
        <v>728</v>
      </c>
      <c r="I68" t="s">
        <v>22</v>
      </c>
      <c r="J68" t="s">
        <v>729</v>
      </c>
      <c r="K68" t="s">
        <v>730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583</v>
      </c>
      <c r="Y68" t="s">
        <v>584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728</v>
      </c>
      <c r="B69" t="s">
        <v>216</v>
      </c>
      <c r="C69" t="s">
        <v>585</v>
      </c>
      <c r="D69" t="s">
        <v>24</v>
      </c>
      <c r="E69" t="s">
        <v>25</v>
      </c>
      <c r="F69" t="s">
        <v>157</v>
      </c>
      <c r="G69" t="s">
        <v>71</v>
      </c>
      <c r="H69" t="s">
        <v>728</v>
      </c>
      <c r="I69" t="s">
        <v>22</v>
      </c>
      <c r="J69" t="s">
        <v>729</v>
      </c>
      <c r="K69" t="s">
        <v>771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586</v>
      </c>
      <c r="Y69" t="s">
        <v>587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828</v>
      </c>
      <c r="B70" t="s">
        <v>216</v>
      </c>
      <c r="C70" t="s">
        <v>588</v>
      </c>
      <c r="D70" t="s">
        <v>28</v>
      </c>
      <c r="E70" t="s">
        <v>31</v>
      </c>
      <c r="F70" t="s">
        <v>157</v>
      </c>
      <c r="G70" t="s">
        <v>71</v>
      </c>
      <c r="H70" t="s">
        <v>728</v>
      </c>
      <c r="I70" t="s">
        <v>22</v>
      </c>
      <c r="J70" t="s">
        <v>729</v>
      </c>
      <c r="K70" t="s">
        <v>730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589</v>
      </c>
      <c r="Y70" t="s">
        <v>590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734</v>
      </c>
      <c r="B71" t="s">
        <v>216</v>
      </c>
      <c r="C71" t="s">
        <v>591</v>
      </c>
      <c r="D71" t="s">
        <v>28</v>
      </c>
      <c r="E71" t="s">
        <v>26</v>
      </c>
      <c r="F71" t="s">
        <v>157</v>
      </c>
      <c r="G71" t="s">
        <v>71</v>
      </c>
      <c r="H71" t="s">
        <v>728</v>
      </c>
      <c r="I71" t="s">
        <v>22</v>
      </c>
      <c r="J71" t="s">
        <v>729</v>
      </c>
      <c r="K71" t="s">
        <v>771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592</v>
      </c>
      <c r="Y71" t="s">
        <v>593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829</v>
      </c>
      <c r="B72" t="s">
        <v>216</v>
      </c>
      <c r="C72" t="s">
        <v>594</v>
      </c>
      <c r="D72" t="s">
        <v>28</v>
      </c>
      <c r="E72" t="s">
        <v>21</v>
      </c>
      <c r="F72" t="s">
        <v>157</v>
      </c>
      <c r="G72" t="s">
        <v>71</v>
      </c>
      <c r="H72" t="s">
        <v>728</v>
      </c>
      <c r="I72" t="s">
        <v>22</v>
      </c>
      <c r="J72" t="s">
        <v>729</v>
      </c>
      <c r="K72" t="s">
        <v>815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595</v>
      </c>
      <c r="Y72" t="s">
        <v>596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860</v>
      </c>
      <c r="B73" t="s">
        <v>216</v>
      </c>
      <c r="C73" t="s">
        <v>597</v>
      </c>
      <c r="D73" t="s">
        <v>28</v>
      </c>
      <c r="E73" t="s">
        <v>26</v>
      </c>
      <c r="F73" t="s">
        <v>157</v>
      </c>
      <c r="G73" t="s">
        <v>71</v>
      </c>
      <c r="H73" t="s">
        <v>728</v>
      </c>
      <c r="I73" t="s">
        <v>22</v>
      </c>
      <c r="J73" t="s">
        <v>729</v>
      </c>
      <c r="K73" t="s">
        <v>744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598</v>
      </c>
      <c r="Y73" t="s">
        <v>599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830</v>
      </c>
      <c r="B74" t="s">
        <v>216</v>
      </c>
      <c r="C74" t="s">
        <v>600</v>
      </c>
      <c r="D74" t="s">
        <v>28</v>
      </c>
      <c r="E74" t="s">
        <v>25</v>
      </c>
      <c r="F74" t="s">
        <v>157</v>
      </c>
      <c r="G74" t="s">
        <v>71</v>
      </c>
      <c r="H74" t="s">
        <v>728</v>
      </c>
      <c r="I74" t="s">
        <v>22</v>
      </c>
      <c r="J74" t="s">
        <v>729</v>
      </c>
      <c r="K74" t="s">
        <v>744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601</v>
      </c>
      <c r="Y74" t="s">
        <v>602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861</v>
      </c>
      <c r="B75" t="s">
        <v>216</v>
      </c>
      <c r="C75" t="s">
        <v>603</v>
      </c>
      <c r="D75" t="s">
        <v>23</v>
      </c>
      <c r="E75" t="s">
        <v>25</v>
      </c>
      <c r="F75" t="s">
        <v>158</v>
      </c>
      <c r="G75" t="s">
        <v>71</v>
      </c>
      <c r="H75" t="s">
        <v>728</v>
      </c>
      <c r="I75" t="s">
        <v>22</v>
      </c>
      <c r="J75" t="s">
        <v>729</v>
      </c>
      <c r="K75" t="s">
        <v>817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604</v>
      </c>
      <c r="Y75" t="s">
        <v>605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862</v>
      </c>
      <c r="B76" t="s">
        <v>216</v>
      </c>
      <c r="C76" t="s">
        <v>607</v>
      </c>
      <c r="D76" t="s">
        <v>23</v>
      </c>
      <c r="E76" t="s">
        <v>26</v>
      </c>
      <c r="F76" t="s">
        <v>158</v>
      </c>
      <c r="G76" t="s">
        <v>71</v>
      </c>
      <c r="H76" t="s">
        <v>728</v>
      </c>
      <c r="I76" t="s">
        <v>22</v>
      </c>
      <c r="J76" t="s">
        <v>729</v>
      </c>
      <c r="K76" t="s">
        <v>816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608</v>
      </c>
      <c r="Y76" t="s">
        <v>609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863</v>
      </c>
      <c r="B77" t="s">
        <v>216</v>
      </c>
      <c r="C77" t="s">
        <v>611</v>
      </c>
      <c r="D77" t="s">
        <v>28</v>
      </c>
      <c r="E77" t="s">
        <v>25</v>
      </c>
      <c r="F77" t="s">
        <v>158</v>
      </c>
      <c r="G77" t="s">
        <v>71</v>
      </c>
      <c r="H77" t="s">
        <v>728</v>
      </c>
      <c r="I77" t="s">
        <v>22</v>
      </c>
      <c r="J77" t="s">
        <v>729</v>
      </c>
      <c r="K77" t="s">
        <v>730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612</v>
      </c>
      <c r="Y77" t="s">
        <v>613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778</v>
      </c>
      <c r="B78" t="s">
        <v>216</v>
      </c>
      <c r="C78" t="s">
        <v>405</v>
      </c>
      <c r="D78" t="s">
        <v>23</v>
      </c>
      <c r="E78" t="s">
        <v>31</v>
      </c>
      <c r="F78" t="s">
        <v>158</v>
      </c>
      <c r="G78" t="s">
        <v>71</v>
      </c>
      <c r="H78" t="s">
        <v>728</v>
      </c>
      <c r="I78" t="s">
        <v>22</v>
      </c>
      <c r="J78" t="s">
        <v>729</v>
      </c>
      <c r="K78" t="s">
        <v>739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614</v>
      </c>
      <c r="Y78" t="s">
        <v>615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766</v>
      </c>
      <c r="B79" t="s">
        <v>216</v>
      </c>
      <c r="C79" t="s">
        <v>617</v>
      </c>
      <c r="D79" t="s">
        <v>23</v>
      </c>
      <c r="E79" t="s">
        <v>25</v>
      </c>
      <c r="F79" t="s">
        <v>158</v>
      </c>
      <c r="G79" t="s">
        <v>71</v>
      </c>
      <c r="H79" t="s">
        <v>728</v>
      </c>
      <c r="I79" t="s">
        <v>22</v>
      </c>
      <c r="J79" t="s">
        <v>729</v>
      </c>
      <c r="K79" t="s">
        <v>739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618</v>
      </c>
      <c r="Y79" t="s">
        <v>619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747</v>
      </c>
      <c r="B80" t="s">
        <v>216</v>
      </c>
      <c r="C80" t="s">
        <v>620</v>
      </c>
      <c r="D80" t="s">
        <v>23</v>
      </c>
      <c r="E80" t="s">
        <v>26</v>
      </c>
      <c r="F80" t="s">
        <v>158</v>
      </c>
      <c r="G80" t="s">
        <v>71</v>
      </c>
      <c r="H80" t="s">
        <v>728</v>
      </c>
      <c r="I80" t="s">
        <v>22</v>
      </c>
      <c r="J80" t="s">
        <v>729</v>
      </c>
      <c r="K80" t="s">
        <v>739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621</v>
      </c>
      <c r="Y80" t="s">
        <v>622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745</v>
      </c>
      <c r="B81" t="s">
        <v>216</v>
      </c>
      <c r="C81" t="s">
        <v>674</v>
      </c>
      <c r="D81" t="s">
        <v>23</v>
      </c>
      <c r="E81" t="s">
        <v>31</v>
      </c>
      <c r="F81" t="s">
        <v>158</v>
      </c>
      <c r="G81" t="s">
        <v>71</v>
      </c>
      <c r="H81" t="s">
        <v>728</v>
      </c>
      <c r="I81" t="s">
        <v>22</v>
      </c>
      <c r="J81" t="s">
        <v>729</v>
      </c>
      <c r="K81" t="s">
        <v>744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676</v>
      </c>
      <c r="Y81" t="s">
        <v>623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735</v>
      </c>
      <c r="B82" t="s">
        <v>216</v>
      </c>
      <c r="C82" t="s">
        <v>624</v>
      </c>
      <c r="D82" t="s">
        <v>23</v>
      </c>
      <c r="E82" t="s">
        <v>21</v>
      </c>
      <c r="F82" t="s">
        <v>158</v>
      </c>
      <c r="G82" t="s">
        <v>71</v>
      </c>
      <c r="H82" t="s">
        <v>728</v>
      </c>
      <c r="I82" t="s">
        <v>22</v>
      </c>
      <c r="J82" t="s">
        <v>729</v>
      </c>
      <c r="K82" t="s">
        <v>815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625</v>
      </c>
      <c r="Y82" t="s">
        <v>626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761</v>
      </c>
      <c r="B83" t="s">
        <v>216</v>
      </c>
      <c r="C83" t="s">
        <v>627</v>
      </c>
      <c r="D83" t="s">
        <v>28</v>
      </c>
      <c r="E83" t="s">
        <v>31</v>
      </c>
      <c r="F83" t="s">
        <v>200</v>
      </c>
      <c r="G83" t="s">
        <v>71</v>
      </c>
      <c r="H83" t="s">
        <v>728</v>
      </c>
      <c r="I83" t="s">
        <v>22</v>
      </c>
      <c r="J83" t="s">
        <v>729</v>
      </c>
      <c r="K83" t="s">
        <v>817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628</v>
      </c>
      <c r="Y83" t="s">
        <v>629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733</v>
      </c>
      <c r="B84" t="s">
        <v>216</v>
      </c>
      <c r="C84" t="s">
        <v>630</v>
      </c>
      <c r="D84" t="s">
        <v>24</v>
      </c>
      <c r="E84" t="s">
        <v>25</v>
      </c>
      <c r="F84" t="s">
        <v>200</v>
      </c>
      <c r="G84" t="s">
        <v>71</v>
      </c>
      <c r="H84" t="s">
        <v>728</v>
      </c>
      <c r="I84" t="s">
        <v>22</v>
      </c>
      <c r="J84" t="s">
        <v>729</v>
      </c>
      <c r="K84" t="s">
        <v>817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631</v>
      </c>
      <c r="Y84" t="s">
        <v>632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732</v>
      </c>
      <c r="B85" t="s">
        <v>216</v>
      </c>
      <c r="C85" t="s">
        <v>633</v>
      </c>
      <c r="D85" t="s">
        <v>28</v>
      </c>
      <c r="E85" t="s">
        <v>26</v>
      </c>
      <c r="F85" t="s">
        <v>200</v>
      </c>
      <c r="G85" t="s">
        <v>71</v>
      </c>
      <c r="H85" t="s">
        <v>728</v>
      </c>
      <c r="I85" t="s">
        <v>22</v>
      </c>
      <c r="J85" t="s">
        <v>729</v>
      </c>
      <c r="K85" t="s">
        <v>771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634</v>
      </c>
      <c r="Y85" t="s">
        <v>635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752</v>
      </c>
      <c r="B86" t="s">
        <v>216</v>
      </c>
      <c r="C86" t="s">
        <v>636</v>
      </c>
      <c r="D86" t="s">
        <v>28</v>
      </c>
      <c r="E86" t="s">
        <v>25</v>
      </c>
      <c r="F86" t="s">
        <v>200</v>
      </c>
      <c r="G86" t="s">
        <v>71</v>
      </c>
      <c r="H86" t="s">
        <v>728</v>
      </c>
      <c r="I86" t="s">
        <v>22</v>
      </c>
      <c r="J86" t="s">
        <v>729</v>
      </c>
      <c r="K86" t="s">
        <v>744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637</v>
      </c>
      <c r="Y86" t="s">
        <v>638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742</v>
      </c>
      <c r="B87" t="s">
        <v>216</v>
      </c>
      <c r="C87" t="s">
        <v>686</v>
      </c>
      <c r="D87" t="s">
        <v>28</v>
      </c>
      <c r="E87" t="s">
        <v>25</v>
      </c>
      <c r="F87" t="s">
        <v>200</v>
      </c>
      <c r="G87" t="s">
        <v>71</v>
      </c>
      <c r="H87" t="s">
        <v>728</v>
      </c>
      <c r="I87" t="s">
        <v>22</v>
      </c>
      <c r="J87" t="s">
        <v>729</v>
      </c>
      <c r="K87" t="s">
        <v>799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687</v>
      </c>
      <c r="Y87" t="s">
        <v>688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736</v>
      </c>
      <c r="B88" t="s">
        <v>216</v>
      </c>
      <c r="C88" t="s">
        <v>689</v>
      </c>
      <c r="D88" t="s">
        <v>28</v>
      </c>
      <c r="E88" t="s">
        <v>21</v>
      </c>
      <c r="F88" t="s">
        <v>200</v>
      </c>
      <c r="G88" t="s">
        <v>71</v>
      </c>
      <c r="H88" t="s">
        <v>728</v>
      </c>
      <c r="I88" t="s">
        <v>22</v>
      </c>
      <c r="J88" t="s">
        <v>729</v>
      </c>
      <c r="K88" t="s">
        <v>760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690</v>
      </c>
      <c r="Y88" t="s">
        <v>691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731</v>
      </c>
      <c r="B89" t="s">
        <v>216</v>
      </c>
      <c r="C89" t="s">
        <v>692</v>
      </c>
      <c r="D89" t="s">
        <v>28</v>
      </c>
      <c r="E89" t="s">
        <v>26</v>
      </c>
      <c r="F89" t="s">
        <v>200</v>
      </c>
      <c r="G89" t="s">
        <v>71</v>
      </c>
      <c r="H89" t="s">
        <v>728</v>
      </c>
      <c r="I89" t="s">
        <v>22</v>
      </c>
      <c r="J89" t="s">
        <v>729</v>
      </c>
      <c r="K89" t="s">
        <v>801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693</v>
      </c>
      <c r="Y89" t="s">
        <v>694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772</v>
      </c>
      <c r="B90" t="s">
        <v>216</v>
      </c>
      <c r="C90" t="s">
        <v>695</v>
      </c>
      <c r="D90" t="s">
        <v>28</v>
      </c>
      <c r="E90" t="s">
        <v>25</v>
      </c>
      <c r="F90" t="s">
        <v>200</v>
      </c>
      <c r="G90" t="s">
        <v>71</v>
      </c>
      <c r="H90" t="s">
        <v>728</v>
      </c>
      <c r="I90" t="s">
        <v>22</v>
      </c>
      <c r="J90" t="s">
        <v>729</v>
      </c>
      <c r="K90" t="s">
        <v>744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696</v>
      </c>
      <c r="Y90" t="s">
        <v>697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740</v>
      </c>
      <c r="B91" t="s">
        <v>216</v>
      </c>
      <c r="C91" t="s">
        <v>639</v>
      </c>
      <c r="D91" t="s">
        <v>24</v>
      </c>
      <c r="E91" t="s">
        <v>25</v>
      </c>
      <c r="F91" t="s">
        <v>155</v>
      </c>
      <c r="G91" t="s">
        <v>71</v>
      </c>
      <c r="H91" t="s">
        <v>728</v>
      </c>
      <c r="I91" t="s">
        <v>22</v>
      </c>
      <c r="J91" t="s">
        <v>729</v>
      </c>
      <c r="K91" t="s">
        <v>817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640</v>
      </c>
      <c r="Y91" t="s">
        <v>641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756</v>
      </c>
      <c r="B92" t="s">
        <v>216</v>
      </c>
      <c r="C92" t="s">
        <v>643</v>
      </c>
      <c r="D92" t="s">
        <v>24</v>
      </c>
      <c r="E92" t="s">
        <v>25</v>
      </c>
      <c r="F92" t="s">
        <v>155</v>
      </c>
      <c r="G92" t="s">
        <v>71</v>
      </c>
      <c r="H92" t="s">
        <v>728</v>
      </c>
      <c r="I92" t="s">
        <v>22</v>
      </c>
      <c r="J92" t="s">
        <v>729</v>
      </c>
      <c r="K92" t="s">
        <v>730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644</v>
      </c>
      <c r="Y92" t="s">
        <v>645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748</v>
      </c>
      <c r="B93" t="s">
        <v>216</v>
      </c>
      <c r="C93" t="s">
        <v>646</v>
      </c>
      <c r="D93" t="s">
        <v>24</v>
      </c>
      <c r="E93" t="s">
        <v>25</v>
      </c>
      <c r="F93" t="s">
        <v>155</v>
      </c>
      <c r="G93" t="s">
        <v>71</v>
      </c>
      <c r="H93" t="s">
        <v>728</v>
      </c>
      <c r="I93" t="s">
        <v>22</v>
      </c>
      <c r="J93" t="s">
        <v>729</v>
      </c>
      <c r="K93" t="s">
        <v>739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647</v>
      </c>
      <c r="Y93" t="s">
        <v>648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763</v>
      </c>
      <c r="B94" t="s">
        <v>216</v>
      </c>
      <c r="C94" t="s">
        <v>649</v>
      </c>
      <c r="D94" t="s">
        <v>24</v>
      </c>
      <c r="E94" t="s">
        <v>21</v>
      </c>
      <c r="F94" t="s">
        <v>155</v>
      </c>
      <c r="G94" t="s">
        <v>71</v>
      </c>
      <c r="H94" t="s">
        <v>728</v>
      </c>
      <c r="I94" t="s">
        <v>22</v>
      </c>
      <c r="J94" t="s">
        <v>729</v>
      </c>
      <c r="K94" t="s">
        <v>760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650</v>
      </c>
      <c r="Y94" t="s">
        <v>651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836</v>
      </c>
      <c r="B95" t="s">
        <v>216</v>
      </c>
      <c r="C95" t="s">
        <v>652</v>
      </c>
      <c r="D95" t="s">
        <v>24</v>
      </c>
      <c r="E95" t="s">
        <v>26</v>
      </c>
      <c r="F95" t="s">
        <v>155</v>
      </c>
      <c r="G95" t="s">
        <v>71</v>
      </c>
      <c r="H95" t="s">
        <v>728</v>
      </c>
      <c r="I95" t="s">
        <v>22</v>
      </c>
      <c r="J95" t="s">
        <v>729</v>
      </c>
      <c r="K95" t="s">
        <v>739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653</v>
      </c>
      <c r="Y95" t="s">
        <v>654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834</v>
      </c>
      <c r="B96" t="s">
        <v>216</v>
      </c>
      <c r="C96" t="s">
        <v>655</v>
      </c>
      <c r="D96" t="s">
        <v>24</v>
      </c>
      <c r="E96" t="s">
        <v>26</v>
      </c>
      <c r="F96" t="s">
        <v>155</v>
      </c>
      <c r="G96" t="s">
        <v>71</v>
      </c>
      <c r="H96" t="s">
        <v>728</v>
      </c>
      <c r="I96" t="s">
        <v>22</v>
      </c>
      <c r="J96" t="s">
        <v>729</v>
      </c>
      <c r="K96" t="s">
        <v>739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656</v>
      </c>
      <c r="Y96" t="s">
        <v>657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835</v>
      </c>
      <c r="B97" t="s">
        <v>216</v>
      </c>
      <c r="C97" t="s">
        <v>658</v>
      </c>
      <c r="D97" t="s">
        <v>23</v>
      </c>
      <c r="E97" t="s">
        <v>31</v>
      </c>
      <c r="F97" t="s">
        <v>155</v>
      </c>
      <c r="G97" t="s">
        <v>71</v>
      </c>
      <c r="H97" t="s">
        <v>728</v>
      </c>
      <c r="I97" t="s">
        <v>22</v>
      </c>
      <c r="J97" t="s">
        <v>729</v>
      </c>
      <c r="K97" t="s">
        <v>751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659</v>
      </c>
      <c r="Y97" t="s">
        <v>660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838</v>
      </c>
      <c r="B98" t="s">
        <v>216</v>
      </c>
      <c r="C98" t="s">
        <v>662</v>
      </c>
      <c r="D98" t="s">
        <v>28</v>
      </c>
      <c r="E98" t="s">
        <v>25</v>
      </c>
      <c r="F98" t="s">
        <v>156</v>
      </c>
      <c r="G98" t="s">
        <v>71</v>
      </c>
      <c r="H98" t="s">
        <v>728</v>
      </c>
      <c r="I98" t="s">
        <v>22</v>
      </c>
      <c r="J98" t="s">
        <v>729</v>
      </c>
      <c r="K98" t="s">
        <v>818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663</v>
      </c>
      <c r="Y98" t="s">
        <v>664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727</v>
      </c>
      <c r="B99" t="s">
        <v>216</v>
      </c>
      <c r="C99" t="s">
        <v>671</v>
      </c>
      <c r="D99" t="s">
        <v>28</v>
      </c>
      <c r="E99" t="s">
        <v>26</v>
      </c>
      <c r="F99" t="s">
        <v>156</v>
      </c>
      <c r="G99" t="s">
        <v>71</v>
      </c>
      <c r="H99" t="s">
        <v>728</v>
      </c>
      <c r="I99" t="s">
        <v>22</v>
      </c>
      <c r="J99" t="s">
        <v>729</v>
      </c>
      <c r="K99" t="s">
        <v>739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672</v>
      </c>
      <c r="Y99" t="s">
        <v>673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738</v>
      </c>
      <c r="B100" t="s">
        <v>216</v>
      </c>
      <c r="C100" t="s">
        <v>665</v>
      </c>
      <c r="D100" t="s">
        <v>28</v>
      </c>
      <c r="E100" t="s">
        <v>25</v>
      </c>
      <c r="F100" t="s">
        <v>159</v>
      </c>
      <c r="G100" t="s">
        <v>71</v>
      </c>
      <c r="H100" t="s">
        <v>728</v>
      </c>
      <c r="I100" t="s">
        <v>22</v>
      </c>
      <c r="J100" t="s">
        <v>729</v>
      </c>
      <c r="K100" t="s">
        <v>817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666</v>
      </c>
      <c r="Y100" t="s">
        <v>667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865</v>
      </c>
      <c r="B101" t="s">
        <v>216</v>
      </c>
      <c r="C101" t="s">
        <v>668</v>
      </c>
      <c r="D101" t="s">
        <v>28</v>
      </c>
      <c r="E101" t="s">
        <v>21</v>
      </c>
      <c r="F101" t="s">
        <v>159</v>
      </c>
      <c r="G101" t="s">
        <v>71</v>
      </c>
      <c r="H101" t="s">
        <v>728</v>
      </c>
      <c r="I101" t="s">
        <v>22</v>
      </c>
      <c r="J101" t="s">
        <v>729</v>
      </c>
      <c r="K101" t="s">
        <v>760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669</v>
      </c>
      <c r="Y101" t="s">
        <v>670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873</v>
      </c>
      <c r="B102" t="s">
        <v>216</v>
      </c>
      <c r="C102" t="s">
        <v>699</v>
      </c>
      <c r="D102" t="s">
        <v>24</v>
      </c>
      <c r="E102" t="s">
        <v>25</v>
      </c>
      <c r="F102" t="s">
        <v>701</v>
      </c>
      <c r="G102" t="s">
        <v>71</v>
      </c>
      <c r="H102" t="s">
        <v>728</v>
      </c>
      <c r="I102" t="s">
        <v>22</v>
      </c>
      <c r="J102" t="s">
        <v>729</v>
      </c>
      <c r="K102" t="s">
        <v>730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710</v>
      </c>
      <c r="Y102" t="s">
        <v>706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901</v>
      </c>
      <c r="B103" t="s">
        <v>216</v>
      </c>
      <c r="C103" t="s">
        <v>704</v>
      </c>
      <c r="D103" t="s">
        <v>24</v>
      </c>
      <c r="E103" t="s">
        <v>25</v>
      </c>
      <c r="F103" t="s">
        <v>701</v>
      </c>
      <c r="G103" t="s">
        <v>71</v>
      </c>
      <c r="H103" t="s">
        <v>728</v>
      </c>
      <c r="I103" t="s">
        <v>22</v>
      </c>
      <c r="J103" t="s">
        <v>729</v>
      </c>
      <c r="K103" t="s">
        <v>739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711</v>
      </c>
      <c r="Y103" t="s">
        <v>708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903</v>
      </c>
      <c r="B104" t="s">
        <v>216</v>
      </c>
      <c r="C104" t="s">
        <v>877</v>
      </c>
      <c r="D104" t="s">
        <v>24</v>
      </c>
      <c r="E104" t="s">
        <v>25</v>
      </c>
      <c r="F104" t="s">
        <v>701</v>
      </c>
      <c r="G104" t="s">
        <v>71</v>
      </c>
      <c r="H104" t="s">
        <v>728</v>
      </c>
      <c r="I104" t="s">
        <v>22</v>
      </c>
      <c r="J104" t="s">
        <v>729</v>
      </c>
      <c r="K104" t="s">
        <v>739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902</v>
      </c>
      <c r="Y104" t="s">
        <v>889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905</v>
      </c>
      <c r="B105" t="s">
        <v>216</v>
      </c>
      <c r="C105" t="s">
        <v>879</v>
      </c>
      <c r="D105" t="s">
        <v>24</v>
      </c>
      <c r="E105" t="s">
        <v>25</v>
      </c>
      <c r="F105" t="s">
        <v>701</v>
      </c>
      <c r="G105" t="s">
        <v>71</v>
      </c>
      <c r="H105" t="s">
        <v>728</v>
      </c>
      <c r="I105" t="s">
        <v>22</v>
      </c>
      <c r="J105" t="s">
        <v>729</v>
      </c>
      <c r="K105" t="s">
        <v>744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904</v>
      </c>
      <c r="Y105" t="s">
        <v>891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907</v>
      </c>
      <c r="B106" t="s">
        <v>216</v>
      </c>
      <c r="C106" t="s">
        <v>881</v>
      </c>
      <c r="D106" t="s">
        <v>24</v>
      </c>
      <c r="E106" t="s">
        <v>26</v>
      </c>
      <c r="F106" t="s">
        <v>701</v>
      </c>
      <c r="G106" t="s">
        <v>71</v>
      </c>
      <c r="H106" t="s">
        <v>728</v>
      </c>
      <c r="I106" t="s">
        <v>22</v>
      </c>
      <c r="J106" t="s">
        <v>729</v>
      </c>
      <c r="K106" t="s">
        <v>744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906</v>
      </c>
      <c r="Y106" t="s">
        <v>893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909</v>
      </c>
      <c r="B107" t="s">
        <v>216</v>
      </c>
      <c r="C107" t="s">
        <v>883</v>
      </c>
      <c r="D107" t="s">
        <v>24</v>
      </c>
      <c r="E107" t="s">
        <v>31</v>
      </c>
      <c r="F107" t="s">
        <v>701</v>
      </c>
      <c r="G107" t="s">
        <v>71</v>
      </c>
      <c r="H107" t="s">
        <v>728</v>
      </c>
      <c r="I107" t="s">
        <v>22</v>
      </c>
      <c r="J107" t="s">
        <v>729</v>
      </c>
      <c r="K107" t="s">
        <v>758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908</v>
      </c>
      <c r="Y107" t="s">
        <v>895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911</v>
      </c>
      <c r="B108" t="s">
        <v>216</v>
      </c>
      <c r="C108" t="s">
        <v>885</v>
      </c>
      <c r="D108" t="s">
        <v>24</v>
      </c>
      <c r="E108" t="s">
        <v>26</v>
      </c>
      <c r="F108" t="s">
        <v>701</v>
      </c>
      <c r="G108" t="s">
        <v>71</v>
      </c>
      <c r="H108" t="s">
        <v>728</v>
      </c>
      <c r="I108" t="s">
        <v>22</v>
      </c>
      <c r="J108" t="s">
        <v>729</v>
      </c>
      <c r="K108" t="s">
        <v>814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910</v>
      </c>
      <c r="Y108" t="s">
        <v>897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916</v>
      </c>
      <c r="B109" t="s">
        <v>216</v>
      </c>
      <c r="C109" t="s">
        <v>887</v>
      </c>
      <c r="D109" t="s">
        <v>24</v>
      </c>
      <c r="E109" t="s">
        <v>21</v>
      </c>
      <c r="F109" t="s">
        <v>701</v>
      </c>
      <c r="G109" t="s">
        <v>71</v>
      </c>
      <c r="H109" t="s">
        <v>728</v>
      </c>
      <c r="I109" t="s">
        <v>22</v>
      </c>
      <c r="J109" t="s">
        <v>729</v>
      </c>
      <c r="K109" t="s">
        <v>760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912</v>
      </c>
      <c r="Y109" t="s">
        <v>899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839</v>
      </c>
      <c r="B110" t="s">
        <v>218</v>
      </c>
      <c r="C110" t="s">
        <v>240</v>
      </c>
      <c r="D110" t="s">
        <v>28</v>
      </c>
      <c r="E110" t="s">
        <v>26</v>
      </c>
      <c r="F110" t="s">
        <v>154</v>
      </c>
      <c r="G110" t="s">
        <v>71</v>
      </c>
      <c r="H110" t="s">
        <v>728</v>
      </c>
      <c r="I110" t="s">
        <v>22</v>
      </c>
      <c r="J110" t="s">
        <v>729</v>
      </c>
      <c r="K110" t="s">
        <v>730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261</v>
      </c>
      <c r="Y110" t="s">
        <v>424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840</v>
      </c>
      <c r="B111" t="s">
        <v>219</v>
      </c>
      <c r="C111" t="s">
        <v>240</v>
      </c>
      <c r="D111" t="s">
        <v>23</v>
      </c>
      <c r="E111" t="s">
        <v>26</v>
      </c>
      <c r="F111" t="s">
        <v>154</v>
      </c>
      <c r="G111" t="s">
        <v>71</v>
      </c>
      <c r="H111" t="s">
        <v>728</v>
      </c>
      <c r="I111" t="s">
        <v>22</v>
      </c>
      <c r="J111" t="s">
        <v>729</v>
      </c>
      <c r="K111" t="s">
        <v>730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262</v>
      </c>
      <c r="Y111" t="s">
        <v>424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729</v>
      </c>
      <c r="B112" t="s">
        <v>218</v>
      </c>
      <c r="C112" t="s">
        <v>217</v>
      </c>
      <c r="D112" t="s">
        <v>28</v>
      </c>
      <c r="E112" t="s">
        <v>31</v>
      </c>
      <c r="F112" t="s">
        <v>154</v>
      </c>
      <c r="G112" t="s">
        <v>71</v>
      </c>
      <c r="H112" t="s">
        <v>728</v>
      </c>
      <c r="I112" t="s">
        <v>22</v>
      </c>
      <c r="J112" t="s">
        <v>729</v>
      </c>
      <c r="K112" t="s">
        <v>782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264</v>
      </c>
      <c r="Y112" t="s">
        <v>425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841</v>
      </c>
      <c r="B113" t="s">
        <v>219</v>
      </c>
      <c r="C113" t="s">
        <v>217</v>
      </c>
      <c r="D113" t="s">
        <v>23</v>
      </c>
      <c r="E113" t="s">
        <v>31</v>
      </c>
      <c r="F113" t="s">
        <v>154</v>
      </c>
      <c r="G113" t="s">
        <v>71</v>
      </c>
      <c r="H113" t="s">
        <v>728</v>
      </c>
      <c r="I113" t="s">
        <v>22</v>
      </c>
      <c r="J113" t="s">
        <v>729</v>
      </c>
      <c r="K113" t="s">
        <v>782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265</v>
      </c>
      <c r="Y113" t="s">
        <v>425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842</v>
      </c>
      <c r="B114" t="s">
        <v>221</v>
      </c>
      <c r="C114" t="s">
        <v>220</v>
      </c>
      <c r="D114" t="s">
        <v>23</v>
      </c>
      <c r="E114" t="s">
        <v>26</v>
      </c>
      <c r="F114" t="s">
        <v>154</v>
      </c>
      <c r="G114" t="s">
        <v>71</v>
      </c>
      <c r="H114" t="s">
        <v>728</v>
      </c>
      <c r="I114" t="s">
        <v>22</v>
      </c>
      <c r="J114" t="s">
        <v>729</v>
      </c>
      <c r="K114" t="s">
        <v>730</v>
      </c>
      <c r="L114">
        <v>119</v>
      </c>
      <c r="M114">
        <v>113</v>
      </c>
      <c r="N114">
        <v>113</v>
      </c>
      <c r="O114">
        <v>127</v>
      </c>
      <c r="P114">
        <v>97</v>
      </c>
      <c r="Q114">
        <v>130</v>
      </c>
      <c r="R114">
        <v>115</v>
      </c>
      <c r="S114">
        <v>119</v>
      </c>
      <c r="T114">
        <v>116</v>
      </c>
      <c r="U114">
        <v>36</v>
      </c>
      <c r="V114">
        <v>472</v>
      </c>
      <c r="W114">
        <v>480</v>
      </c>
      <c r="X114" t="s">
        <v>267</v>
      </c>
      <c r="Y114" t="s">
        <v>426</v>
      </c>
      <c r="Z114">
        <v>1085</v>
      </c>
      <c r="AA114">
        <v>216</v>
      </c>
      <c r="AB114">
        <v>240</v>
      </c>
      <c r="AC114">
        <v>240</v>
      </c>
      <c r="AD114">
        <v>231</v>
      </c>
      <c r="AE114">
        <v>249</v>
      </c>
    </row>
    <row r="115" spans="1:31" x14ac:dyDescent="0.3">
      <c r="A115" t="s">
        <v>757</v>
      </c>
      <c r="B115" t="s">
        <v>715</v>
      </c>
      <c r="C115" t="s">
        <v>220</v>
      </c>
      <c r="D115" t="s">
        <v>24</v>
      </c>
      <c r="E115" t="s">
        <v>26</v>
      </c>
      <c r="F115" t="s">
        <v>154</v>
      </c>
      <c r="G115" t="s">
        <v>71</v>
      </c>
      <c r="H115" t="s">
        <v>728</v>
      </c>
      <c r="I115" t="s">
        <v>22</v>
      </c>
      <c r="J115" t="s">
        <v>729</v>
      </c>
      <c r="K115" t="s">
        <v>730</v>
      </c>
      <c r="L115">
        <v>122</v>
      </c>
      <c r="M115">
        <v>115</v>
      </c>
      <c r="N115">
        <v>113</v>
      </c>
      <c r="O115">
        <v>128</v>
      </c>
      <c r="P115">
        <v>97</v>
      </c>
      <c r="Q115">
        <v>128</v>
      </c>
      <c r="R115">
        <v>113</v>
      </c>
      <c r="S115">
        <v>118</v>
      </c>
      <c r="T115">
        <v>115</v>
      </c>
      <c r="U115">
        <v>36</v>
      </c>
      <c r="V115">
        <v>478</v>
      </c>
      <c r="W115">
        <v>474</v>
      </c>
      <c r="X115" t="s">
        <v>874</v>
      </c>
      <c r="Y115" t="s">
        <v>426</v>
      </c>
      <c r="Z115">
        <v>1085</v>
      </c>
      <c r="AA115">
        <v>219</v>
      </c>
      <c r="AB115">
        <v>243</v>
      </c>
      <c r="AC115">
        <v>241</v>
      </c>
      <c r="AD115">
        <v>228</v>
      </c>
      <c r="AE115">
        <v>246</v>
      </c>
    </row>
    <row r="116" spans="1:31" x14ac:dyDescent="0.3">
      <c r="A116" t="s">
        <v>759</v>
      </c>
      <c r="B116" t="s">
        <v>221</v>
      </c>
      <c r="C116" t="s">
        <v>222</v>
      </c>
      <c r="D116" t="s">
        <v>28</v>
      </c>
      <c r="E116" t="s">
        <v>26</v>
      </c>
      <c r="F116" t="s">
        <v>154</v>
      </c>
      <c r="G116" t="s">
        <v>71</v>
      </c>
      <c r="H116" t="s">
        <v>728</v>
      </c>
      <c r="I116" t="s">
        <v>22</v>
      </c>
      <c r="J116" t="s">
        <v>729</v>
      </c>
      <c r="K116" t="s">
        <v>744</v>
      </c>
      <c r="L116">
        <v>115</v>
      </c>
      <c r="M116">
        <v>126</v>
      </c>
      <c r="N116">
        <v>119</v>
      </c>
      <c r="O116">
        <v>123</v>
      </c>
      <c r="P116">
        <v>97</v>
      </c>
      <c r="Q116">
        <v>121</v>
      </c>
      <c r="R116">
        <v>119</v>
      </c>
      <c r="S116">
        <v>115</v>
      </c>
      <c r="T116">
        <v>120</v>
      </c>
      <c r="U116">
        <v>31</v>
      </c>
      <c r="V116">
        <v>483</v>
      </c>
      <c r="W116">
        <v>475</v>
      </c>
      <c r="X116" t="s">
        <v>269</v>
      </c>
      <c r="Y116" t="s">
        <v>427</v>
      </c>
      <c r="Z116">
        <v>1086</v>
      </c>
      <c r="AA116">
        <v>212</v>
      </c>
      <c r="AB116">
        <v>249</v>
      </c>
      <c r="AC116">
        <v>242</v>
      </c>
      <c r="AD116">
        <v>239</v>
      </c>
      <c r="AE116">
        <v>236</v>
      </c>
    </row>
    <row r="117" spans="1:31" x14ac:dyDescent="0.3">
      <c r="A117" t="s">
        <v>765</v>
      </c>
      <c r="B117" t="s">
        <v>218</v>
      </c>
      <c r="C117" t="s">
        <v>223</v>
      </c>
      <c r="D117" t="s">
        <v>23</v>
      </c>
      <c r="E117" t="s">
        <v>21</v>
      </c>
      <c r="F117" t="s">
        <v>154</v>
      </c>
      <c r="G117" t="s">
        <v>71</v>
      </c>
      <c r="H117" t="s">
        <v>728</v>
      </c>
      <c r="I117" t="s">
        <v>22</v>
      </c>
      <c r="J117" t="s">
        <v>729</v>
      </c>
      <c r="K117" t="s">
        <v>845</v>
      </c>
      <c r="L117">
        <v>118</v>
      </c>
      <c r="M117">
        <v>111</v>
      </c>
      <c r="N117">
        <v>123</v>
      </c>
      <c r="O117">
        <v>124</v>
      </c>
      <c r="P117">
        <v>101</v>
      </c>
      <c r="Q117">
        <v>111</v>
      </c>
      <c r="R117">
        <v>133</v>
      </c>
      <c r="S117">
        <v>117</v>
      </c>
      <c r="T117">
        <v>126</v>
      </c>
      <c r="U117">
        <v>29</v>
      </c>
      <c r="V117">
        <v>476</v>
      </c>
      <c r="W117">
        <v>487</v>
      </c>
      <c r="X117" t="s">
        <v>271</v>
      </c>
      <c r="Y117" t="s">
        <v>428</v>
      </c>
      <c r="Z117">
        <v>1093</v>
      </c>
      <c r="AA117">
        <v>219</v>
      </c>
      <c r="AB117">
        <v>235</v>
      </c>
      <c r="AC117">
        <v>247</v>
      </c>
      <c r="AD117">
        <v>259</v>
      </c>
      <c r="AE117">
        <v>228</v>
      </c>
    </row>
    <row r="118" spans="1:31" x14ac:dyDescent="0.3">
      <c r="A118" t="s">
        <v>768</v>
      </c>
      <c r="B118" t="s">
        <v>218</v>
      </c>
      <c r="C118" t="s">
        <v>224</v>
      </c>
      <c r="D118" t="s">
        <v>28</v>
      </c>
      <c r="E118" t="s">
        <v>25</v>
      </c>
      <c r="F118" t="s">
        <v>154</v>
      </c>
      <c r="G118" t="s">
        <v>71</v>
      </c>
      <c r="H118" t="s">
        <v>728</v>
      </c>
      <c r="I118" t="s">
        <v>22</v>
      </c>
      <c r="J118" t="s">
        <v>729</v>
      </c>
      <c r="K118" t="s">
        <v>782</v>
      </c>
      <c r="L118">
        <v>128</v>
      </c>
      <c r="M118">
        <v>120</v>
      </c>
      <c r="N118">
        <v>114</v>
      </c>
      <c r="O118">
        <v>115</v>
      </c>
      <c r="P118">
        <v>97</v>
      </c>
      <c r="Q118">
        <v>117</v>
      </c>
      <c r="R118">
        <v>118</v>
      </c>
      <c r="S118">
        <v>118</v>
      </c>
      <c r="T118">
        <v>116</v>
      </c>
      <c r="U118">
        <v>27</v>
      </c>
      <c r="V118">
        <v>477</v>
      </c>
      <c r="W118">
        <v>469</v>
      </c>
      <c r="X118" t="s">
        <v>431</v>
      </c>
      <c r="Y118" t="s">
        <v>430</v>
      </c>
      <c r="Z118">
        <v>1070</v>
      </c>
      <c r="AA118">
        <v>225</v>
      </c>
      <c r="AB118">
        <v>235</v>
      </c>
      <c r="AC118">
        <v>229</v>
      </c>
      <c r="AD118">
        <v>234</v>
      </c>
      <c r="AE118">
        <v>235</v>
      </c>
    </row>
    <row r="119" spans="1:31" x14ac:dyDescent="0.3">
      <c r="A119" t="s">
        <v>770</v>
      </c>
      <c r="B119" t="s">
        <v>226</v>
      </c>
      <c r="C119" t="s">
        <v>225</v>
      </c>
      <c r="D119" t="s">
        <v>23</v>
      </c>
      <c r="E119" t="s">
        <v>25</v>
      </c>
      <c r="F119" t="s">
        <v>154</v>
      </c>
      <c r="G119" t="s">
        <v>71</v>
      </c>
      <c r="H119" t="s">
        <v>728</v>
      </c>
      <c r="I119" t="s">
        <v>22</v>
      </c>
      <c r="J119" t="s">
        <v>729</v>
      </c>
      <c r="K119" t="s">
        <v>782</v>
      </c>
      <c r="L119">
        <v>121</v>
      </c>
      <c r="M119">
        <v>119</v>
      </c>
      <c r="N119">
        <v>117</v>
      </c>
      <c r="O119">
        <v>124</v>
      </c>
      <c r="P119">
        <v>101</v>
      </c>
      <c r="Q119">
        <v>117</v>
      </c>
      <c r="R119">
        <v>127</v>
      </c>
      <c r="S119">
        <v>118</v>
      </c>
      <c r="T119">
        <v>121</v>
      </c>
      <c r="U119">
        <v>51</v>
      </c>
      <c r="V119">
        <v>481</v>
      </c>
      <c r="W119">
        <v>483</v>
      </c>
      <c r="X119" t="s">
        <v>434</v>
      </c>
      <c r="Y119" t="s">
        <v>433</v>
      </c>
      <c r="Z119">
        <v>1116</v>
      </c>
      <c r="AA119">
        <v>222</v>
      </c>
      <c r="AB119">
        <v>243</v>
      </c>
      <c r="AC119">
        <v>241</v>
      </c>
      <c r="AD119">
        <v>248</v>
      </c>
      <c r="AE119">
        <v>235</v>
      </c>
    </row>
    <row r="120" spans="1:31" x14ac:dyDescent="0.3">
      <c r="A120" t="s">
        <v>774</v>
      </c>
      <c r="B120" t="s">
        <v>226</v>
      </c>
      <c r="C120" t="s">
        <v>227</v>
      </c>
      <c r="D120" t="s">
        <v>28</v>
      </c>
      <c r="E120" t="s">
        <v>31</v>
      </c>
      <c r="F120" t="s">
        <v>154</v>
      </c>
      <c r="G120" t="s">
        <v>71</v>
      </c>
      <c r="H120" t="s">
        <v>728</v>
      </c>
      <c r="I120" t="s">
        <v>22</v>
      </c>
      <c r="J120" t="s">
        <v>729</v>
      </c>
      <c r="K120" t="s">
        <v>816</v>
      </c>
      <c r="L120">
        <v>116</v>
      </c>
      <c r="M120">
        <v>118</v>
      </c>
      <c r="N120">
        <v>127</v>
      </c>
      <c r="O120">
        <v>126</v>
      </c>
      <c r="P120">
        <v>101</v>
      </c>
      <c r="Q120">
        <v>117</v>
      </c>
      <c r="R120">
        <v>117</v>
      </c>
      <c r="S120">
        <v>116</v>
      </c>
      <c r="T120">
        <v>116</v>
      </c>
      <c r="U120">
        <v>46</v>
      </c>
      <c r="V120">
        <v>487</v>
      </c>
      <c r="W120">
        <v>466</v>
      </c>
      <c r="X120" t="s">
        <v>437</v>
      </c>
      <c r="Y120" t="s">
        <v>436</v>
      </c>
      <c r="Z120">
        <v>1100</v>
      </c>
      <c r="AA120">
        <v>217</v>
      </c>
      <c r="AB120">
        <v>244</v>
      </c>
      <c r="AC120">
        <v>253</v>
      </c>
      <c r="AD120">
        <v>233</v>
      </c>
      <c r="AE120">
        <v>233</v>
      </c>
    </row>
    <row r="121" spans="1:31" x14ac:dyDescent="0.3">
      <c r="A121" t="s">
        <v>849</v>
      </c>
      <c r="B121" t="s">
        <v>914</v>
      </c>
      <c r="C121" t="s">
        <v>227</v>
      </c>
      <c r="D121" t="s">
        <v>28</v>
      </c>
      <c r="E121" t="s">
        <v>31</v>
      </c>
      <c r="F121" t="s">
        <v>154</v>
      </c>
      <c r="G121" t="s">
        <v>71</v>
      </c>
      <c r="H121" t="s">
        <v>728</v>
      </c>
      <c r="I121" t="s">
        <v>22</v>
      </c>
      <c r="J121" t="s">
        <v>729</v>
      </c>
      <c r="K121" t="s">
        <v>816</v>
      </c>
      <c r="L121">
        <v>115</v>
      </c>
      <c r="M121">
        <v>120</v>
      </c>
      <c r="N121">
        <v>126</v>
      </c>
      <c r="O121">
        <v>128</v>
      </c>
      <c r="P121">
        <v>101</v>
      </c>
      <c r="Q121">
        <v>115</v>
      </c>
      <c r="R121">
        <v>118</v>
      </c>
      <c r="S121">
        <v>114</v>
      </c>
      <c r="T121">
        <v>117</v>
      </c>
      <c r="U121">
        <v>46</v>
      </c>
      <c r="V121">
        <v>489</v>
      </c>
      <c r="W121">
        <v>464</v>
      </c>
      <c r="X121" t="s">
        <v>917</v>
      </c>
      <c r="Y121" t="s">
        <v>436</v>
      </c>
      <c r="Z121">
        <v>1100</v>
      </c>
      <c r="AA121">
        <v>216</v>
      </c>
      <c r="AB121">
        <v>248</v>
      </c>
      <c r="AC121">
        <v>254</v>
      </c>
      <c r="AD121">
        <v>235</v>
      </c>
      <c r="AE121">
        <v>229</v>
      </c>
    </row>
    <row r="122" spans="1:31" x14ac:dyDescent="0.3">
      <c r="A122" t="s">
        <v>777</v>
      </c>
      <c r="B122" t="s">
        <v>226</v>
      </c>
      <c r="C122" t="s">
        <v>228</v>
      </c>
      <c r="D122" t="s">
        <v>23</v>
      </c>
      <c r="E122" t="s">
        <v>25</v>
      </c>
      <c r="F122" t="s">
        <v>154</v>
      </c>
      <c r="G122" t="s">
        <v>71</v>
      </c>
      <c r="H122" t="s">
        <v>728</v>
      </c>
      <c r="I122" t="s">
        <v>22</v>
      </c>
      <c r="J122" t="s">
        <v>729</v>
      </c>
      <c r="K122" t="s">
        <v>751</v>
      </c>
      <c r="L122">
        <v>124</v>
      </c>
      <c r="M122">
        <v>124</v>
      </c>
      <c r="N122">
        <v>110</v>
      </c>
      <c r="O122">
        <v>119</v>
      </c>
      <c r="P122">
        <v>97</v>
      </c>
      <c r="Q122">
        <v>118</v>
      </c>
      <c r="R122">
        <v>112</v>
      </c>
      <c r="S122">
        <v>112</v>
      </c>
      <c r="T122">
        <v>111</v>
      </c>
      <c r="U122">
        <v>29</v>
      </c>
      <c r="V122">
        <v>477</v>
      </c>
      <c r="W122">
        <v>453</v>
      </c>
      <c r="X122" t="s">
        <v>440</v>
      </c>
      <c r="Y122" t="s">
        <v>439</v>
      </c>
      <c r="Z122">
        <v>1056</v>
      </c>
      <c r="AA122">
        <v>221</v>
      </c>
      <c r="AB122">
        <v>243</v>
      </c>
      <c r="AC122">
        <v>229</v>
      </c>
      <c r="AD122">
        <v>223</v>
      </c>
      <c r="AE122">
        <v>230</v>
      </c>
    </row>
    <row r="123" spans="1:31" x14ac:dyDescent="0.3">
      <c r="A123" t="s">
        <v>781</v>
      </c>
      <c r="B123" t="s">
        <v>404</v>
      </c>
      <c r="C123" t="s">
        <v>230</v>
      </c>
      <c r="D123" t="s">
        <v>28</v>
      </c>
      <c r="E123" t="s">
        <v>25</v>
      </c>
      <c r="F123" t="s">
        <v>154</v>
      </c>
      <c r="G123" t="s">
        <v>71</v>
      </c>
      <c r="H123" t="s">
        <v>728</v>
      </c>
      <c r="I123" t="s">
        <v>22</v>
      </c>
      <c r="J123" t="s">
        <v>729</v>
      </c>
      <c r="K123" t="s">
        <v>782</v>
      </c>
      <c r="L123">
        <v>116</v>
      </c>
      <c r="M123">
        <v>118</v>
      </c>
      <c r="N123">
        <v>113</v>
      </c>
      <c r="O123">
        <v>121</v>
      </c>
      <c r="P123">
        <v>99</v>
      </c>
      <c r="Q123">
        <v>114</v>
      </c>
      <c r="R123">
        <v>121</v>
      </c>
      <c r="S123">
        <v>117</v>
      </c>
      <c r="T123">
        <v>115</v>
      </c>
      <c r="U123">
        <v>41</v>
      </c>
      <c r="V123">
        <v>468</v>
      </c>
      <c r="W123">
        <v>467</v>
      </c>
      <c r="X123" t="s">
        <v>444</v>
      </c>
      <c r="Y123" t="s">
        <v>443</v>
      </c>
      <c r="Z123">
        <v>1075</v>
      </c>
      <c r="AA123">
        <v>215</v>
      </c>
      <c r="AB123">
        <v>239</v>
      </c>
      <c r="AC123">
        <v>234</v>
      </c>
      <c r="AD123">
        <v>236</v>
      </c>
      <c r="AE123">
        <v>231</v>
      </c>
    </row>
    <row r="124" spans="1:31" x14ac:dyDescent="0.3">
      <c r="A124" t="s">
        <v>764</v>
      </c>
      <c r="B124" t="s">
        <v>218</v>
      </c>
      <c r="C124" t="s">
        <v>39</v>
      </c>
      <c r="D124" t="s">
        <v>24</v>
      </c>
      <c r="E124" t="s">
        <v>31</v>
      </c>
      <c r="F124" t="s">
        <v>27</v>
      </c>
      <c r="G124" t="s">
        <v>71</v>
      </c>
      <c r="H124" t="s">
        <v>728</v>
      </c>
      <c r="I124" t="s">
        <v>22</v>
      </c>
      <c r="J124" t="s">
        <v>729</v>
      </c>
      <c r="K124" t="s">
        <v>771</v>
      </c>
      <c r="L124">
        <v>114</v>
      </c>
      <c r="M124">
        <v>118</v>
      </c>
      <c r="N124">
        <v>130</v>
      </c>
      <c r="O124">
        <v>132</v>
      </c>
      <c r="P124">
        <v>101</v>
      </c>
      <c r="Q124">
        <v>114</v>
      </c>
      <c r="R124">
        <v>118</v>
      </c>
      <c r="S124">
        <v>114</v>
      </c>
      <c r="T124">
        <v>116</v>
      </c>
      <c r="U124">
        <v>41</v>
      </c>
      <c r="V124">
        <v>494</v>
      </c>
      <c r="W124">
        <v>462</v>
      </c>
      <c r="X124" t="s">
        <v>451</v>
      </c>
      <c r="Y124" t="s">
        <v>450</v>
      </c>
      <c r="Z124">
        <v>1098</v>
      </c>
      <c r="AA124">
        <v>215</v>
      </c>
      <c r="AB124">
        <v>250</v>
      </c>
      <c r="AC124">
        <v>262</v>
      </c>
      <c r="AD124">
        <v>234</v>
      </c>
      <c r="AE124">
        <v>228</v>
      </c>
    </row>
    <row r="125" spans="1:31" x14ac:dyDescent="0.3">
      <c r="A125" t="s">
        <v>851</v>
      </c>
      <c r="B125" t="s">
        <v>219</v>
      </c>
      <c r="C125" t="s">
        <v>39</v>
      </c>
      <c r="D125" t="s">
        <v>28</v>
      </c>
      <c r="E125" t="s">
        <v>31</v>
      </c>
      <c r="F125" t="s">
        <v>27</v>
      </c>
      <c r="G125" t="s">
        <v>71</v>
      </c>
      <c r="H125" t="s">
        <v>728</v>
      </c>
      <c r="I125" t="s">
        <v>22</v>
      </c>
      <c r="J125" t="s">
        <v>729</v>
      </c>
      <c r="K125" t="s">
        <v>771</v>
      </c>
      <c r="L125">
        <v>112</v>
      </c>
      <c r="M125">
        <v>118</v>
      </c>
      <c r="N125">
        <v>132</v>
      </c>
      <c r="O125">
        <v>132</v>
      </c>
      <c r="P125">
        <v>101</v>
      </c>
      <c r="Q125">
        <v>112</v>
      </c>
      <c r="R125">
        <v>120</v>
      </c>
      <c r="S125">
        <v>112</v>
      </c>
      <c r="T125">
        <v>118</v>
      </c>
      <c r="U125">
        <v>41</v>
      </c>
      <c r="V125">
        <v>494</v>
      </c>
      <c r="W125">
        <v>462</v>
      </c>
      <c r="X125" t="s">
        <v>452</v>
      </c>
      <c r="Y125" t="s">
        <v>450</v>
      </c>
      <c r="Z125">
        <v>1098</v>
      </c>
      <c r="AA125">
        <v>213</v>
      </c>
      <c r="AB125">
        <v>250</v>
      </c>
      <c r="AC125">
        <v>264</v>
      </c>
      <c r="AD125">
        <v>238</v>
      </c>
      <c r="AE125">
        <v>224</v>
      </c>
    </row>
    <row r="126" spans="1:31" x14ac:dyDescent="0.3">
      <c r="A126" t="s">
        <v>783</v>
      </c>
      <c r="B126" t="s">
        <v>218</v>
      </c>
      <c r="C126" t="s">
        <v>40</v>
      </c>
      <c r="D126" t="s">
        <v>23</v>
      </c>
      <c r="E126" t="s">
        <v>26</v>
      </c>
      <c r="F126" t="s">
        <v>27</v>
      </c>
      <c r="G126" t="s">
        <v>71</v>
      </c>
      <c r="H126" t="s">
        <v>728</v>
      </c>
      <c r="I126" t="s">
        <v>22</v>
      </c>
      <c r="J126" t="s">
        <v>729</v>
      </c>
      <c r="K126" t="s">
        <v>817</v>
      </c>
      <c r="L126">
        <v>129</v>
      </c>
      <c r="M126">
        <v>122</v>
      </c>
      <c r="N126">
        <v>115</v>
      </c>
      <c r="O126">
        <v>120</v>
      </c>
      <c r="P126">
        <v>101</v>
      </c>
      <c r="Q126">
        <v>132</v>
      </c>
      <c r="R126">
        <v>118</v>
      </c>
      <c r="S126">
        <v>119</v>
      </c>
      <c r="T126">
        <v>116</v>
      </c>
      <c r="U126">
        <v>36</v>
      </c>
      <c r="V126">
        <v>486</v>
      </c>
      <c r="W126">
        <v>485</v>
      </c>
      <c r="X126" t="s">
        <v>455</v>
      </c>
      <c r="Y126" t="s">
        <v>454</v>
      </c>
      <c r="Z126">
        <v>1108</v>
      </c>
      <c r="AA126">
        <v>230</v>
      </c>
      <c r="AB126">
        <v>242</v>
      </c>
      <c r="AC126">
        <v>235</v>
      </c>
      <c r="AD126">
        <v>234</v>
      </c>
      <c r="AE126">
        <v>251</v>
      </c>
    </row>
    <row r="127" spans="1:31" x14ac:dyDescent="0.3">
      <c r="A127" t="s">
        <v>789</v>
      </c>
      <c r="B127" t="s">
        <v>219</v>
      </c>
      <c r="C127" t="s">
        <v>40</v>
      </c>
      <c r="D127" t="s">
        <v>24</v>
      </c>
      <c r="E127" t="s">
        <v>26</v>
      </c>
      <c r="F127" t="s">
        <v>27</v>
      </c>
      <c r="G127" t="s">
        <v>71</v>
      </c>
      <c r="H127" t="s">
        <v>728</v>
      </c>
      <c r="I127" t="s">
        <v>22</v>
      </c>
      <c r="J127" t="s">
        <v>729</v>
      </c>
      <c r="K127" t="s">
        <v>817</v>
      </c>
      <c r="L127">
        <v>131</v>
      </c>
      <c r="M127">
        <v>125</v>
      </c>
      <c r="N127">
        <v>115</v>
      </c>
      <c r="O127">
        <v>123</v>
      </c>
      <c r="P127">
        <v>101</v>
      </c>
      <c r="Q127">
        <v>129</v>
      </c>
      <c r="R127">
        <v>118</v>
      </c>
      <c r="S127">
        <v>116</v>
      </c>
      <c r="T127">
        <v>114</v>
      </c>
      <c r="U127">
        <v>36</v>
      </c>
      <c r="V127">
        <v>494</v>
      </c>
      <c r="W127">
        <v>477</v>
      </c>
      <c r="X127" t="s">
        <v>456</v>
      </c>
      <c r="Y127" t="s">
        <v>454</v>
      </c>
      <c r="Z127">
        <v>1108</v>
      </c>
      <c r="AA127">
        <v>232</v>
      </c>
      <c r="AB127">
        <v>248</v>
      </c>
      <c r="AC127">
        <v>238</v>
      </c>
      <c r="AD127">
        <v>232</v>
      </c>
      <c r="AE127">
        <v>245</v>
      </c>
    </row>
    <row r="128" spans="1:31" x14ac:dyDescent="0.3">
      <c r="A128" t="s">
        <v>786</v>
      </c>
      <c r="B128" t="s">
        <v>404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 t="s">
        <v>728</v>
      </c>
      <c r="I128" t="s">
        <v>22</v>
      </c>
      <c r="J128" t="s">
        <v>729</v>
      </c>
      <c r="K128" t="s">
        <v>739</v>
      </c>
      <c r="L128">
        <v>120</v>
      </c>
      <c r="M128">
        <v>115</v>
      </c>
      <c r="N128">
        <v>114</v>
      </c>
      <c r="O128">
        <v>119</v>
      </c>
      <c r="P128">
        <v>97</v>
      </c>
      <c r="Q128">
        <v>126</v>
      </c>
      <c r="R128">
        <v>116</v>
      </c>
      <c r="S128">
        <v>118</v>
      </c>
      <c r="T128">
        <v>116</v>
      </c>
      <c r="U128">
        <v>27</v>
      </c>
      <c r="V128">
        <v>468</v>
      </c>
      <c r="W128">
        <v>476</v>
      </c>
      <c r="X128" t="s">
        <v>459</v>
      </c>
      <c r="Y128" t="s">
        <v>458</v>
      </c>
      <c r="Z128">
        <v>1068</v>
      </c>
      <c r="AA128">
        <v>217</v>
      </c>
      <c r="AB128">
        <v>234</v>
      </c>
      <c r="AC128">
        <v>233</v>
      </c>
      <c r="AD128">
        <v>232</v>
      </c>
      <c r="AE128">
        <v>244</v>
      </c>
    </row>
    <row r="129" spans="1:31" x14ac:dyDescent="0.3">
      <c r="A129" t="s">
        <v>793</v>
      </c>
      <c r="B129" t="s">
        <v>218</v>
      </c>
      <c r="C129" t="s">
        <v>48</v>
      </c>
      <c r="D129" t="s">
        <v>23</v>
      </c>
      <c r="E129" t="s">
        <v>26</v>
      </c>
      <c r="F129" t="s">
        <v>49</v>
      </c>
      <c r="G129" t="s">
        <v>71</v>
      </c>
      <c r="H129" t="s">
        <v>728</v>
      </c>
      <c r="I129" t="s">
        <v>22</v>
      </c>
      <c r="J129" t="s">
        <v>729</v>
      </c>
      <c r="K129" t="s">
        <v>751</v>
      </c>
      <c r="L129">
        <v>128</v>
      </c>
      <c r="M129">
        <v>114</v>
      </c>
      <c r="N129">
        <v>113</v>
      </c>
      <c r="O129">
        <v>123</v>
      </c>
      <c r="P129">
        <v>97</v>
      </c>
      <c r="Q129">
        <v>133</v>
      </c>
      <c r="R129">
        <v>116</v>
      </c>
      <c r="S129">
        <v>119</v>
      </c>
      <c r="T129">
        <v>116</v>
      </c>
      <c r="U129">
        <v>31</v>
      </c>
      <c r="V129">
        <v>478</v>
      </c>
      <c r="W129">
        <v>484</v>
      </c>
      <c r="X129" t="s">
        <v>475</v>
      </c>
      <c r="Y129" t="s">
        <v>474</v>
      </c>
      <c r="Z129">
        <v>1090</v>
      </c>
      <c r="AA129">
        <v>225</v>
      </c>
      <c r="AB129">
        <v>237</v>
      </c>
      <c r="AC129">
        <v>236</v>
      </c>
      <c r="AD129">
        <v>232</v>
      </c>
      <c r="AE129">
        <v>252</v>
      </c>
    </row>
    <row r="130" spans="1:31" x14ac:dyDescent="0.3">
      <c r="A130" t="s">
        <v>854</v>
      </c>
      <c r="B130" t="s">
        <v>226</v>
      </c>
      <c r="C130" t="s">
        <v>48</v>
      </c>
      <c r="D130" t="s">
        <v>24</v>
      </c>
      <c r="E130" t="s">
        <v>26</v>
      </c>
      <c r="F130" t="s">
        <v>49</v>
      </c>
      <c r="G130" t="s">
        <v>71</v>
      </c>
      <c r="H130" t="s">
        <v>728</v>
      </c>
      <c r="I130" t="s">
        <v>22</v>
      </c>
      <c r="J130" t="s">
        <v>729</v>
      </c>
      <c r="K130" t="s">
        <v>751</v>
      </c>
      <c r="L130">
        <v>130</v>
      </c>
      <c r="M130">
        <v>114</v>
      </c>
      <c r="N130">
        <v>113</v>
      </c>
      <c r="O130">
        <v>123</v>
      </c>
      <c r="P130">
        <v>97</v>
      </c>
      <c r="Q130">
        <v>131</v>
      </c>
      <c r="R130">
        <v>116</v>
      </c>
      <c r="S130">
        <v>119</v>
      </c>
      <c r="T130">
        <v>116</v>
      </c>
      <c r="U130">
        <v>31</v>
      </c>
      <c r="V130">
        <v>480</v>
      </c>
      <c r="W130">
        <v>482</v>
      </c>
      <c r="X130" t="s">
        <v>476</v>
      </c>
      <c r="Y130" t="s">
        <v>474</v>
      </c>
      <c r="Z130">
        <v>1090</v>
      </c>
      <c r="AA130">
        <v>227</v>
      </c>
      <c r="AB130">
        <v>237</v>
      </c>
      <c r="AC130">
        <v>236</v>
      </c>
      <c r="AD130">
        <v>232</v>
      </c>
      <c r="AE130">
        <v>250</v>
      </c>
    </row>
    <row r="131" spans="1:31" x14ac:dyDescent="0.3">
      <c r="A131" t="s">
        <v>794</v>
      </c>
      <c r="B131" t="s">
        <v>218</v>
      </c>
      <c r="C131" t="s">
        <v>50</v>
      </c>
      <c r="D131" t="s">
        <v>28</v>
      </c>
      <c r="E131" t="s">
        <v>25</v>
      </c>
      <c r="F131" t="s">
        <v>49</v>
      </c>
      <c r="G131" t="s">
        <v>71</v>
      </c>
      <c r="H131" t="s">
        <v>728</v>
      </c>
      <c r="I131" t="s">
        <v>22</v>
      </c>
      <c r="J131" t="s">
        <v>729</v>
      </c>
      <c r="K131" t="s">
        <v>799</v>
      </c>
      <c r="L131">
        <v>127</v>
      </c>
      <c r="M131">
        <v>122</v>
      </c>
      <c r="N131">
        <v>115</v>
      </c>
      <c r="O131">
        <v>128</v>
      </c>
      <c r="P131">
        <v>101</v>
      </c>
      <c r="Q131">
        <v>128</v>
      </c>
      <c r="R131">
        <v>117</v>
      </c>
      <c r="S131">
        <v>119</v>
      </c>
      <c r="T131">
        <v>120</v>
      </c>
      <c r="U131">
        <v>36</v>
      </c>
      <c r="V131">
        <v>492</v>
      </c>
      <c r="W131">
        <v>484</v>
      </c>
      <c r="X131" t="s">
        <v>479</v>
      </c>
      <c r="Y131" t="s">
        <v>478</v>
      </c>
      <c r="Z131">
        <v>1113</v>
      </c>
      <c r="AA131">
        <v>228</v>
      </c>
      <c r="AB131">
        <v>250</v>
      </c>
      <c r="AC131">
        <v>243</v>
      </c>
      <c r="AD131">
        <v>237</v>
      </c>
      <c r="AE131">
        <v>247</v>
      </c>
    </row>
    <row r="132" spans="1:31" x14ac:dyDescent="0.3">
      <c r="A132" t="s">
        <v>855</v>
      </c>
      <c r="B132" t="s">
        <v>226</v>
      </c>
      <c r="C132" t="s">
        <v>50</v>
      </c>
      <c r="D132" t="s">
        <v>23</v>
      </c>
      <c r="E132" t="s">
        <v>25</v>
      </c>
      <c r="F132" t="s">
        <v>49</v>
      </c>
      <c r="G132" t="s">
        <v>71</v>
      </c>
      <c r="H132" t="s">
        <v>728</v>
      </c>
      <c r="I132" t="s">
        <v>22</v>
      </c>
      <c r="J132" t="s">
        <v>729</v>
      </c>
      <c r="K132" t="s">
        <v>799</v>
      </c>
      <c r="L132">
        <v>124</v>
      </c>
      <c r="M132">
        <v>119</v>
      </c>
      <c r="N132">
        <v>115</v>
      </c>
      <c r="O132">
        <v>126</v>
      </c>
      <c r="P132">
        <v>101</v>
      </c>
      <c r="Q132">
        <v>131</v>
      </c>
      <c r="R132">
        <v>120</v>
      </c>
      <c r="S132">
        <v>119</v>
      </c>
      <c r="T132">
        <v>122</v>
      </c>
      <c r="U132">
        <v>36</v>
      </c>
      <c r="V132">
        <v>484</v>
      </c>
      <c r="W132">
        <v>492</v>
      </c>
      <c r="X132" t="s">
        <v>480</v>
      </c>
      <c r="Y132" t="s">
        <v>478</v>
      </c>
      <c r="Z132">
        <v>1113</v>
      </c>
      <c r="AA132">
        <v>225</v>
      </c>
      <c r="AB132">
        <v>245</v>
      </c>
      <c r="AC132">
        <v>241</v>
      </c>
      <c r="AD132">
        <v>242</v>
      </c>
      <c r="AE132">
        <v>250</v>
      </c>
    </row>
    <row r="133" spans="1:31" x14ac:dyDescent="0.3">
      <c r="A133" t="s">
        <v>795</v>
      </c>
      <c r="B133" t="s">
        <v>218</v>
      </c>
      <c r="C133" t="s">
        <v>396</v>
      </c>
      <c r="D133" t="s">
        <v>23</v>
      </c>
      <c r="E133" t="s">
        <v>31</v>
      </c>
      <c r="F133" t="s">
        <v>49</v>
      </c>
      <c r="G133" t="s">
        <v>71</v>
      </c>
      <c r="H133" t="s">
        <v>728</v>
      </c>
      <c r="I133" t="s">
        <v>22</v>
      </c>
      <c r="J133" t="s">
        <v>729</v>
      </c>
      <c r="K133" t="s">
        <v>751</v>
      </c>
      <c r="L133">
        <v>120</v>
      </c>
      <c r="M133">
        <v>121</v>
      </c>
      <c r="N133">
        <v>126</v>
      </c>
      <c r="O133">
        <v>124</v>
      </c>
      <c r="P133">
        <v>97</v>
      </c>
      <c r="Q133">
        <v>128</v>
      </c>
      <c r="R133">
        <v>117</v>
      </c>
      <c r="S133">
        <v>117</v>
      </c>
      <c r="T133">
        <v>117</v>
      </c>
      <c r="U133">
        <v>29</v>
      </c>
      <c r="V133">
        <v>491</v>
      </c>
      <c r="W133">
        <v>479</v>
      </c>
      <c r="X133" t="s">
        <v>483</v>
      </c>
      <c r="Y133" t="s">
        <v>482</v>
      </c>
      <c r="Z133">
        <v>1096</v>
      </c>
      <c r="AA133">
        <v>217</v>
      </c>
      <c r="AB133">
        <v>245</v>
      </c>
      <c r="AC133">
        <v>250</v>
      </c>
      <c r="AD133">
        <v>234</v>
      </c>
      <c r="AE133">
        <v>245</v>
      </c>
    </row>
    <row r="134" spans="1:31" x14ac:dyDescent="0.3">
      <c r="A134" t="s">
        <v>769</v>
      </c>
      <c r="B134" t="s">
        <v>715</v>
      </c>
      <c r="C134" t="s">
        <v>396</v>
      </c>
      <c r="D134" t="s">
        <v>24</v>
      </c>
      <c r="E134" t="s">
        <v>31</v>
      </c>
      <c r="F134" t="s">
        <v>49</v>
      </c>
      <c r="G134" t="s">
        <v>71</v>
      </c>
      <c r="H134" t="s">
        <v>728</v>
      </c>
      <c r="I134" t="s">
        <v>22</v>
      </c>
      <c r="J134" t="s">
        <v>729</v>
      </c>
      <c r="K134" t="s">
        <v>751</v>
      </c>
      <c r="L134">
        <v>122</v>
      </c>
      <c r="M134">
        <v>123</v>
      </c>
      <c r="N134">
        <v>126</v>
      </c>
      <c r="O134">
        <v>126</v>
      </c>
      <c r="P134">
        <v>97</v>
      </c>
      <c r="Q134">
        <v>126</v>
      </c>
      <c r="R134">
        <v>115</v>
      </c>
      <c r="S134">
        <v>116</v>
      </c>
      <c r="T134">
        <v>116</v>
      </c>
      <c r="U134">
        <v>29</v>
      </c>
      <c r="V134">
        <v>497</v>
      </c>
      <c r="W134">
        <v>473</v>
      </c>
      <c r="X134" t="s">
        <v>866</v>
      </c>
      <c r="Y134" t="s">
        <v>482</v>
      </c>
      <c r="Z134">
        <v>1096</v>
      </c>
      <c r="AA134">
        <v>219</v>
      </c>
      <c r="AB134">
        <v>249</v>
      </c>
      <c r="AC134">
        <v>252</v>
      </c>
      <c r="AD134">
        <v>231</v>
      </c>
      <c r="AE134">
        <v>242</v>
      </c>
    </row>
    <row r="135" spans="1:31" x14ac:dyDescent="0.3">
      <c r="A135" t="s">
        <v>800</v>
      </c>
      <c r="B135" t="s">
        <v>226</v>
      </c>
      <c r="C135" t="s">
        <v>30</v>
      </c>
      <c r="D135" t="s">
        <v>24</v>
      </c>
      <c r="E135" t="s">
        <v>31</v>
      </c>
      <c r="F135" t="s">
        <v>20</v>
      </c>
      <c r="G135" t="s">
        <v>71</v>
      </c>
      <c r="H135" t="s">
        <v>728</v>
      </c>
      <c r="I135" t="s">
        <v>22</v>
      </c>
      <c r="J135" t="s">
        <v>729</v>
      </c>
      <c r="K135" t="s">
        <v>817</v>
      </c>
      <c r="L135">
        <v>128</v>
      </c>
      <c r="M135">
        <v>130</v>
      </c>
      <c r="N135">
        <v>132</v>
      </c>
      <c r="O135">
        <v>130</v>
      </c>
      <c r="P135">
        <v>101</v>
      </c>
      <c r="Q135">
        <v>115</v>
      </c>
      <c r="R135">
        <v>116</v>
      </c>
      <c r="S135">
        <v>116</v>
      </c>
      <c r="T135">
        <v>116</v>
      </c>
      <c r="U135">
        <v>36</v>
      </c>
      <c r="V135">
        <v>520</v>
      </c>
      <c r="W135">
        <v>463</v>
      </c>
      <c r="X135" t="s">
        <v>494</v>
      </c>
      <c r="Y135" t="s">
        <v>493</v>
      </c>
      <c r="Z135">
        <v>1120</v>
      </c>
      <c r="AA135">
        <v>229</v>
      </c>
      <c r="AB135">
        <v>260</v>
      </c>
      <c r="AC135">
        <v>262</v>
      </c>
      <c r="AD135">
        <v>232</v>
      </c>
      <c r="AE135">
        <v>231</v>
      </c>
    </row>
    <row r="136" spans="1:31" x14ac:dyDescent="0.3">
      <c r="A136" t="s">
        <v>803</v>
      </c>
      <c r="B136" t="s">
        <v>226</v>
      </c>
      <c r="C136" t="s">
        <v>32</v>
      </c>
      <c r="D136" t="s">
        <v>23</v>
      </c>
      <c r="E136" t="s">
        <v>25</v>
      </c>
      <c r="F136" t="s">
        <v>20</v>
      </c>
      <c r="G136" t="s">
        <v>71</v>
      </c>
      <c r="H136" t="s">
        <v>728</v>
      </c>
      <c r="I136" t="s">
        <v>22</v>
      </c>
      <c r="J136" t="s">
        <v>729</v>
      </c>
      <c r="K136" t="s">
        <v>782</v>
      </c>
      <c r="L136">
        <v>128</v>
      </c>
      <c r="M136">
        <v>124</v>
      </c>
      <c r="N136">
        <v>115</v>
      </c>
      <c r="O136">
        <v>123</v>
      </c>
      <c r="P136">
        <v>101</v>
      </c>
      <c r="Q136">
        <v>118</v>
      </c>
      <c r="R136">
        <v>116</v>
      </c>
      <c r="S136">
        <v>119</v>
      </c>
      <c r="T136">
        <v>117</v>
      </c>
      <c r="U136">
        <v>36</v>
      </c>
      <c r="V136">
        <v>490</v>
      </c>
      <c r="W136">
        <v>470</v>
      </c>
      <c r="X136" t="s">
        <v>497</v>
      </c>
      <c r="Y136" t="s">
        <v>496</v>
      </c>
      <c r="Z136">
        <v>1097</v>
      </c>
      <c r="AA136">
        <v>229</v>
      </c>
      <c r="AB136">
        <v>247</v>
      </c>
      <c r="AC136">
        <v>238</v>
      </c>
      <c r="AD136">
        <v>233</v>
      </c>
      <c r="AE136">
        <v>237</v>
      </c>
    </row>
    <row r="137" spans="1:31" x14ac:dyDescent="0.3">
      <c r="A137" t="s">
        <v>807</v>
      </c>
      <c r="B137" t="s">
        <v>715</v>
      </c>
      <c r="C137" t="s">
        <v>35</v>
      </c>
      <c r="D137" t="s">
        <v>24</v>
      </c>
      <c r="E137" t="s">
        <v>25</v>
      </c>
      <c r="F137" t="s">
        <v>20</v>
      </c>
      <c r="G137" t="s">
        <v>71</v>
      </c>
      <c r="H137" t="s">
        <v>728</v>
      </c>
      <c r="I137" t="s">
        <v>22</v>
      </c>
      <c r="J137" t="s">
        <v>729</v>
      </c>
      <c r="K137" t="s">
        <v>814</v>
      </c>
      <c r="L137">
        <v>122</v>
      </c>
      <c r="M137">
        <v>118</v>
      </c>
      <c r="N137">
        <v>115</v>
      </c>
      <c r="O137">
        <v>120</v>
      </c>
      <c r="P137">
        <v>115</v>
      </c>
      <c r="Q137">
        <v>115</v>
      </c>
      <c r="R137">
        <v>117</v>
      </c>
      <c r="S137">
        <v>119</v>
      </c>
      <c r="T137">
        <v>117</v>
      </c>
      <c r="U137">
        <v>31</v>
      </c>
      <c r="V137">
        <v>475</v>
      </c>
      <c r="W137">
        <v>468</v>
      </c>
      <c r="X137" t="s">
        <v>721</v>
      </c>
      <c r="Y137" t="s">
        <v>503</v>
      </c>
      <c r="Z137">
        <v>1089</v>
      </c>
      <c r="AA137">
        <v>237</v>
      </c>
      <c r="AB137">
        <v>238</v>
      </c>
      <c r="AC137">
        <v>235</v>
      </c>
      <c r="AD137">
        <v>234</v>
      </c>
      <c r="AE137">
        <v>234</v>
      </c>
    </row>
    <row r="138" spans="1:31" x14ac:dyDescent="0.3">
      <c r="A138" t="s">
        <v>819</v>
      </c>
      <c r="B138" t="s">
        <v>715</v>
      </c>
      <c r="C138" t="s">
        <v>556</v>
      </c>
      <c r="D138" t="s">
        <v>24</v>
      </c>
      <c r="E138" t="s">
        <v>25</v>
      </c>
      <c r="F138" t="s">
        <v>153</v>
      </c>
      <c r="G138" t="s">
        <v>71</v>
      </c>
      <c r="H138" t="s">
        <v>728</v>
      </c>
      <c r="I138" t="s">
        <v>22</v>
      </c>
      <c r="J138" t="s">
        <v>729</v>
      </c>
      <c r="K138" t="s">
        <v>799</v>
      </c>
      <c r="L138">
        <v>122</v>
      </c>
      <c r="M138">
        <v>121</v>
      </c>
      <c r="N138">
        <v>116</v>
      </c>
      <c r="O138">
        <v>118</v>
      </c>
      <c r="P138">
        <v>97</v>
      </c>
      <c r="Q138">
        <v>117</v>
      </c>
      <c r="R138">
        <v>116</v>
      </c>
      <c r="S138">
        <v>119</v>
      </c>
      <c r="T138">
        <v>117</v>
      </c>
      <c r="U138">
        <v>31</v>
      </c>
      <c r="V138">
        <v>477</v>
      </c>
      <c r="W138">
        <v>469</v>
      </c>
      <c r="X138" t="s">
        <v>720</v>
      </c>
      <c r="Y138" t="s">
        <v>558</v>
      </c>
      <c r="Z138">
        <v>1074</v>
      </c>
      <c r="AA138">
        <v>219</v>
      </c>
      <c r="AB138">
        <v>239</v>
      </c>
      <c r="AC138">
        <v>234</v>
      </c>
      <c r="AD138">
        <v>233</v>
      </c>
      <c r="AE138">
        <v>236</v>
      </c>
    </row>
    <row r="139" spans="1:31" x14ac:dyDescent="0.3">
      <c r="A139" t="s">
        <v>859</v>
      </c>
      <c r="B139" t="s">
        <v>218</v>
      </c>
      <c r="C139" t="s">
        <v>559</v>
      </c>
      <c r="D139" t="s">
        <v>28</v>
      </c>
      <c r="E139" t="s">
        <v>25</v>
      </c>
      <c r="F139" t="s">
        <v>160</v>
      </c>
      <c r="G139" t="s">
        <v>71</v>
      </c>
      <c r="H139" t="s">
        <v>728</v>
      </c>
      <c r="I139" t="s">
        <v>22</v>
      </c>
      <c r="J139" t="s">
        <v>729</v>
      </c>
      <c r="K139" t="s">
        <v>799</v>
      </c>
      <c r="L139">
        <v>125</v>
      </c>
      <c r="M139">
        <v>124</v>
      </c>
      <c r="N139">
        <v>115</v>
      </c>
      <c r="O139">
        <v>123</v>
      </c>
      <c r="P139">
        <v>101</v>
      </c>
      <c r="Q139">
        <v>115</v>
      </c>
      <c r="R139">
        <v>116</v>
      </c>
      <c r="S139">
        <v>121</v>
      </c>
      <c r="T139">
        <v>121</v>
      </c>
      <c r="U139">
        <v>41</v>
      </c>
      <c r="V139">
        <v>487</v>
      </c>
      <c r="W139">
        <v>473</v>
      </c>
      <c r="X139" t="s">
        <v>562</v>
      </c>
      <c r="Y139" t="s">
        <v>561</v>
      </c>
      <c r="Z139">
        <v>1102</v>
      </c>
      <c r="AA139">
        <v>226</v>
      </c>
      <c r="AB139">
        <v>247</v>
      </c>
      <c r="AC139">
        <v>238</v>
      </c>
      <c r="AD139">
        <v>237</v>
      </c>
      <c r="AE139">
        <v>236</v>
      </c>
    </row>
    <row r="140" spans="1:31" x14ac:dyDescent="0.3">
      <c r="A140" t="s">
        <v>823</v>
      </c>
      <c r="B140" t="s">
        <v>218</v>
      </c>
      <c r="C140" t="s">
        <v>566</v>
      </c>
      <c r="D140" t="s">
        <v>24</v>
      </c>
      <c r="E140" t="s">
        <v>31</v>
      </c>
      <c r="F140" t="s">
        <v>160</v>
      </c>
      <c r="G140" t="s">
        <v>71</v>
      </c>
      <c r="H140" t="s">
        <v>728</v>
      </c>
      <c r="I140" t="s">
        <v>22</v>
      </c>
      <c r="J140" t="s">
        <v>729</v>
      </c>
      <c r="K140" t="s">
        <v>739</v>
      </c>
      <c r="L140">
        <v>116</v>
      </c>
      <c r="M140">
        <v>117</v>
      </c>
      <c r="N140">
        <v>123</v>
      </c>
      <c r="O140">
        <v>123</v>
      </c>
      <c r="P140">
        <v>97</v>
      </c>
      <c r="Q140">
        <v>118</v>
      </c>
      <c r="R140">
        <v>115</v>
      </c>
      <c r="S140">
        <v>117</v>
      </c>
      <c r="T140">
        <v>118</v>
      </c>
      <c r="U140">
        <v>41</v>
      </c>
      <c r="V140">
        <v>479</v>
      </c>
      <c r="W140">
        <v>468</v>
      </c>
      <c r="X140" t="s">
        <v>569</v>
      </c>
      <c r="Y140" t="s">
        <v>568</v>
      </c>
      <c r="Z140">
        <v>1085</v>
      </c>
      <c r="AA140">
        <v>213</v>
      </c>
      <c r="AB140">
        <v>240</v>
      </c>
      <c r="AC140">
        <v>246</v>
      </c>
      <c r="AD140">
        <v>233</v>
      </c>
      <c r="AE140">
        <v>235</v>
      </c>
    </row>
    <row r="141" spans="1:31" x14ac:dyDescent="0.3">
      <c r="A141" t="s">
        <v>832</v>
      </c>
      <c r="B141" t="s">
        <v>221</v>
      </c>
      <c r="C141" t="s">
        <v>603</v>
      </c>
      <c r="D141" t="s">
        <v>24</v>
      </c>
      <c r="E141" t="s">
        <v>25</v>
      </c>
      <c r="F141" t="s">
        <v>158</v>
      </c>
      <c r="G141" t="s">
        <v>71</v>
      </c>
      <c r="H141" t="s">
        <v>728</v>
      </c>
      <c r="I141" t="s">
        <v>22</v>
      </c>
      <c r="J141" t="s">
        <v>729</v>
      </c>
      <c r="K141" t="s">
        <v>818</v>
      </c>
      <c r="L141">
        <v>133</v>
      </c>
      <c r="M141">
        <v>133</v>
      </c>
      <c r="N141">
        <v>115</v>
      </c>
      <c r="O141">
        <v>124</v>
      </c>
      <c r="P141">
        <v>101</v>
      </c>
      <c r="Q141">
        <v>117</v>
      </c>
      <c r="R141">
        <v>117</v>
      </c>
      <c r="S141">
        <v>123</v>
      </c>
      <c r="T141">
        <v>121</v>
      </c>
      <c r="U141">
        <v>41</v>
      </c>
      <c r="V141">
        <v>505</v>
      </c>
      <c r="W141">
        <v>478</v>
      </c>
      <c r="X141" t="s">
        <v>606</v>
      </c>
      <c r="Y141" t="s">
        <v>605</v>
      </c>
      <c r="Z141">
        <v>1125</v>
      </c>
      <c r="AA141">
        <v>234</v>
      </c>
      <c r="AB141">
        <v>257</v>
      </c>
      <c r="AC141">
        <v>239</v>
      </c>
      <c r="AD141">
        <v>238</v>
      </c>
      <c r="AE141">
        <v>240</v>
      </c>
    </row>
    <row r="142" spans="1:31" x14ac:dyDescent="0.3">
      <c r="A142" t="s">
        <v>833</v>
      </c>
      <c r="B142" t="s">
        <v>221</v>
      </c>
      <c r="C142" t="s">
        <v>607</v>
      </c>
      <c r="D142" t="s">
        <v>24</v>
      </c>
      <c r="E142" t="s">
        <v>26</v>
      </c>
      <c r="F142" t="s">
        <v>158</v>
      </c>
      <c r="G142" t="s">
        <v>71</v>
      </c>
      <c r="H142" t="s">
        <v>728</v>
      </c>
      <c r="I142" t="s">
        <v>22</v>
      </c>
      <c r="J142" t="s">
        <v>729</v>
      </c>
      <c r="K142" t="s">
        <v>817</v>
      </c>
      <c r="L142">
        <v>126</v>
      </c>
      <c r="M142">
        <v>121</v>
      </c>
      <c r="N142">
        <v>114</v>
      </c>
      <c r="O142">
        <v>122</v>
      </c>
      <c r="P142">
        <v>97</v>
      </c>
      <c r="Q142">
        <v>128</v>
      </c>
      <c r="R142">
        <v>116</v>
      </c>
      <c r="S142">
        <v>120</v>
      </c>
      <c r="T142">
        <v>118</v>
      </c>
      <c r="U142">
        <v>28</v>
      </c>
      <c r="V142">
        <v>483</v>
      </c>
      <c r="W142">
        <v>482</v>
      </c>
      <c r="X142" t="s">
        <v>610</v>
      </c>
      <c r="Y142" t="s">
        <v>609</v>
      </c>
      <c r="Z142">
        <v>1090</v>
      </c>
      <c r="AA142">
        <v>223</v>
      </c>
      <c r="AB142">
        <v>243</v>
      </c>
      <c r="AC142">
        <v>236</v>
      </c>
      <c r="AD142">
        <v>234</v>
      </c>
      <c r="AE142">
        <v>248</v>
      </c>
    </row>
    <row r="143" spans="1:31" x14ac:dyDescent="0.3">
      <c r="A143" t="s">
        <v>762</v>
      </c>
      <c r="B143" t="s">
        <v>715</v>
      </c>
      <c r="C143" t="s">
        <v>611</v>
      </c>
      <c r="D143" t="s">
        <v>23</v>
      </c>
      <c r="E143" t="s">
        <v>25</v>
      </c>
      <c r="F143" t="s">
        <v>158</v>
      </c>
      <c r="G143" t="s">
        <v>71</v>
      </c>
      <c r="H143" t="s">
        <v>728</v>
      </c>
      <c r="I143" t="s">
        <v>22</v>
      </c>
      <c r="J143" t="s">
        <v>729</v>
      </c>
      <c r="K143" t="s">
        <v>799</v>
      </c>
      <c r="L143">
        <v>126</v>
      </c>
      <c r="M143">
        <v>123</v>
      </c>
      <c r="N143">
        <v>119</v>
      </c>
      <c r="O143">
        <v>124</v>
      </c>
      <c r="P143">
        <v>101</v>
      </c>
      <c r="Q143">
        <v>119</v>
      </c>
      <c r="R143">
        <v>119</v>
      </c>
      <c r="S143">
        <v>124</v>
      </c>
      <c r="T143">
        <v>122</v>
      </c>
      <c r="U143">
        <v>41</v>
      </c>
      <c r="V143">
        <v>492</v>
      </c>
      <c r="W143">
        <v>484</v>
      </c>
      <c r="X143" t="s">
        <v>717</v>
      </c>
      <c r="Y143" t="s">
        <v>613</v>
      </c>
      <c r="Z143">
        <v>1118</v>
      </c>
      <c r="AA143">
        <v>227</v>
      </c>
      <c r="AB143">
        <v>247</v>
      </c>
      <c r="AC143">
        <v>243</v>
      </c>
      <c r="AD143">
        <v>241</v>
      </c>
      <c r="AE143">
        <v>243</v>
      </c>
    </row>
    <row r="144" spans="1:31" x14ac:dyDescent="0.3">
      <c r="A144" t="s">
        <v>746</v>
      </c>
      <c r="B144" t="s">
        <v>404</v>
      </c>
      <c r="C144" t="s">
        <v>405</v>
      </c>
      <c r="D144" t="s">
        <v>24</v>
      </c>
      <c r="E144" t="s">
        <v>31</v>
      </c>
      <c r="F144" t="s">
        <v>158</v>
      </c>
      <c r="G144" t="s">
        <v>71</v>
      </c>
      <c r="H144" t="s">
        <v>728</v>
      </c>
      <c r="I144" t="s">
        <v>22</v>
      </c>
      <c r="J144" t="s">
        <v>729</v>
      </c>
      <c r="K144" t="s">
        <v>730</v>
      </c>
      <c r="L144">
        <v>120</v>
      </c>
      <c r="M144">
        <v>123</v>
      </c>
      <c r="N144">
        <v>130</v>
      </c>
      <c r="O144">
        <v>126</v>
      </c>
      <c r="P144">
        <v>101</v>
      </c>
      <c r="Q144">
        <v>118</v>
      </c>
      <c r="R144">
        <v>118</v>
      </c>
      <c r="S144">
        <v>117</v>
      </c>
      <c r="T144">
        <v>119</v>
      </c>
      <c r="U144">
        <v>36</v>
      </c>
      <c r="V144">
        <v>499</v>
      </c>
      <c r="W144">
        <v>472</v>
      </c>
      <c r="X144" t="s">
        <v>616</v>
      </c>
      <c r="Y144" t="s">
        <v>615</v>
      </c>
      <c r="Z144">
        <v>1108</v>
      </c>
      <c r="AA144">
        <v>221</v>
      </c>
      <c r="AB144">
        <v>249</v>
      </c>
      <c r="AC144">
        <v>256</v>
      </c>
      <c r="AD144">
        <v>237</v>
      </c>
      <c r="AE144">
        <v>235</v>
      </c>
    </row>
    <row r="145" spans="1:31" x14ac:dyDescent="0.3">
      <c r="A145" t="s">
        <v>755</v>
      </c>
      <c r="B145" t="s">
        <v>219</v>
      </c>
      <c r="C145" t="s">
        <v>639</v>
      </c>
      <c r="D145" t="s">
        <v>28</v>
      </c>
      <c r="E145" t="s">
        <v>25</v>
      </c>
      <c r="F145" t="s">
        <v>155</v>
      </c>
      <c r="G145" t="s">
        <v>71</v>
      </c>
      <c r="H145" t="s">
        <v>728</v>
      </c>
      <c r="I145" t="s">
        <v>22</v>
      </c>
      <c r="J145" t="s">
        <v>729</v>
      </c>
      <c r="K145" t="s">
        <v>818</v>
      </c>
      <c r="L145">
        <v>131</v>
      </c>
      <c r="M145">
        <v>130</v>
      </c>
      <c r="N145">
        <v>115</v>
      </c>
      <c r="O145">
        <v>120</v>
      </c>
      <c r="P145">
        <v>101</v>
      </c>
      <c r="Q145">
        <v>119</v>
      </c>
      <c r="R145">
        <v>122</v>
      </c>
      <c r="S145">
        <v>124</v>
      </c>
      <c r="T145">
        <v>122</v>
      </c>
      <c r="U145">
        <v>26</v>
      </c>
      <c r="V145">
        <v>496</v>
      </c>
      <c r="W145">
        <v>487</v>
      </c>
      <c r="X145" t="s">
        <v>642</v>
      </c>
      <c r="Y145" t="s">
        <v>641</v>
      </c>
      <c r="Z145">
        <v>1110</v>
      </c>
      <c r="AA145">
        <v>232</v>
      </c>
      <c r="AB145">
        <v>250</v>
      </c>
      <c r="AC145">
        <v>235</v>
      </c>
      <c r="AD145">
        <v>244</v>
      </c>
      <c r="AE145">
        <v>243</v>
      </c>
    </row>
    <row r="146" spans="1:31" x14ac:dyDescent="0.3">
      <c r="A146" t="s">
        <v>776</v>
      </c>
      <c r="B146" t="s">
        <v>404</v>
      </c>
      <c r="C146" t="s">
        <v>643</v>
      </c>
      <c r="D146" t="s">
        <v>28</v>
      </c>
      <c r="E146" t="s">
        <v>25</v>
      </c>
      <c r="F146" t="s">
        <v>155</v>
      </c>
      <c r="G146" t="s">
        <v>71</v>
      </c>
      <c r="H146" t="s">
        <v>728</v>
      </c>
      <c r="I146" t="s">
        <v>22</v>
      </c>
      <c r="J146" t="s">
        <v>729</v>
      </c>
      <c r="K146" t="s">
        <v>799</v>
      </c>
      <c r="L146">
        <v>126</v>
      </c>
      <c r="M146">
        <v>120</v>
      </c>
      <c r="N146">
        <v>121</v>
      </c>
      <c r="O146">
        <v>124</v>
      </c>
      <c r="P146">
        <v>101</v>
      </c>
      <c r="Q146">
        <v>117</v>
      </c>
      <c r="R146">
        <v>122</v>
      </c>
      <c r="S146">
        <v>124</v>
      </c>
      <c r="T146">
        <v>122</v>
      </c>
      <c r="U146">
        <v>36</v>
      </c>
      <c r="V146">
        <v>491</v>
      </c>
      <c r="W146">
        <v>485</v>
      </c>
      <c r="X146" t="s">
        <v>677</v>
      </c>
      <c r="Y146" t="s">
        <v>645</v>
      </c>
      <c r="Z146">
        <v>1113</v>
      </c>
      <c r="AA146">
        <v>227</v>
      </c>
      <c r="AB146">
        <v>244</v>
      </c>
      <c r="AC146">
        <v>245</v>
      </c>
      <c r="AD146">
        <v>244</v>
      </c>
      <c r="AE146">
        <v>241</v>
      </c>
    </row>
    <row r="147" spans="1:31" x14ac:dyDescent="0.3">
      <c r="A147" t="s">
        <v>837</v>
      </c>
      <c r="B147" t="s">
        <v>219</v>
      </c>
      <c r="C147" t="s">
        <v>658</v>
      </c>
      <c r="D147" t="s">
        <v>24</v>
      </c>
      <c r="E147" t="s">
        <v>31</v>
      </c>
      <c r="F147" t="s">
        <v>155</v>
      </c>
      <c r="G147" t="s">
        <v>71</v>
      </c>
      <c r="H147" t="s">
        <v>728</v>
      </c>
      <c r="I147" t="s">
        <v>22</v>
      </c>
      <c r="J147" t="s">
        <v>729</v>
      </c>
      <c r="K147" t="s">
        <v>782</v>
      </c>
      <c r="L147">
        <v>120</v>
      </c>
      <c r="M147">
        <v>124</v>
      </c>
      <c r="N147">
        <v>129</v>
      </c>
      <c r="O147">
        <v>129</v>
      </c>
      <c r="P147">
        <v>101</v>
      </c>
      <c r="Q147">
        <v>115</v>
      </c>
      <c r="R147">
        <v>122</v>
      </c>
      <c r="S147">
        <v>119</v>
      </c>
      <c r="T147">
        <v>120</v>
      </c>
      <c r="U147">
        <v>41</v>
      </c>
      <c r="V147">
        <v>502</v>
      </c>
      <c r="W147">
        <v>476</v>
      </c>
      <c r="X147" t="s">
        <v>661</v>
      </c>
      <c r="Y147" t="s">
        <v>660</v>
      </c>
      <c r="Z147">
        <v>1120</v>
      </c>
      <c r="AA147">
        <v>221</v>
      </c>
      <c r="AB147">
        <v>253</v>
      </c>
      <c r="AC147">
        <v>258</v>
      </c>
      <c r="AD147">
        <v>242</v>
      </c>
      <c r="AE147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 t="s">
        <v>873</v>
      </c>
      <c r="B2" t="s">
        <v>710</v>
      </c>
      <c r="C2" t="s">
        <v>24</v>
      </c>
      <c r="D2" t="s">
        <v>25</v>
      </c>
      <c r="E2" t="s">
        <v>701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901</v>
      </c>
      <c r="B3" t="s">
        <v>711</v>
      </c>
      <c r="C3" t="s">
        <v>24</v>
      </c>
      <c r="D3" t="s">
        <v>25</v>
      </c>
      <c r="E3" t="s">
        <v>701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903</v>
      </c>
      <c r="B4" t="s">
        <v>902</v>
      </c>
      <c r="C4" t="s">
        <v>24</v>
      </c>
      <c r="D4" t="s">
        <v>25</v>
      </c>
      <c r="E4" t="s">
        <v>701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905</v>
      </c>
      <c r="B5" t="s">
        <v>904</v>
      </c>
      <c r="C5" t="s">
        <v>24</v>
      </c>
      <c r="D5" t="s">
        <v>25</v>
      </c>
      <c r="E5" t="s">
        <v>701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907</v>
      </c>
      <c r="B6" t="s">
        <v>906</v>
      </c>
      <c r="C6" t="s">
        <v>24</v>
      </c>
      <c r="D6" t="s">
        <v>26</v>
      </c>
      <c r="E6" t="s">
        <v>701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909</v>
      </c>
      <c r="B7" t="s">
        <v>908</v>
      </c>
      <c r="C7" t="s">
        <v>24</v>
      </c>
      <c r="D7" t="s">
        <v>31</v>
      </c>
      <c r="E7" t="s">
        <v>701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911</v>
      </c>
      <c r="B8" t="s">
        <v>910</v>
      </c>
      <c r="C8" t="s">
        <v>24</v>
      </c>
      <c r="D8" t="s">
        <v>26</v>
      </c>
      <c r="E8" t="s">
        <v>701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916</v>
      </c>
      <c r="B9" t="s">
        <v>912</v>
      </c>
      <c r="C9" t="s">
        <v>24</v>
      </c>
      <c r="D9" t="s">
        <v>21</v>
      </c>
      <c r="E9" t="s">
        <v>701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135</v>
      </c>
      <c r="B2" t="s">
        <v>663</v>
      </c>
      <c r="C2" t="s">
        <v>28</v>
      </c>
      <c r="D2" t="s">
        <v>25</v>
      </c>
      <c r="E2" t="s">
        <v>156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136</v>
      </c>
      <c r="B3" t="s">
        <v>672</v>
      </c>
      <c r="C3" t="s">
        <v>28</v>
      </c>
      <c r="D3" t="s">
        <v>26</v>
      </c>
      <c r="E3" t="s">
        <v>156</v>
      </c>
      <c r="F3">
        <v>478</v>
      </c>
      <c r="G3">
        <v>480</v>
      </c>
      <c r="H3">
        <v>1100</v>
      </c>
      <c r="I3">
        <v>226</v>
      </c>
      <c r="J3">
        <v>243</v>
      </c>
      <c r="K3">
        <v>233</v>
      </c>
      <c r="L3">
        <v>246</v>
      </c>
      <c r="M3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28</v>
      </c>
      <c r="B2" t="s">
        <v>449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29</v>
      </c>
      <c r="B3" t="s">
        <v>451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30</v>
      </c>
      <c r="B4" t="s">
        <v>452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31</v>
      </c>
      <c r="B5" t="s">
        <v>453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32</v>
      </c>
      <c r="B6" t="s">
        <v>455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33</v>
      </c>
      <c r="B7" t="s">
        <v>456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34</v>
      </c>
      <c r="B8" t="s">
        <v>457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35</v>
      </c>
      <c r="B9" t="s">
        <v>459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36</v>
      </c>
      <c r="B10" t="s">
        <v>460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37</v>
      </c>
      <c r="B11" t="s">
        <v>462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38</v>
      </c>
      <c r="B12" t="s">
        <v>464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39</v>
      </c>
      <c r="B13" t="s">
        <v>466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40</v>
      </c>
      <c r="B14" t="s">
        <v>468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41</v>
      </c>
      <c r="B15" t="s">
        <v>470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42</v>
      </c>
      <c r="B16" t="s">
        <v>472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56</v>
      </c>
      <c r="B2" t="s">
        <v>492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57</v>
      </c>
      <c r="B3" t="s">
        <v>494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58</v>
      </c>
      <c r="B4" t="s">
        <v>495</v>
      </c>
      <c r="C4" t="s">
        <v>28</v>
      </c>
      <c r="D4" t="s">
        <v>25</v>
      </c>
      <c r="E4" t="s">
        <v>20</v>
      </c>
      <c r="F4">
        <v>464</v>
      </c>
      <c r="G4">
        <v>482</v>
      </c>
      <c r="H4">
        <v>1083</v>
      </c>
      <c r="I4">
        <v>226</v>
      </c>
      <c r="J4">
        <v>243</v>
      </c>
      <c r="K4">
        <v>236</v>
      </c>
      <c r="L4">
        <v>233</v>
      </c>
      <c r="M4">
        <v>231</v>
      </c>
    </row>
    <row r="5" spans="1:13" x14ac:dyDescent="0.3">
      <c r="A5">
        <v>59</v>
      </c>
      <c r="B5" t="s">
        <v>497</v>
      </c>
      <c r="C5" t="s">
        <v>23</v>
      </c>
      <c r="D5" t="s">
        <v>25</v>
      </c>
      <c r="E5" t="s">
        <v>20</v>
      </c>
      <c r="F5">
        <v>470</v>
      </c>
      <c r="G5">
        <v>490</v>
      </c>
      <c r="H5">
        <v>1097</v>
      </c>
      <c r="I5">
        <v>229</v>
      </c>
      <c r="J5">
        <v>247</v>
      </c>
      <c r="K5">
        <v>238</v>
      </c>
      <c r="L5">
        <v>237</v>
      </c>
      <c r="M5">
        <v>233</v>
      </c>
    </row>
    <row r="6" spans="1:13" x14ac:dyDescent="0.3">
      <c r="A6">
        <v>60</v>
      </c>
      <c r="B6" t="s">
        <v>498</v>
      </c>
      <c r="C6" t="s">
        <v>24</v>
      </c>
      <c r="D6" t="s">
        <v>26</v>
      </c>
      <c r="E6" t="s">
        <v>20</v>
      </c>
      <c r="F6">
        <v>465</v>
      </c>
      <c r="G6">
        <v>459</v>
      </c>
      <c r="H6">
        <v>1052</v>
      </c>
      <c r="I6">
        <v>215</v>
      </c>
      <c r="J6">
        <v>229</v>
      </c>
      <c r="K6">
        <v>228</v>
      </c>
      <c r="L6">
        <v>235</v>
      </c>
      <c r="M6">
        <v>230</v>
      </c>
    </row>
    <row r="7" spans="1:13" x14ac:dyDescent="0.3">
      <c r="A7">
        <v>61</v>
      </c>
      <c r="B7" t="s">
        <v>500</v>
      </c>
      <c r="C7" t="s">
        <v>28</v>
      </c>
      <c r="D7" t="s">
        <v>25</v>
      </c>
      <c r="E7" t="s">
        <v>20</v>
      </c>
      <c r="F7">
        <v>461</v>
      </c>
      <c r="G7">
        <v>484</v>
      </c>
      <c r="H7">
        <v>1069</v>
      </c>
      <c r="I7">
        <v>225</v>
      </c>
      <c r="J7">
        <v>244</v>
      </c>
      <c r="K7">
        <v>231</v>
      </c>
      <c r="L7">
        <v>230</v>
      </c>
      <c r="M7">
        <v>231</v>
      </c>
    </row>
    <row r="8" spans="1:13" x14ac:dyDescent="0.3">
      <c r="A8">
        <v>62</v>
      </c>
      <c r="B8" t="s">
        <v>502</v>
      </c>
      <c r="C8" t="s">
        <v>23</v>
      </c>
      <c r="D8" t="s">
        <v>25</v>
      </c>
      <c r="E8" t="s">
        <v>20</v>
      </c>
      <c r="F8">
        <v>462</v>
      </c>
      <c r="G8">
        <v>467</v>
      </c>
      <c r="H8">
        <v>1057</v>
      </c>
      <c r="I8">
        <v>216</v>
      </c>
      <c r="J8">
        <v>234</v>
      </c>
      <c r="K8">
        <v>233</v>
      </c>
      <c r="L8">
        <v>230</v>
      </c>
      <c r="M8">
        <v>232</v>
      </c>
    </row>
    <row r="9" spans="1:13" x14ac:dyDescent="0.3">
      <c r="A9">
        <v>63</v>
      </c>
      <c r="B9" t="s">
        <v>721</v>
      </c>
      <c r="C9" t="s">
        <v>24</v>
      </c>
      <c r="D9" t="s">
        <v>25</v>
      </c>
      <c r="E9" t="s">
        <v>20</v>
      </c>
      <c r="F9">
        <v>468</v>
      </c>
      <c r="G9">
        <v>475</v>
      </c>
      <c r="H9">
        <v>1089</v>
      </c>
      <c r="I9">
        <v>237</v>
      </c>
      <c r="J9">
        <v>238</v>
      </c>
      <c r="K9">
        <v>235</v>
      </c>
      <c r="L9">
        <v>234</v>
      </c>
      <c r="M9">
        <v>234</v>
      </c>
    </row>
    <row r="10" spans="1:13" x14ac:dyDescent="0.3">
      <c r="A10">
        <v>64</v>
      </c>
      <c r="B10" t="s">
        <v>504</v>
      </c>
      <c r="C10" t="s">
        <v>23</v>
      </c>
      <c r="D10" t="s">
        <v>21</v>
      </c>
      <c r="E10" t="s">
        <v>20</v>
      </c>
      <c r="F10">
        <v>475</v>
      </c>
      <c r="G10">
        <v>463</v>
      </c>
      <c r="H10">
        <v>1080</v>
      </c>
      <c r="I10">
        <v>214</v>
      </c>
      <c r="J10">
        <v>231</v>
      </c>
      <c r="K10">
        <v>240</v>
      </c>
      <c r="L10">
        <v>229</v>
      </c>
      <c r="M10">
        <v>246</v>
      </c>
    </row>
    <row r="11" spans="1:13" x14ac:dyDescent="0.3">
      <c r="A11">
        <v>65</v>
      </c>
      <c r="B11" t="s">
        <v>506</v>
      </c>
      <c r="C11" t="s">
        <v>23</v>
      </c>
      <c r="D11" t="s">
        <v>26</v>
      </c>
      <c r="E11" t="s">
        <v>20</v>
      </c>
      <c r="F11">
        <v>465</v>
      </c>
      <c r="G11">
        <v>458</v>
      </c>
      <c r="H11">
        <v>1051</v>
      </c>
      <c r="I11">
        <v>213</v>
      </c>
      <c r="J11">
        <v>230</v>
      </c>
      <c r="K11">
        <v>229</v>
      </c>
      <c r="L11">
        <v>235</v>
      </c>
      <c r="M11">
        <v>230</v>
      </c>
    </row>
    <row r="12" spans="1:13" x14ac:dyDescent="0.3">
      <c r="A12">
        <v>66</v>
      </c>
      <c r="B12" t="s">
        <v>508</v>
      </c>
      <c r="C12" t="s">
        <v>23</v>
      </c>
      <c r="D12" t="s">
        <v>25</v>
      </c>
      <c r="E12" t="s">
        <v>20</v>
      </c>
      <c r="F12">
        <v>467</v>
      </c>
      <c r="G12">
        <v>469</v>
      </c>
      <c r="H12">
        <v>1064</v>
      </c>
      <c r="I12">
        <v>215</v>
      </c>
      <c r="J12">
        <v>235</v>
      </c>
      <c r="K12">
        <v>235</v>
      </c>
      <c r="L12">
        <v>233</v>
      </c>
      <c r="M12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81</v>
      </c>
      <c r="B2" t="s">
        <v>539</v>
      </c>
      <c r="C2" t="s">
        <v>23</v>
      </c>
      <c r="D2" t="s">
        <v>31</v>
      </c>
      <c r="E2" t="s">
        <v>153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82</v>
      </c>
      <c r="B3" t="s">
        <v>542</v>
      </c>
      <c r="C3" t="s">
        <v>28</v>
      </c>
      <c r="D3" t="s">
        <v>25</v>
      </c>
      <c r="E3" t="s">
        <v>153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83</v>
      </c>
      <c r="B4" t="s">
        <v>545</v>
      </c>
      <c r="C4" t="s">
        <v>23</v>
      </c>
      <c r="D4" t="s">
        <v>21</v>
      </c>
      <c r="E4" t="s">
        <v>153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84</v>
      </c>
      <c r="B5" t="s">
        <v>548</v>
      </c>
      <c r="C5" t="s">
        <v>23</v>
      </c>
      <c r="D5" t="s">
        <v>26</v>
      </c>
      <c r="E5" t="s">
        <v>153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85</v>
      </c>
      <c r="B6" t="s">
        <v>551</v>
      </c>
      <c r="C6" t="s">
        <v>23</v>
      </c>
      <c r="D6" t="s">
        <v>25</v>
      </c>
      <c r="E6" t="s">
        <v>153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86</v>
      </c>
      <c r="B7" t="s">
        <v>554</v>
      </c>
      <c r="C7" t="s">
        <v>23</v>
      </c>
      <c r="D7" t="s">
        <v>26</v>
      </c>
      <c r="E7" t="s">
        <v>153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87</v>
      </c>
      <c r="B8" t="s">
        <v>557</v>
      </c>
      <c r="C8" t="s">
        <v>23</v>
      </c>
      <c r="D8" t="s">
        <v>25</v>
      </c>
      <c r="E8" t="s">
        <v>153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88</v>
      </c>
      <c r="B9" t="s">
        <v>720</v>
      </c>
      <c r="C9" t="s">
        <v>24</v>
      </c>
      <c r="D9" t="s">
        <v>25</v>
      </c>
      <c r="E9" t="s">
        <v>153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117</v>
      </c>
      <c r="B2" t="s">
        <v>628</v>
      </c>
      <c r="C2" t="s">
        <v>28</v>
      </c>
      <c r="D2" t="s">
        <v>31</v>
      </c>
      <c r="E2" t="s">
        <v>200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118</v>
      </c>
      <c r="B3" t="s">
        <v>631</v>
      </c>
      <c r="C3" t="s">
        <v>24</v>
      </c>
      <c r="D3" t="s">
        <v>25</v>
      </c>
      <c r="E3" t="s">
        <v>200</v>
      </c>
      <c r="F3">
        <v>483</v>
      </c>
      <c r="G3">
        <v>484</v>
      </c>
      <c r="H3">
        <v>1099</v>
      </c>
      <c r="I3">
        <v>228</v>
      </c>
      <c r="J3">
        <v>241</v>
      </c>
      <c r="K3">
        <v>237</v>
      </c>
      <c r="L3">
        <v>245</v>
      </c>
      <c r="M3">
        <v>238</v>
      </c>
    </row>
    <row r="4" spans="1:13" x14ac:dyDescent="0.3">
      <c r="A4">
        <v>119</v>
      </c>
      <c r="B4" t="s">
        <v>634</v>
      </c>
      <c r="C4" t="s">
        <v>28</v>
      </c>
      <c r="D4" t="s">
        <v>26</v>
      </c>
      <c r="E4" t="s">
        <v>200</v>
      </c>
      <c r="F4">
        <v>476</v>
      </c>
      <c r="G4">
        <v>477</v>
      </c>
      <c r="H4">
        <v>1090</v>
      </c>
      <c r="I4">
        <v>227</v>
      </c>
      <c r="J4">
        <v>239</v>
      </c>
      <c r="K4">
        <v>233</v>
      </c>
      <c r="L4">
        <v>245</v>
      </c>
      <c r="M4">
        <v>231</v>
      </c>
    </row>
    <row r="5" spans="1:13" x14ac:dyDescent="0.3">
      <c r="A5">
        <v>120</v>
      </c>
      <c r="B5" t="s">
        <v>637</v>
      </c>
      <c r="C5" t="s">
        <v>28</v>
      </c>
      <c r="D5" t="s">
        <v>25</v>
      </c>
      <c r="E5" t="s">
        <v>200</v>
      </c>
      <c r="F5">
        <v>480</v>
      </c>
      <c r="G5">
        <v>478</v>
      </c>
      <c r="H5">
        <v>1091</v>
      </c>
      <c r="I5">
        <v>222</v>
      </c>
      <c r="J5">
        <v>238</v>
      </c>
      <c r="K5">
        <v>234</v>
      </c>
      <c r="L5">
        <v>238</v>
      </c>
      <c r="M5">
        <v>242</v>
      </c>
    </row>
    <row r="6" spans="1:13" x14ac:dyDescent="0.3">
      <c r="A6">
        <v>121</v>
      </c>
      <c r="B6" t="s">
        <v>687</v>
      </c>
      <c r="C6" t="s">
        <v>28</v>
      </c>
      <c r="D6" t="s">
        <v>25</v>
      </c>
      <c r="E6" t="s">
        <v>200</v>
      </c>
      <c r="F6">
        <v>467</v>
      </c>
      <c r="G6">
        <v>479</v>
      </c>
      <c r="H6">
        <v>1078</v>
      </c>
      <c r="I6">
        <v>228</v>
      </c>
      <c r="J6">
        <v>239</v>
      </c>
      <c r="K6">
        <v>230</v>
      </c>
      <c r="L6">
        <v>237</v>
      </c>
      <c r="M6">
        <v>230</v>
      </c>
    </row>
    <row r="7" spans="1:13" x14ac:dyDescent="0.3">
      <c r="A7">
        <v>122</v>
      </c>
      <c r="B7" t="s">
        <v>690</v>
      </c>
      <c r="C7" t="s">
        <v>28</v>
      </c>
      <c r="D7" t="s">
        <v>21</v>
      </c>
      <c r="E7" t="s">
        <v>200</v>
      </c>
      <c r="F7">
        <v>474</v>
      </c>
      <c r="G7">
        <v>464</v>
      </c>
      <c r="H7">
        <v>1080</v>
      </c>
      <c r="I7">
        <v>217</v>
      </c>
      <c r="J7">
        <v>232</v>
      </c>
      <c r="K7">
        <v>238</v>
      </c>
      <c r="L7">
        <v>228</v>
      </c>
      <c r="M7">
        <v>246</v>
      </c>
    </row>
    <row r="8" spans="1:13" x14ac:dyDescent="0.3">
      <c r="A8">
        <v>123</v>
      </c>
      <c r="B8" t="s">
        <v>693</v>
      </c>
      <c r="C8" t="s">
        <v>28</v>
      </c>
      <c r="D8" t="s">
        <v>26</v>
      </c>
      <c r="E8" t="s">
        <v>200</v>
      </c>
      <c r="F8">
        <v>476</v>
      </c>
      <c r="G8">
        <v>466</v>
      </c>
      <c r="H8">
        <v>1070</v>
      </c>
      <c r="I8">
        <v>215</v>
      </c>
      <c r="J8">
        <v>234</v>
      </c>
      <c r="K8">
        <v>234</v>
      </c>
      <c r="L8">
        <v>244</v>
      </c>
      <c r="M8">
        <v>232</v>
      </c>
    </row>
    <row r="9" spans="1:13" x14ac:dyDescent="0.3">
      <c r="A9">
        <v>124</v>
      </c>
      <c r="B9" t="s">
        <v>696</v>
      </c>
      <c r="C9" t="s">
        <v>28</v>
      </c>
      <c r="D9" t="s">
        <v>25</v>
      </c>
      <c r="E9" t="s">
        <v>200</v>
      </c>
      <c r="F9">
        <v>465</v>
      </c>
      <c r="G9">
        <v>474</v>
      </c>
      <c r="H9">
        <v>1067</v>
      </c>
      <c r="I9">
        <v>218</v>
      </c>
      <c r="J9">
        <v>241</v>
      </c>
      <c r="K9">
        <v>227</v>
      </c>
      <c r="L9">
        <v>233</v>
      </c>
      <c r="M9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3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105</v>
      </c>
      <c r="B2" t="s">
        <v>604</v>
      </c>
      <c r="C2" t="s">
        <v>23</v>
      </c>
      <c r="D2" t="s">
        <v>25</v>
      </c>
      <c r="E2" t="s">
        <v>158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106</v>
      </c>
      <c r="B3" t="s">
        <v>606</v>
      </c>
      <c r="C3" t="s">
        <v>24</v>
      </c>
      <c r="D3" t="s">
        <v>25</v>
      </c>
      <c r="E3" t="s">
        <v>158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107</v>
      </c>
      <c r="B4" t="s">
        <v>608</v>
      </c>
      <c r="C4" t="s">
        <v>23</v>
      </c>
      <c r="D4" t="s">
        <v>26</v>
      </c>
      <c r="E4" t="s">
        <v>158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108</v>
      </c>
      <c r="B5" t="s">
        <v>610</v>
      </c>
      <c r="C5" t="s">
        <v>24</v>
      </c>
      <c r="D5" t="s">
        <v>26</v>
      </c>
      <c r="E5" t="s">
        <v>158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109</v>
      </c>
      <c r="B6" t="s">
        <v>612</v>
      </c>
      <c r="C6" t="s">
        <v>28</v>
      </c>
      <c r="D6" t="s">
        <v>25</v>
      </c>
      <c r="E6" t="s">
        <v>158</v>
      </c>
      <c r="F6">
        <v>478</v>
      </c>
      <c r="G6">
        <v>484</v>
      </c>
      <c r="H6">
        <v>1099</v>
      </c>
      <c r="I6">
        <v>224</v>
      </c>
      <c r="J6">
        <v>243</v>
      </c>
      <c r="K6">
        <v>241</v>
      </c>
      <c r="L6">
        <v>239</v>
      </c>
      <c r="M6">
        <v>239</v>
      </c>
    </row>
    <row r="7" spans="1:13" x14ac:dyDescent="0.3">
      <c r="A7">
        <v>110</v>
      </c>
      <c r="B7" t="s">
        <v>717</v>
      </c>
      <c r="C7" t="s">
        <v>23</v>
      </c>
      <c r="D7" t="s">
        <v>25</v>
      </c>
      <c r="E7" t="s">
        <v>158</v>
      </c>
      <c r="F7">
        <v>484</v>
      </c>
      <c r="G7">
        <v>492</v>
      </c>
      <c r="H7">
        <v>1118</v>
      </c>
      <c r="I7">
        <v>227</v>
      </c>
      <c r="J7">
        <v>247</v>
      </c>
      <c r="K7">
        <v>243</v>
      </c>
      <c r="L7">
        <v>243</v>
      </c>
      <c r="M7">
        <v>241</v>
      </c>
    </row>
    <row r="8" spans="1:13" x14ac:dyDescent="0.3">
      <c r="A8">
        <v>111</v>
      </c>
      <c r="B8" t="s">
        <v>614</v>
      </c>
      <c r="C8" t="s">
        <v>23</v>
      </c>
      <c r="D8" t="s">
        <v>31</v>
      </c>
      <c r="E8" t="s">
        <v>158</v>
      </c>
      <c r="F8">
        <v>468</v>
      </c>
      <c r="G8">
        <v>489</v>
      </c>
      <c r="H8">
        <v>1094</v>
      </c>
      <c r="I8">
        <v>220</v>
      </c>
      <c r="J8">
        <v>243</v>
      </c>
      <c r="K8">
        <v>250</v>
      </c>
      <c r="L8">
        <v>233</v>
      </c>
      <c r="M8">
        <v>235</v>
      </c>
    </row>
    <row r="9" spans="1:13" x14ac:dyDescent="0.3">
      <c r="A9">
        <v>112</v>
      </c>
      <c r="B9" t="s">
        <v>616</v>
      </c>
      <c r="C9" t="s">
        <v>24</v>
      </c>
      <c r="D9" t="s">
        <v>31</v>
      </c>
      <c r="E9" t="s">
        <v>158</v>
      </c>
      <c r="F9">
        <v>472</v>
      </c>
      <c r="G9">
        <v>499</v>
      </c>
      <c r="H9">
        <v>1108</v>
      </c>
      <c r="I9">
        <v>221</v>
      </c>
      <c r="J9">
        <v>249</v>
      </c>
      <c r="K9">
        <v>256</v>
      </c>
      <c r="L9">
        <v>235</v>
      </c>
      <c r="M9">
        <v>237</v>
      </c>
    </row>
    <row r="10" spans="1:13" x14ac:dyDescent="0.3">
      <c r="A10">
        <v>113</v>
      </c>
      <c r="B10" t="s">
        <v>618</v>
      </c>
      <c r="C10" t="s">
        <v>23</v>
      </c>
      <c r="D10" t="s">
        <v>25</v>
      </c>
      <c r="E10" t="s">
        <v>158</v>
      </c>
      <c r="F10">
        <v>478</v>
      </c>
      <c r="G10">
        <v>484</v>
      </c>
      <c r="H10">
        <v>1090</v>
      </c>
      <c r="I10">
        <v>220</v>
      </c>
      <c r="J10">
        <v>243</v>
      </c>
      <c r="K10">
        <v>241</v>
      </c>
      <c r="L10">
        <v>239</v>
      </c>
      <c r="M10">
        <v>239</v>
      </c>
    </row>
    <row r="11" spans="1:13" x14ac:dyDescent="0.3">
      <c r="A11">
        <v>114</v>
      </c>
      <c r="B11" t="s">
        <v>621</v>
      </c>
      <c r="C11" t="s">
        <v>23</v>
      </c>
      <c r="D11" t="s">
        <v>26</v>
      </c>
      <c r="E11" t="s">
        <v>158</v>
      </c>
      <c r="F11">
        <v>470</v>
      </c>
      <c r="G11">
        <v>477</v>
      </c>
      <c r="H11">
        <v>1079</v>
      </c>
      <c r="I11">
        <v>224</v>
      </c>
      <c r="J11">
        <v>241</v>
      </c>
      <c r="K11">
        <v>234</v>
      </c>
      <c r="L11">
        <v>238</v>
      </c>
      <c r="M11">
        <v>232</v>
      </c>
    </row>
    <row r="12" spans="1:13" x14ac:dyDescent="0.3">
      <c r="A12">
        <v>115</v>
      </c>
      <c r="B12" t="s">
        <v>676</v>
      </c>
      <c r="C12" t="s">
        <v>23</v>
      </c>
      <c r="D12" t="s">
        <v>31</v>
      </c>
      <c r="E12" t="s">
        <v>158</v>
      </c>
      <c r="F12">
        <v>469</v>
      </c>
      <c r="G12">
        <v>479</v>
      </c>
      <c r="H12">
        <v>1085</v>
      </c>
      <c r="I12">
        <v>218</v>
      </c>
      <c r="J12">
        <v>241</v>
      </c>
      <c r="K12">
        <v>242</v>
      </c>
      <c r="L12">
        <v>234</v>
      </c>
      <c r="M12">
        <v>235</v>
      </c>
    </row>
    <row r="13" spans="1:13" x14ac:dyDescent="0.3">
      <c r="A13">
        <v>116</v>
      </c>
      <c r="B13" t="s">
        <v>625</v>
      </c>
      <c r="C13" t="s">
        <v>23</v>
      </c>
      <c r="D13" t="s">
        <v>21</v>
      </c>
      <c r="E13" t="s">
        <v>158</v>
      </c>
      <c r="F13">
        <v>470</v>
      </c>
      <c r="G13">
        <v>456</v>
      </c>
      <c r="H13">
        <v>1068</v>
      </c>
      <c r="I13">
        <v>213</v>
      </c>
      <c r="J13">
        <v>230</v>
      </c>
      <c r="K13">
        <v>234</v>
      </c>
      <c r="L13">
        <v>229</v>
      </c>
      <c r="M13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</v>
      </c>
      <c r="B2" t="s">
        <v>260</v>
      </c>
      <c r="C2" t="s">
        <v>28</v>
      </c>
      <c r="D2" t="s">
        <v>26</v>
      </c>
      <c r="E2" t="s">
        <v>154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261</v>
      </c>
      <c r="C3" t="s">
        <v>28</v>
      </c>
      <c r="D3" t="s">
        <v>26</v>
      </c>
      <c r="E3" t="s">
        <v>154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262</v>
      </c>
      <c r="C4" t="s">
        <v>23</v>
      </c>
      <c r="D4" t="s">
        <v>26</v>
      </c>
      <c r="E4" t="s">
        <v>154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263</v>
      </c>
      <c r="C5" t="s">
        <v>28</v>
      </c>
      <c r="D5" t="s">
        <v>31</v>
      </c>
      <c r="E5" t="s">
        <v>154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264</v>
      </c>
      <c r="C6" t="s">
        <v>28</v>
      </c>
      <c r="D6" t="s">
        <v>31</v>
      </c>
      <c r="E6" t="s">
        <v>154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265</v>
      </c>
      <c r="C7" t="s">
        <v>23</v>
      </c>
      <c r="D7" t="s">
        <v>31</v>
      </c>
      <c r="E7" t="s">
        <v>154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266</v>
      </c>
      <c r="C8" t="s">
        <v>28</v>
      </c>
      <c r="D8" t="s">
        <v>26</v>
      </c>
      <c r="E8" t="s">
        <v>154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267</v>
      </c>
      <c r="C9" t="s">
        <v>23</v>
      </c>
      <c r="D9" t="s">
        <v>26</v>
      </c>
      <c r="E9" t="s">
        <v>154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874</v>
      </c>
      <c r="C10" t="s">
        <v>24</v>
      </c>
      <c r="D10" t="s">
        <v>26</v>
      </c>
      <c r="E10" t="s">
        <v>154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268</v>
      </c>
      <c r="C11" t="s">
        <v>24</v>
      </c>
      <c r="D11" t="s">
        <v>26</v>
      </c>
      <c r="E11" t="s">
        <v>154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269</v>
      </c>
      <c r="C12" t="s">
        <v>28</v>
      </c>
      <c r="D12" t="s">
        <v>26</v>
      </c>
      <c r="E12" t="s">
        <v>154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270</v>
      </c>
      <c r="C13" t="s">
        <v>28</v>
      </c>
      <c r="D13" t="s">
        <v>21</v>
      </c>
      <c r="E13" t="s">
        <v>154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271</v>
      </c>
      <c r="C14" t="s">
        <v>23</v>
      </c>
      <c r="D14" t="s">
        <v>21</v>
      </c>
      <c r="E14" t="s">
        <v>154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429</v>
      </c>
      <c r="C15" t="s">
        <v>24</v>
      </c>
      <c r="D15" t="s">
        <v>25</v>
      </c>
      <c r="E15" t="s">
        <v>154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431</v>
      </c>
      <c r="C16" t="s">
        <v>28</v>
      </c>
      <c r="D16" t="s">
        <v>25</v>
      </c>
      <c r="E16" t="s">
        <v>154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432</v>
      </c>
      <c r="C17" t="s">
        <v>28</v>
      </c>
      <c r="D17" t="s">
        <v>25</v>
      </c>
      <c r="E17" t="s">
        <v>154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434</v>
      </c>
      <c r="C18" t="s">
        <v>23</v>
      </c>
      <c r="D18" t="s">
        <v>25</v>
      </c>
      <c r="E18" t="s">
        <v>154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435</v>
      </c>
      <c r="C19" t="s">
        <v>24</v>
      </c>
      <c r="D19" t="s">
        <v>31</v>
      </c>
      <c r="E19" t="s">
        <v>154</v>
      </c>
      <c r="F19">
        <v>462</v>
      </c>
      <c r="G19">
        <v>477</v>
      </c>
      <c r="H19">
        <v>1086</v>
      </c>
      <c r="I19">
        <v>216</v>
      </c>
      <c r="J19">
        <v>238</v>
      </c>
      <c r="K19">
        <v>247</v>
      </c>
      <c r="L19">
        <v>231</v>
      </c>
      <c r="M19">
        <v>231</v>
      </c>
    </row>
    <row r="20" spans="1:13" x14ac:dyDescent="0.3">
      <c r="A20">
        <v>19</v>
      </c>
      <c r="B20" t="s">
        <v>437</v>
      </c>
      <c r="C20" t="s">
        <v>28</v>
      </c>
      <c r="D20" t="s">
        <v>31</v>
      </c>
      <c r="E20" t="s">
        <v>154</v>
      </c>
      <c r="F20">
        <v>466</v>
      </c>
      <c r="G20">
        <v>487</v>
      </c>
      <c r="H20">
        <v>1100</v>
      </c>
      <c r="I20">
        <v>217</v>
      </c>
      <c r="J20">
        <v>244</v>
      </c>
      <c r="K20">
        <v>253</v>
      </c>
      <c r="L20">
        <v>233</v>
      </c>
      <c r="M20">
        <v>233</v>
      </c>
    </row>
    <row r="21" spans="1:13" x14ac:dyDescent="0.3">
      <c r="A21">
        <v>20</v>
      </c>
      <c r="B21" t="s">
        <v>917</v>
      </c>
      <c r="C21" t="s">
        <v>28</v>
      </c>
      <c r="D21" t="s">
        <v>31</v>
      </c>
      <c r="E21" t="s">
        <v>154</v>
      </c>
      <c r="F21">
        <v>464</v>
      </c>
      <c r="G21">
        <v>489</v>
      </c>
      <c r="H21">
        <v>1100</v>
      </c>
      <c r="I21">
        <v>216</v>
      </c>
      <c r="J21">
        <v>248</v>
      </c>
      <c r="K21">
        <v>254</v>
      </c>
      <c r="L21">
        <v>229</v>
      </c>
      <c r="M21">
        <v>235</v>
      </c>
    </row>
    <row r="22" spans="1:13" x14ac:dyDescent="0.3">
      <c r="A22">
        <v>21</v>
      </c>
      <c r="B22" t="s">
        <v>438</v>
      </c>
      <c r="C22" t="s">
        <v>28</v>
      </c>
      <c r="D22" t="s">
        <v>25</v>
      </c>
      <c r="E22" t="s">
        <v>154</v>
      </c>
      <c r="F22">
        <v>465</v>
      </c>
      <c r="G22">
        <v>485</v>
      </c>
      <c r="H22">
        <v>1076</v>
      </c>
      <c r="I22">
        <v>224</v>
      </c>
      <c r="J22">
        <v>245</v>
      </c>
      <c r="K22">
        <v>233</v>
      </c>
      <c r="L22">
        <v>236</v>
      </c>
      <c r="M22">
        <v>229</v>
      </c>
    </row>
    <row r="23" spans="1:13" x14ac:dyDescent="0.3">
      <c r="A23">
        <v>22</v>
      </c>
      <c r="B23" t="s">
        <v>440</v>
      </c>
      <c r="C23" t="s">
        <v>23</v>
      </c>
      <c r="D23" t="s">
        <v>25</v>
      </c>
      <c r="E23" t="s">
        <v>154</v>
      </c>
      <c r="F23">
        <v>453</v>
      </c>
      <c r="G23">
        <v>477</v>
      </c>
      <c r="H23">
        <v>1056</v>
      </c>
      <c r="I23">
        <v>221</v>
      </c>
      <c r="J23">
        <v>243</v>
      </c>
      <c r="K23">
        <v>229</v>
      </c>
      <c r="L23">
        <v>230</v>
      </c>
      <c r="M23">
        <v>223</v>
      </c>
    </row>
    <row r="24" spans="1:13" x14ac:dyDescent="0.3">
      <c r="A24">
        <v>23</v>
      </c>
      <c r="B24" t="s">
        <v>441</v>
      </c>
      <c r="C24" t="s">
        <v>28</v>
      </c>
      <c r="D24" t="s">
        <v>25</v>
      </c>
      <c r="E24" t="s">
        <v>154</v>
      </c>
      <c r="F24">
        <v>461</v>
      </c>
      <c r="G24">
        <v>491</v>
      </c>
      <c r="H24">
        <v>1078</v>
      </c>
      <c r="I24">
        <v>225</v>
      </c>
      <c r="J24">
        <v>251</v>
      </c>
      <c r="K24">
        <v>235</v>
      </c>
      <c r="L24">
        <v>234</v>
      </c>
      <c r="M24">
        <v>227</v>
      </c>
    </row>
    <row r="25" spans="1:13" x14ac:dyDescent="0.3">
      <c r="A25">
        <v>24</v>
      </c>
      <c r="B25" t="s">
        <v>442</v>
      </c>
      <c r="C25" t="s">
        <v>24</v>
      </c>
      <c r="D25" t="s">
        <v>25</v>
      </c>
      <c r="E25" t="s">
        <v>154</v>
      </c>
      <c r="F25">
        <v>461</v>
      </c>
      <c r="G25">
        <v>459</v>
      </c>
      <c r="H25">
        <v>1060</v>
      </c>
      <c r="I25">
        <v>212</v>
      </c>
      <c r="J25">
        <v>235</v>
      </c>
      <c r="K25">
        <v>231</v>
      </c>
      <c r="L25">
        <v>227</v>
      </c>
      <c r="M25">
        <v>234</v>
      </c>
    </row>
    <row r="26" spans="1:13" x14ac:dyDescent="0.3">
      <c r="A26">
        <v>25</v>
      </c>
      <c r="B26" t="s">
        <v>444</v>
      </c>
      <c r="C26" t="s">
        <v>28</v>
      </c>
      <c r="D26" t="s">
        <v>25</v>
      </c>
      <c r="E26" t="s">
        <v>154</v>
      </c>
      <c r="F26">
        <v>467</v>
      </c>
      <c r="G26">
        <v>468</v>
      </c>
      <c r="H26">
        <v>1075</v>
      </c>
      <c r="I26">
        <v>215</v>
      </c>
      <c r="J26">
        <v>239</v>
      </c>
      <c r="K26">
        <v>234</v>
      </c>
      <c r="L26">
        <v>231</v>
      </c>
      <c r="M26">
        <v>236</v>
      </c>
    </row>
    <row r="27" spans="1:13" x14ac:dyDescent="0.3">
      <c r="A27">
        <v>26</v>
      </c>
      <c r="B27" t="s">
        <v>445</v>
      </c>
      <c r="C27" t="s">
        <v>24</v>
      </c>
      <c r="D27" t="s">
        <v>25</v>
      </c>
      <c r="E27" t="s">
        <v>154</v>
      </c>
      <c r="F27">
        <v>460</v>
      </c>
      <c r="G27">
        <v>469</v>
      </c>
      <c r="H27">
        <v>1061</v>
      </c>
      <c r="I27">
        <v>218</v>
      </c>
      <c r="J27">
        <v>239</v>
      </c>
      <c r="K27">
        <v>230</v>
      </c>
      <c r="L27">
        <v>230</v>
      </c>
      <c r="M27">
        <v>230</v>
      </c>
    </row>
    <row r="28" spans="1:13" x14ac:dyDescent="0.3">
      <c r="A28">
        <v>27</v>
      </c>
      <c r="B28" t="s">
        <v>447</v>
      </c>
      <c r="C28" t="s">
        <v>24</v>
      </c>
      <c r="D28" t="s">
        <v>26</v>
      </c>
      <c r="E28" t="s">
        <v>154</v>
      </c>
      <c r="F28">
        <v>460</v>
      </c>
      <c r="G28">
        <v>464</v>
      </c>
      <c r="H28">
        <v>1056</v>
      </c>
      <c r="I28">
        <v>214</v>
      </c>
      <c r="J28">
        <v>239</v>
      </c>
      <c r="K28">
        <v>235</v>
      </c>
      <c r="L28">
        <v>233</v>
      </c>
      <c r="M28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125</v>
      </c>
      <c r="B2" t="s">
        <v>640</v>
      </c>
      <c r="C2" t="s">
        <v>24</v>
      </c>
      <c r="D2" t="s">
        <v>25</v>
      </c>
      <c r="E2" t="s">
        <v>155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126</v>
      </c>
      <c r="B3" t="s">
        <v>642</v>
      </c>
      <c r="C3" t="s">
        <v>28</v>
      </c>
      <c r="D3" t="s">
        <v>25</v>
      </c>
      <c r="E3" t="s">
        <v>155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127</v>
      </c>
      <c r="B4" t="s">
        <v>644</v>
      </c>
      <c r="C4" t="s">
        <v>24</v>
      </c>
      <c r="D4" t="s">
        <v>25</v>
      </c>
      <c r="E4" t="s">
        <v>155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128</v>
      </c>
      <c r="B5" t="s">
        <v>677</v>
      </c>
      <c r="C5" t="s">
        <v>28</v>
      </c>
      <c r="D5" t="s">
        <v>25</v>
      </c>
      <c r="E5" t="s">
        <v>155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129</v>
      </c>
      <c r="B6" t="s">
        <v>647</v>
      </c>
      <c r="C6" t="s">
        <v>24</v>
      </c>
      <c r="D6" t="s">
        <v>25</v>
      </c>
      <c r="E6" t="s">
        <v>155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130</v>
      </c>
      <c r="B7" t="s">
        <v>650</v>
      </c>
      <c r="C7" t="s">
        <v>24</v>
      </c>
      <c r="D7" t="s">
        <v>21</v>
      </c>
      <c r="E7" t="s">
        <v>155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131</v>
      </c>
      <c r="B8" t="s">
        <v>653</v>
      </c>
      <c r="C8" t="s">
        <v>24</v>
      </c>
      <c r="D8" t="s">
        <v>26</v>
      </c>
      <c r="E8" t="s">
        <v>155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132</v>
      </c>
      <c r="B9" t="s">
        <v>656</v>
      </c>
      <c r="C9" t="s">
        <v>24</v>
      </c>
      <c r="D9" t="s">
        <v>26</v>
      </c>
      <c r="E9" t="s">
        <v>155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133</v>
      </c>
      <c r="B10" t="s">
        <v>659</v>
      </c>
      <c r="C10" t="s">
        <v>23</v>
      </c>
      <c r="D10" t="s">
        <v>31</v>
      </c>
      <c r="E10" t="s">
        <v>155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134</v>
      </c>
      <c r="B11" t="s">
        <v>661</v>
      </c>
      <c r="C11" t="s">
        <v>24</v>
      </c>
      <c r="D11" t="s">
        <v>31</v>
      </c>
      <c r="E11" t="s">
        <v>155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4"/>
  <sheetViews>
    <sheetView tabSelected="1" workbookViewId="0">
      <pane ySplit="1" topLeftCell="A2" activePane="bottomLeft" state="frozen"/>
      <selection pane="bottomLeft" activeCell="B21" sqref="B21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237</v>
      </c>
      <c r="Y1" s="9" t="s">
        <v>301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7" si="0">SUM(L2:O2)</f>
        <v>453</v>
      </c>
      <c r="W2" s="6">
        <f t="shared" ref="W2:W37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302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302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302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303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303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303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304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304</v>
      </c>
      <c r="Z9" s="3"/>
      <c r="AA9" s="3"/>
      <c r="AB9" s="3"/>
    </row>
    <row r="10" spans="1:28" ht="15.85" customHeight="1" x14ac:dyDescent="0.3">
      <c r="A10">
        <v>9</v>
      </c>
      <c r="B10" s="3" t="s">
        <v>716</v>
      </c>
      <c r="C10" t="s">
        <v>139</v>
      </c>
      <c r="D10" s="3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8">
        <f>SUM(L10:O10)</f>
        <v>478</v>
      </c>
      <c r="W10" s="6">
        <f>SUM(Q10:T10)</f>
        <v>474</v>
      </c>
      <c r="X10" s="9" t="str">
        <f>Stat[[#This Row],[服装]]&amp;Stat[[#This Row],[名前]]&amp;Stat[[#This Row],[レアリティ]]</f>
        <v>職業体験月島蛍ICONIC</v>
      </c>
      <c r="Y10" s="9" t="s">
        <v>304</v>
      </c>
      <c r="Z10" s="3"/>
      <c r="AA10" s="3"/>
      <c r="AB10" s="3"/>
    </row>
    <row r="11" spans="1:28" ht="15.85" customHeight="1" x14ac:dyDescent="0.3">
      <c r="A11"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8">
        <f t="shared" si="0"/>
        <v>475</v>
      </c>
      <c r="W11" s="6">
        <f t="shared" si="1"/>
        <v>469</v>
      </c>
      <c r="X11" s="9" t="str">
        <f>Stat[[#This Row],[服装]]&amp;Stat[[#This Row],[名前]]&amp;Stat[[#This Row],[レアリティ]]</f>
        <v>ユニフォーム山口忠ICONIC</v>
      </c>
      <c r="Y11" s="9" t="s">
        <v>305</v>
      </c>
      <c r="Z11" s="3"/>
      <c r="AA11" s="3"/>
      <c r="AB11" s="3"/>
    </row>
    <row r="12" spans="1:28" ht="15.85" customHeight="1" x14ac:dyDescent="0.3">
      <c r="A12"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8">
        <f t="shared" si="0"/>
        <v>483</v>
      </c>
      <c r="W12" s="6">
        <f t="shared" si="1"/>
        <v>475</v>
      </c>
      <c r="X12" s="9" t="str">
        <f>Stat[[#This Row],[服装]]&amp;Stat[[#This Row],[名前]]&amp;Stat[[#This Row],[レアリティ]]</f>
        <v>水着山口忠ICONIC</v>
      </c>
      <c r="Y12" s="9" t="s">
        <v>305</v>
      </c>
      <c r="Z12" s="3"/>
      <c r="AA12" s="3"/>
      <c r="AB12" s="3"/>
    </row>
    <row r="13" spans="1:28" ht="15.85" customHeight="1" x14ac:dyDescent="0.3">
      <c r="A13"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8">
        <f t="shared" si="0"/>
        <v>470</v>
      </c>
      <c r="W13" s="6">
        <f t="shared" si="1"/>
        <v>479</v>
      </c>
      <c r="X13" s="9" t="str">
        <f>Stat[[#This Row],[服装]]&amp;Stat[[#This Row],[名前]]&amp;Stat[[#This Row],[レアリティ]]</f>
        <v>ユニフォーム西谷夕ICONIC</v>
      </c>
      <c r="Y13" s="9" t="s">
        <v>306</v>
      </c>
      <c r="Z13" s="3"/>
      <c r="AA13" s="3"/>
      <c r="AB13" s="3"/>
    </row>
    <row r="14" spans="1:28" ht="15.85" customHeight="1" x14ac:dyDescent="0.3">
      <c r="A14"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8">
        <f t="shared" si="0"/>
        <v>476</v>
      </c>
      <c r="W14" s="6">
        <f t="shared" si="1"/>
        <v>487</v>
      </c>
      <c r="X14" s="9" t="str">
        <f>Stat[[#This Row],[服装]]&amp;Stat[[#This Row],[名前]]&amp;Stat[[#This Row],[レアリティ]]</f>
        <v>制服西谷夕ICONIC</v>
      </c>
      <c r="Y14" s="9" t="s">
        <v>306</v>
      </c>
      <c r="Z14" s="3"/>
      <c r="AA14" s="3"/>
      <c r="AB14" s="3"/>
    </row>
    <row r="15" spans="1:28" ht="15.85" customHeight="1" x14ac:dyDescent="0.3">
      <c r="A15"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8">
        <f t="shared" si="0"/>
        <v>469</v>
      </c>
      <c r="W15" s="6">
        <f t="shared" si="1"/>
        <v>463</v>
      </c>
      <c r="X15" s="9" t="str">
        <f>Stat[[#This Row],[服装]]&amp;Stat[[#This Row],[名前]]&amp;Stat[[#This Row],[レアリティ]]</f>
        <v>ユニフォーム田中龍之介ICONIC</v>
      </c>
      <c r="Y15" s="9" t="s">
        <v>307</v>
      </c>
      <c r="Z15" s="3"/>
      <c r="AA15" s="3"/>
      <c r="AB15" s="3"/>
    </row>
    <row r="16" spans="1:28" ht="15.85" customHeight="1" x14ac:dyDescent="0.3">
      <c r="A16"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8">
        <f t="shared" si="0"/>
        <v>477</v>
      </c>
      <c r="W16" s="6">
        <f t="shared" si="1"/>
        <v>469</v>
      </c>
      <c r="X16" s="9" t="str">
        <f>Stat[[#This Row],[服装]]&amp;Stat[[#This Row],[名前]]&amp;Stat[[#This Row],[レアリティ]]</f>
        <v>制服田中龍之介ICONIC</v>
      </c>
      <c r="Y16" s="9" t="s">
        <v>307</v>
      </c>
      <c r="Z16" s="3"/>
      <c r="AA16" s="3"/>
      <c r="AB16" s="3"/>
    </row>
    <row r="17" spans="1:28" ht="15.85" customHeight="1" x14ac:dyDescent="0.3">
      <c r="A17"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8">
        <f t="shared" si="0"/>
        <v>473</v>
      </c>
      <c r="W17" s="6">
        <f t="shared" si="1"/>
        <v>477</v>
      </c>
      <c r="X17" s="9" t="str">
        <f>Stat[[#This Row],[服装]]&amp;Stat[[#This Row],[名前]]&amp;Stat[[#This Row],[レアリティ]]</f>
        <v>ユニフォーム澤村大地ICONIC</v>
      </c>
      <c r="Y17" s="9" t="s">
        <v>308</v>
      </c>
      <c r="Z17" s="3"/>
      <c r="AA17" s="3"/>
      <c r="AB17" s="3"/>
    </row>
    <row r="18" spans="1:28" ht="15.85" customHeight="1" x14ac:dyDescent="0.3">
      <c r="A18"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8">
        <f t="shared" si="0"/>
        <v>481</v>
      </c>
      <c r="W18" s="6">
        <f t="shared" si="1"/>
        <v>483</v>
      </c>
      <c r="X18" s="9" t="str">
        <f>Stat[[#This Row],[服装]]&amp;Stat[[#This Row],[名前]]&amp;Stat[[#This Row],[レアリティ]]</f>
        <v>プール掃除澤村大地ICONIC</v>
      </c>
      <c r="Y18" s="9" t="s">
        <v>308</v>
      </c>
      <c r="Z18" s="3"/>
      <c r="AA18" s="3"/>
      <c r="AB18" s="3"/>
    </row>
    <row r="19" spans="1:28" ht="15.85" customHeight="1" x14ac:dyDescent="0.3">
      <c r="A19">
        <v>18</v>
      </c>
      <c r="B19" t="s">
        <v>108</v>
      </c>
      <c r="C19" t="s">
        <v>144</v>
      </c>
      <c r="D19" t="s">
        <v>90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80</v>
      </c>
      <c r="L19">
        <v>115</v>
      </c>
      <c r="M19">
        <v>115</v>
      </c>
      <c r="N19">
        <v>124</v>
      </c>
      <c r="O19">
        <v>123</v>
      </c>
      <c r="P19">
        <v>101</v>
      </c>
      <c r="Q19">
        <v>116</v>
      </c>
      <c r="R19">
        <v>116</v>
      </c>
      <c r="S19">
        <v>115</v>
      </c>
      <c r="T19">
        <v>115</v>
      </c>
      <c r="U19">
        <v>46</v>
      </c>
      <c r="V19" s="8">
        <f t="shared" si="0"/>
        <v>477</v>
      </c>
      <c r="W19" s="6">
        <f t="shared" si="1"/>
        <v>462</v>
      </c>
      <c r="X19" s="9" t="str">
        <f>Stat[[#This Row],[服装]]&amp;Stat[[#This Row],[名前]]&amp;Stat[[#This Row],[レアリティ]]</f>
        <v>ユニフォーム菅原考支ICONIC</v>
      </c>
      <c r="Y19" s="9" t="s">
        <v>324</v>
      </c>
      <c r="Z19" s="3"/>
      <c r="AA19" s="3"/>
      <c r="AB19" s="3"/>
    </row>
    <row r="20" spans="1:28" ht="15.85" customHeight="1" x14ac:dyDescent="0.3">
      <c r="A20">
        <v>19</v>
      </c>
      <c r="B20" t="s">
        <v>117</v>
      </c>
      <c r="C20" t="s">
        <v>144</v>
      </c>
      <c r="D20" t="s">
        <v>77</v>
      </c>
      <c r="E20" t="s">
        <v>74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81</v>
      </c>
      <c r="L20">
        <v>116</v>
      </c>
      <c r="M20">
        <v>118</v>
      </c>
      <c r="N20">
        <v>127</v>
      </c>
      <c r="O20">
        <v>126</v>
      </c>
      <c r="P20">
        <v>101</v>
      </c>
      <c r="Q20">
        <v>117</v>
      </c>
      <c r="R20">
        <v>117</v>
      </c>
      <c r="S20">
        <v>116</v>
      </c>
      <c r="T20">
        <v>116</v>
      </c>
      <c r="U20">
        <v>46</v>
      </c>
      <c r="V20" s="8">
        <f t="shared" si="0"/>
        <v>487</v>
      </c>
      <c r="W20" s="6">
        <f t="shared" si="1"/>
        <v>466</v>
      </c>
      <c r="X20" s="9" t="str">
        <f>Stat[[#This Row],[服装]]&amp;Stat[[#This Row],[名前]]&amp;Stat[[#This Row],[レアリティ]]</f>
        <v>プール掃除菅原考支ICONIC</v>
      </c>
      <c r="Y20" s="9" t="s">
        <v>324</v>
      </c>
      <c r="Z20" s="3"/>
      <c r="AA20" s="3"/>
      <c r="AB20" s="3"/>
    </row>
    <row r="21" spans="1:28" ht="15.85" customHeight="1" x14ac:dyDescent="0.3">
      <c r="A21">
        <v>20</v>
      </c>
      <c r="B21" s="3" t="s">
        <v>915</v>
      </c>
      <c r="C21" t="s">
        <v>144</v>
      </c>
      <c r="D21" t="s">
        <v>77</v>
      </c>
      <c r="E21" t="s">
        <v>74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81</v>
      </c>
      <c r="L21">
        <v>115</v>
      </c>
      <c r="M21">
        <v>120</v>
      </c>
      <c r="N21">
        <v>126</v>
      </c>
      <c r="O21">
        <v>128</v>
      </c>
      <c r="P21">
        <v>101</v>
      </c>
      <c r="Q21">
        <v>115</v>
      </c>
      <c r="R21">
        <v>118</v>
      </c>
      <c r="S21">
        <v>114</v>
      </c>
      <c r="T21">
        <v>117</v>
      </c>
      <c r="U21">
        <v>46</v>
      </c>
      <c r="V21" s="8">
        <f>SUM(L21:O21)</f>
        <v>489</v>
      </c>
      <c r="W21" s="6">
        <f>SUM(Q21:T21)</f>
        <v>464</v>
      </c>
      <c r="X21" s="9" t="str">
        <f>Stat[[#This Row],[服装]]&amp;Stat[[#This Row],[名前]]&amp;Stat[[#This Row],[レアリティ]]</f>
        <v>文化祭菅原考支ICONIC</v>
      </c>
      <c r="Y21" s="9" t="s">
        <v>324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71</v>
      </c>
      <c r="H22">
        <v>99</v>
      </c>
      <c r="I22" s="7" t="s">
        <v>22</v>
      </c>
      <c r="J22">
        <v>5</v>
      </c>
      <c r="K22">
        <v>80</v>
      </c>
      <c r="L22">
        <v>127</v>
      </c>
      <c r="M22">
        <v>125</v>
      </c>
      <c r="N22">
        <v>113</v>
      </c>
      <c r="O22">
        <v>120</v>
      </c>
      <c r="P22">
        <v>97</v>
      </c>
      <c r="Q22">
        <v>121</v>
      </c>
      <c r="R22">
        <v>115</v>
      </c>
      <c r="S22">
        <v>115</v>
      </c>
      <c r="T22">
        <v>114</v>
      </c>
      <c r="U22">
        <v>29</v>
      </c>
      <c r="V22" s="8">
        <f t="shared" si="0"/>
        <v>485</v>
      </c>
      <c r="W22" s="6">
        <f t="shared" si="1"/>
        <v>465</v>
      </c>
      <c r="X22" s="9" t="str">
        <f>Stat[[#This Row],[服装]]&amp;Stat[[#This Row],[名前]]&amp;Stat[[#This Row],[レアリティ]]</f>
        <v>ユニフォーム東峰旭ICONIC</v>
      </c>
      <c r="Y22" s="9" t="s">
        <v>309</v>
      </c>
      <c r="Z22" s="3"/>
      <c r="AA22" s="3"/>
      <c r="AB22" s="3"/>
    </row>
    <row r="23" spans="1:28" ht="15.85" customHeight="1" x14ac:dyDescent="0.3">
      <c r="A23">
        <v>22</v>
      </c>
      <c r="B23" t="s">
        <v>117</v>
      </c>
      <c r="C23" t="s">
        <v>145</v>
      </c>
      <c r="D23" t="s">
        <v>73</v>
      </c>
      <c r="E23" t="s">
        <v>78</v>
      </c>
      <c r="F23" t="s">
        <v>136</v>
      </c>
      <c r="G23" t="s">
        <v>71</v>
      </c>
      <c r="H23">
        <v>99</v>
      </c>
      <c r="I23" s="7" t="s">
        <v>22</v>
      </c>
      <c r="J23">
        <v>5</v>
      </c>
      <c r="K23">
        <v>78</v>
      </c>
      <c r="L23">
        <v>124</v>
      </c>
      <c r="M23">
        <v>124</v>
      </c>
      <c r="N23">
        <v>110</v>
      </c>
      <c r="O23">
        <v>119</v>
      </c>
      <c r="P23">
        <v>97</v>
      </c>
      <c r="Q23">
        <v>118</v>
      </c>
      <c r="R23">
        <v>112</v>
      </c>
      <c r="S23">
        <v>112</v>
      </c>
      <c r="T23">
        <v>111</v>
      </c>
      <c r="U23">
        <v>29</v>
      </c>
      <c r="V23" s="8">
        <f t="shared" si="0"/>
        <v>477</v>
      </c>
      <c r="W23" s="6">
        <f t="shared" si="1"/>
        <v>453</v>
      </c>
      <c r="X23" s="9" t="str">
        <f>Stat[[#This Row],[服装]]&amp;Stat[[#This Row],[名前]]&amp;Stat[[#This Row],[レアリティ]]</f>
        <v>プール掃除東峰旭ICONIC</v>
      </c>
      <c r="Y23" s="9" t="s">
        <v>309</v>
      </c>
      <c r="Z23" s="3"/>
      <c r="AA23" s="3"/>
      <c r="AB23" s="3"/>
    </row>
    <row r="24" spans="1:28" ht="15.85" customHeight="1" x14ac:dyDescent="0.3">
      <c r="A24">
        <v>23</v>
      </c>
      <c r="B24" t="s">
        <v>108</v>
      </c>
      <c r="C24" t="s">
        <v>145</v>
      </c>
      <c r="D24" t="s">
        <v>77</v>
      </c>
      <c r="E24" t="s">
        <v>78</v>
      </c>
      <c r="F24" t="s">
        <v>136</v>
      </c>
      <c r="G24" t="s">
        <v>151</v>
      </c>
      <c r="H24">
        <v>99</v>
      </c>
      <c r="I24" s="7" t="s">
        <v>22</v>
      </c>
      <c r="J24">
        <v>5</v>
      </c>
      <c r="K24">
        <v>80</v>
      </c>
      <c r="L24">
        <v>128</v>
      </c>
      <c r="M24">
        <v>128</v>
      </c>
      <c r="N24">
        <v>112</v>
      </c>
      <c r="O24">
        <v>123</v>
      </c>
      <c r="P24">
        <v>97</v>
      </c>
      <c r="Q24">
        <v>120</v>
      </c>
      <c r="R24">
        <v>114</v>
      </c>
      <c r="S24">
        <v>114</v>
      </c>
      <c r="T24">
        <v>113</v>
      </c>
      <c r="U24">
        <v>29</v>
      </c>
      <c r="V24" s="8">
        <f t="shared" si="0"/>
        <v>491</v>
      </c>
      <c r="W24" s="6">
        <f t="shared" si="1"/>
        <v>461</v>
      </c>
      <c r="X24" s="9" t="str">
        <f>Stat[[#This Row],[服装]]&amp;Stat[[#This Row],[名前]]&amp;Stat[[#This Row],[レアリティ]]</f>
        <v>ユニフォーム東峰旭YELL</v>
      </c>
      <c r="Y24" s="9" t="s">
        <v>309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146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78</v>
      </c>
      <c r="L25">
        <v>113</v>
      </c>
      <c r="M25">
        <v>115</v>
      </c>
      <c r="N25">
        <v>111</v>
      </c>
      <c r="O25">
        <v>120</v>
      </c>
      <c r="P25">
        <v>99</v>
      </c>
      <c r="Q25">
        <v>113</v>
      </c>
      <c r="R25">
        <v>120</v>
      </c>
      <c r="S25">
        <v>114</v>
      </c>
      <c r="T25">
        <v>114</v>
      </c>
      <c r="U25">
        <v>41</v>
      </c>
      <c r="V25" s="8">
        <f t="shared" si="0"/>
        <v>459</v>
      </c>
      <c r="W25" s="6">
        <f t="shared" si="1"/>
        <v>461</v>
      </c>
      <c r="X25" s="9" t="str">
        <f>Stat[[#This Row],[服装]]&amp;Stat[[#This Row],[名前]]&amp;Stat[[#This Row],[レアリティ]]</f>
        <v>ユニフォーム縁下力ICONIC</v>
      </c>
      <c r="Y25" s="9" t="s">
        <v>310</v>
      </c>
      <c r="Z25" s="3"/>
      <c r="AA25" s="3"/>
      <c r="AB25" s="3"/>
    </row>
    <row r="26" spans="1:28" ht="15.85" customHeight="1" x14ac:dyDescent="0.3">
      <c r="A26">
        <v>25</v>
      </c>
      <c r="B26" s="3" t="s">
        <v>398</v>
      </c>
      <c r="C26" t="s">
        <v>146</v>
      </c>
      <c r="D26" s="3" t="s">
        <v>77</v>
      </c>
      <c r="E26" s="3" t="s">
        <v>78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79</v>
      </c>
      <c r="L26">
        <v>116</v>
      </c>
      <c r="M26">
        <v>118</v>
      </c>
      <c r="N26">
        <v>113</v>
      </c>
      <c r="O26">
        <v>121</v>
      </c>
      <c r="P26">
        <v>99</v>
      </c>
      <c r="Q26">
        <v>114</v>
      </c>
      <c r="R26">
        <v>121</v>
      </c>
      <c r="S26">
        <v>117</v>
      </c>
      <c r="T26">
        <v>115</v>
      </c>
      <c r="U26">
        <v>41</v>
      </c>
      <c r="V26" s="8">
        <f>SUM(L26:O26)</f>
        <v>468</v>
      </c>
      <c r="W26" s="6">
        <f>SUM(Q26:T26)</f>
        <v>467</v>
      </c>
      <c r="X26" s="9" t="str">
        <f>Stat[[#This Row],[服装]]&amp;Stat[[#This Row],[名前]]&amp;Stat[[#This Row],[レアリティ]]</f>
        <v>探偵縁下力ICONIC</v>
      </c>
      <c r="Y26" s="9" t="s">
        <v>310</v>
      </c>
      <c r="Z26" s="3"/>
      <c r="AA26" s="3"/>
      <c r="AB26" s="3"/>
    </row>
    <row r="27" spans="1:28" ht="15.85" customHeight="1" x14ac:dyDescent="0.3">
      <c r="A27">
        <v>26</v>
      </c>
      <c r="B27" t="s">
        <v>108</v>
      </c>
      <c r="C27" t="s">
        <v>147</v>
      </c>
      <c r="D27" t="s">
        <v>90</v>
      </c>
      <c r="E27" t="s">
        <v>78</v>
      </c>
      <c r="F27" t="s">
        <v>136</v>
      </c>
      <c r="G27" t="s">
        <v>71</v>
      </c>
      <c r="H27">
        <v>99</v>
      </c>
      <c r="I27" s="7" t="s">
        <v>22</v>
      </c>
      <c r="J27">
        <v>5</v>
      </c>
      <c r="K27">
        <v>78</v>
      </c>
      <c r="L27">
        <v>117</v>
      </c>
      <c r="M27">
        <v>122</v>
      </c>
      <c r="N27">
        <v>113</v>
      </c>
      <c r="O27">
        <v>117</v>
      </c>
      <c r="P27">
        <v>101</v>
      </c>
      <c r="Q27">
        <v>115</v>
      </c>
      <c r="R27">
        <v>115</v>
      </c>
      <c r="S27">
        <v>115</v>
      </c>
      <c r="T27">
        <v>115</v>
      </c>
      <c r="U27">
        <v>31</v>
      </c>
      <c r="V27" s="8">
        <f t="shared" si="0"/>
        <v>469</v>
      </c>
      <c r="W27" s="6">
        <f t="shared" si="1"/>
        <v>460</v>
      </c>
      <c r="X27" s="9" t="str">
        <f>Stat[[#This Row],[服装]]&amp;Stat[[#This Row],[名前]]&amp;Stat[[#This Row],[レアリティ]]</f>
        <v>ユニフォーム木下久志ICONIC</v>
      </c>
      <c r="Y27" s="9" t="s">
        <v>311</v>
      </c>
      <c r="Z27" s="3"/>
      <c r="AA27" s="3"/>
      <c r="AB27" s="3"/>
    </row>
    <row r="28" spans="1:28" ht="15.85" customHeight="1" x14ac:dyDescent="0.3">
      <c r="A28">
        <v>27</v>
      </c>
      <c r="B28" t="s">
        <v>108</v>
      </c>
      <c r="C28" t="s">
        <v>148</v>
      </c>
      <c r="D28" t="s">
        <v>90</v>
      </c>
      <c r="E28" t="s">
        <v>82</v>
      </c>
      <c r="F28" t="s">
        <v>136</v>
      </c>
      <c r="G28" t="s">
        <v>71</v>
      </c>
      <c r="H28">
        <v>99</v>
      </c>
      <c r="I28" s="7" t="s">
        <v>22</v>
      </c>
      <c r="J28">
        <v>5</v>
      </c>
      <c r="K28">
        <v>78</v>
      </c>
      <c r="L28">
        <v>113</v>
      </c>
      <c r="M28">
        <v>116</v>
      </c>
      <c r="N28">
        <v>112</v>
      </c>
      <c r="O28">
        <v>123</v>
      </c>
      <c r="P28">
        <v>101</v>
      </c>
      <c r="Q28">
        <v>119</v>
      </c>
      <c r="R28">
        <v>113</v>
      </c>
      <c r="S28">
        <v>114</v>
      </c>
      <c r="T28">
        <v>114</v>
      </c>
      <c r="U28">
        <v>31</v>
      </c>
      <c r="V28" s="8">
        <f t="shared" si="0"/>
        <v>464</v>
      </c>
      <c r="W28" s="6">
        <f t="shared" si="1"/>
        <v>460</v>
      </c>
      <c r="X28" s="9" t="str">
        <f>Stat[[#This Row],[服装]]&amp;Stat[[#This Row],[名前]]&amp;Stat[[#This Row],[レアリティ]]</f>
        <v>ユニフォーム成田一仁ICONIC</v>
      </c>
      <c r="Y28" s="9" t="s">
        <v>312</v>
      </c>
      <c r="Z28" s="3"/>
      <c r="AA28" s="3"/>
      <c r="AB28" s="3"/>
    </row>
    <row r="29" spans="1:28" ht="14.4" x14ac:dyDescent="0.3">
      <c r="A29">
        <v>28</v>
      </c>
      <c r="B29" t="s">
        <v>108</v>
      </c>
      <c r="C29" t="s">
        <v>39</v>
      </c>
      <c r="D29" t="s">
        <v>24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79</v>
      </c>
      <c r="L29">
        <v>113</v>
      </c>
      <c r="M29">
        <v>115</v>
      </c>
      <c r="N29">
        <v>127</v>
      </c>
      <c r="O29">
        <v>129</v>
      </c>
      <c r="P29">
        <v>101</v>
      </c>
      <c r="Q29">
        <v>113</v>
      </c>
      <c r="R29">
        <v>117</v>
      </c>
      <c r="S29">
        <v>113</v>
      </c>
      <c r="T29">
        <v>115</v>
      </c>
      <c r="U29">
        <v>41</v>
      </c>
      <c r="V29" s="8">
        <f t="shared" si="0"/>
        <v>484</v>
      </c>
      <c r="W29" s="6">
        <f t="shared" si="1"/>
        <v>458</v>
      </c>
      <c r="X29" s="9" t="str">
        <f>Stat[[#This Row],[服装]]&amp;Stat[[#This Row],[名前]]&amp;Stat[[#This Row],[レアリティ]]</f>
        <v>ユニフォーム孤爪研磨ICONIC</v>
      </c>
      <c r="Y29" s="9" t="s">
        <v>313</v>
      </c>
      <c r="Z29" s="3"/>
      <c r="AA29" s="3"/>
      <c r="AB29" s="3"/>
    </row>
    <row r="30" spans="1:28" ht="14.4" x14ac:dyDescent="0.3">
      <c r="A30">
        <v>29</v>
      </c>
      <c r="B30" t="s">
        <v>149</v>
      </c>
      <c r="C30" t="s">
        <v>39</v>
      </c>
      <c r="D30" t="s">
        <v>90</v>
      </c>
      <c r="E30" t="s">
        <v>31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114</v>
      </c>
      <c r="M30">
        <v>118</v>
      </c>
      <c r="N30">
        <v>130</v>
      </c>
      <c r="O30">
        <v>132</v>
      </c>
      <c r="P30">
        <v>101</v>
      </c>
      <c r="Q30">
        <v>114</v>
      </c>
      <c r="R30">
        <v>118</v>
      </c>
      <c r="S30">
        <v>114</v>
      </c>
      <c r="T30">
        <v>116</v>
      </c>
      <c r="U30">
        <v>41</v>
      </c>
      <c r="V30" s="8">
        <f t="shared" si="0"/>
        <v>494</v>
      </c>
      <c r="W30" s="6">
        <f t="shared" si="1"/>
        <v>462</v>
      </c>
      <c r="X30" s="9" t="str">
        <f>Stat[[#This Row],[服装]]&amp;Stat[[#This Row],[名前]]&amp;Stat[[#This Row],[レアリティ]]</f>
        <v>制服孤爪研磨ICONIC</v>
      </c>
      <c r="Y30" s="9" t="s">
        <v>313</v>
      </c>
      <c r="Z30" s="3"/>
      <c r="AA30" s="3"/>
      <c r="AB30" s="3"/>
    </row>
    <row r="31" spans="1:28" ht="14.4" x14ac:dyDescent="0.3">
      <c r="A31">
        <v>30</v>
      </c>
      <c r="B31" t="s">
        <v>150</v>
      </c>
      <c r="C31" t="s">
        <v>39</v>
      </c>
      <c r="D31" t="s">
        <v>77</v>
      </c>
      <c r="E31" t="s">
        <v>31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80</v>
      </c>
      <c r="L31">
        <v>112</v>
      </c>
      <c r="M31">
        <v>118</v>
      </c>
      <c r="N31">
        <v>132</v>
      </c>
      <c r="O31">
        <v>132</v>
      </c>
      <c r="P31">
        <v>101</v>
      </c>
      <c r="Q31">
        <v>112</v>
      </c>
      <c r="R31">
        <v>120</v>
      </c>
      <c r="S31">
        <v>112</v>
      </c>
      <c r="T31">
        <v>118</v>
      </c>
      <c r="U31">
        <v>41</v>
      </c>
      <c r="V31" s="8">
        <f t="shared" si="0"/>
        <v>494</v>
      </c>
      <c r="W31" s="6">
        <f t="shared" si="1"/>
        <v>462</v>
      </c>
      <c r="X31" s="9" t="str">
        <f>Stat[[#This Row],[服装]]&amp;Stat[[#This Row],[名前]]&amp;Stat[[#This Row],[レアリティ]]</f>
        <v>夏祭り孤爪研磨ICONIC</v>
      </c>
      <c r="Y31" s="9" t="s">
        <v>313</v>
      </c>
      <c r="Z31" s="3"/>
      <c r="AA31" s="3"/>
      <c r="AB31" s="3"/>
    </row>
    <row r="32" spans="1:28" ht="14.4" x14ac:dyDescent="0.3">
      <c r="A32">
        <v>31</v>
      </c>
      <c r="B32" t="s">
        <v>108</v>
      </c>
      <c r="C32" t="s">
        <v>40</v>
      </c>
      <c r="D32" t="s">
        <v>23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80</v>
      </c>
      <c r="L32">
        <v>126</v>
      </c>
      <c r="M32">
        <v>121</v>
      </c>
      <c r="N32">
        <v>114</v>
      </c>
      <c r="O32">
        <v>119</v>
      </c>
      <c r="P32">
        <v>101</v>
      </c>
      <c r="Q32">
        <v>129</v>
      </c>
      <c r="R32">
        <v>117</v>
      </c>
      <c r="S32">
        <v>116</v>
      </c>
      <c r="T32">
        <v>115</v>
      </c>
      <c r="U32">
        <v>36</v>
      </c>
      <c r="V32" s="8">
        <f t="shared" si="0"/>
        <v>480</v>
      </c>
      <c r="W32" s="6">
        <f t="shared" si="1"/>
        <v>477</v>
      </c>
      <c r="X32" s="9" t="str">
        <f>Stat[[#This Row],[服装]]&amp;Stat[[#This Row],[名前]]&amp;Stat[[#This Row],[レアリティ]]</f>
        <v>ユニフォーム黒尾鉄朗ICONIC</v>
      </c>
      <c r="Y32" s="9" t="s">
        <v>314</v>
      </c>
      <c r="Z32" s="3"/>
      <c r="AA32" s="3"/>
      <c r="AB32" s="3"/>
    </row>
    <row r="33" spans="1:28" ht="14.4" x14ac:dyDescent="0.3">
      <c r="A33">
        <v>32</v>
      </c>
      <c r="B33" t="s">
        <v>149</v>
      </c>
      <c r="C33" t="s">
        <v>40</v>
      </c>
      <c r="D33" t="s">
        <v>73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82</v>
      </c>
      <c r="L33">
        <v>129</v>
      </c>
      <c r="M33">
        <v>122</v>
      </c>
      <c r="N33">
        <v>115</v>
      </c>
      <c r="O33">
        <v>120</v>
      </c>
      <c r="P33">
        <v>101</v>
      </c>
      <c r="Q33">
        <v>132</v>
      </c>
      <c r="R33">
        <v>118</v>
      </c>
      <c r="S33">
        <v>119</v>
      </c>
      <c r="T33">
        <v>116</v>
      </c>
      <c r="U33">
        <v>36</v>
      </c>
      <c r="V33" s="8">
        <f t="shared" si="0"/>
        <v>486</v>
      </c>
      <c r="W33" s="6">
        <f t="shared" si="1"/>
        <v>485</v>
      </c>
      <c r="X33" s="9" t="str">
        <f>Stat[[#This Row],[服装]]&amp;Stat[[#This Row],[名前]]&amp;Stat[[#This Row],[レアリティ]]</f>
        <v>制服黒尾鉄朗ICONIC</v>
      </c>
      <c r="Y33" s="9" t="s">
        <v>314</v>
      </c>
      <c r="Z33" s="3"/>
      <c r="AA33" s="3"/>
      <c r="AB33" s="3"/>
    </row>
    <row r="34" spans="1:28" ht="14.4" x14ac:dyDescent="0.3">
      <c r="A34">
        <v>33</v>
      </c>
      <c r="B34" t="s">
        <v>150</v>
      </c>
      <c r="C34" t="s">
        <v>40</v>
      </c>
      <c r="D34" t="s">
        <v>90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82</v>
      </c>
      <c r="L34">
        <v>131</v>
      </c>
      <c r="M34">
        <v>125</v>
      </c>
      <c r="N34">
        <v>115</v>
      </c>
      <c r="O34">
        <v>123</v>
      </c>
      <c r="P34">
        <v>101</v>
      </c>
      <c r="Q34">
        <v>129</v>
      </c>
      <c r="R34">
        <v>118</v>
      </c>
      <c r="S34">
        <v>116</v>
      </c>
      <c r="T34">
        <v>114</v>
      </c>
      <c r="U34">
        <v>36</v>
      </c>
      <c r="V34" s="8">
        <f t="shared" si="0"/>
        <v>494</v>
      </c>
      <c r="W34" s="6">
        <f t="shared" si="1"/>
        <v>477</v>
      </c>
      <c r="X34" s="9" t="str">
        <f>Stat[[#This Row],[服装]]&amp;Stat[[#This Row],[名前]]&amp;Stat[[#This Row],[レアリティ]]</f>
        <v>夏祭り黒尾鉄朗ICONIC</v>
      </c>
      <c r="Y34" s="9" t="s">
        <v>314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41</v>
      </c>
      <c r="D35" t="s">
        <v>23</v>
      </c>
      <c r="E35" t="s">
        <v>26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73</v>
      </c>
      <c r="L35">
        <v>117</v>
      </c>
      <c r="M35">
        <v>114</v>
      </c>
      <c r="N35">
        <v>113</v>
      </c>
      <c r="O35">
        <v>118</v>
      </c>
      <c r="P35">
        <v>97</v>
      </c>
      <c r="Q35">
        <v>123</v>
      </c>
      <c r="R35">
        <v>115</v>
      </c>
      <c r="S35">
        <v>115</v>
      </c>
      <c r="T35">
        <v>115</v>
      </c>
      <c r="U35">
        <v>27</v>
      </c>
      <c r="V35" s="8">
        <f t="shared" si="0"/>
        <v>462</v>
      </c>
      <c r="W35" s="6">
        <f t="shared" si="1"/>
        <v>468</v>
      </c>
      <c r="X35" s="9" t="str">
        <f>Stat[[#This Row],[服装]]&amp;Stat[[#This Row],[名前]]&amp;Stat[[#This Row],[レアリティ]]</f>
        <v>ユニフォーム灰羽リエーフICONIC</v>
      </c>
      <c r="Y35" s="9" t="s">
        <v>315</v>
      </c>
      <c r="Z35" s="3"/>
      <c r="AA35" s="3"/>
      <c r="AB35" s="3"/>
    </row>
    <row r="36" spans="1:28" ht="14.4" x14ac:dyDescent="0.3">
      <c r="A36">
        <v>35</v>
      </c>
      <c r="B36" s="3" t="s">
        <v>398</v>
      </c>
      <c r="C36" t="s">
        <v>41</v>
      </c>
      <c r="D36" s="3" t="s">
        <v>90</v>
      </c>
      <c r="E36" t="s">
        <v>26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75</v>
      </c>
      <c r="L36">
        <v>120</v>
      </c>
      <c r="M36">
        <v>115</v>
      </c>
      <c r="N36">
        <v>114</v>
      </c>
      <c r="O36">
        <v>119</v>
      </c>
      <c r="P36">
        <v>97</v>
      </c>
      <c r="Q36">
        <v>126</v>
      </c>
      <c r="R36">
        <v>116</v>
      </c>
      <c r="S36">
        <v>118</v>
      </c>
      <c r="T36">
        <v>116</v>
      </c>
      <c r="U36">
        <v>27</v>
      </c>
      <c r="V36" s="8">
        <f>SUM(L36:O36)</f>
        <v>468</v>
      </c>
      <c r="W36" s="6">
        <f>SUM(Q36:T36)</f>
        <v>476</v>
      </c>
      <c r="X36" s="9" t="str">
        <f>Stat[[#This Row],[服装]]&amp;Stat[[#This Row],[名前]]&amp;Stat[[#This Row],[レアリティ]]</f>
        <v>探偵灰羽リエーフICONIC</v>
      </c>
      <c r="Y36" s="9" t="s">
        <v>315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42</v>
      </c>
      <c r="D37" t="s">
        <v>24</v>
      </c>
      <c r="E37" t="s">
        <v>21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84</v>
      </c>
      <c r="L37">
        <v>118</v>
      </c>
      <c r="M37">
        <v>111</v>
      </c>
      <c r="N37">
        <v>116</v>
      </c>
      <c r="O37">
        <v>124</v>
      </c>
      <c r="P37">
        <v>101</v>
      </c>
      <c r="Q37">
        <v>110</v>
      </c>
      <c r="R37">
        <v>130</v>
      </c>
      <c r="S37">
        <v>116</v>
      </c>
      <c r="T37">
        <v>122</v>
      </c>
      <c r="U37">
        <v>36</v>
      </c>
      <c r="V37" s="8">
        <f t="shared" si="0"/>
        <v>469</v>
      </c>
      <c r="W37" s="6">
        <f t="shared" si="1"/>
        <v>478</v>
      </c>
      <c r="X37" s="9" t="str">
        <f>Stat[[#This Row],[服装]]&amp;Stat[[#This Row],[名前]]&amp;Stat[[#This Row],[レアリティ]]</f>
        <v>ユニフォーム夜久衛輔ICONIC</v>
      </c>
      <c r="Y37" s="9" t="s">
        <v>325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43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75</v>
      </c>
      <c r="L38">
        <v>117</v>
      </c>
      <c r="M38">
        <v>113</v>
      </c>
      <c r="N38">
        <v>114</v>
      </c>
      <c r="O38">
        <v>115</v>
      </c>
      <c r="P38">
        <v>97</v>
      </c>
      <c r="Q38">
        <v>115</v>
      </c>
      <c r="R38">
        <v>116</v>
      </c>
      <c r="S38">
        <v>115</v>
      </c>
      <c r="T38">
        <v>115</v>
      </c>
      <c r="U38">
        <v>29</v>
      </c>
      <c r="V38" s="8">
        <f t="shared" ref="V38:V71" si="2">SUM(L38:O38)</f>
        <v>459</v>
      </c>
      <c r="W38" s="6">
        <f t="shared" ref="W38:W71" si="3">SUM(Q38:T38)</f>
        <v>461</v>
      </c>
      <c r="X38" s="9" t="str">
        <f>Stat[[#This Row],[服装]]&amp;Stat[[#This Row],[名前]]&amp;Stat[[#This Row],[レアリティ]]</f>
        <v>ユニフォーム福永招平ICONIC</v>
      </c>
      <c r="Y38" s="9" t="s">
        <v>316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44</v>
      </c>
      <c r="D39" t="s">
        <v>24</v>
      </c>
      <c r="E39" t="s">
        <v>26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75</v>
      </c>
      <c r="L39">
        <v>115</v>
      </c>
      <c r="M39">
        <v>114</v>
      </c>
      <c r="N39">
        <v>113</v>
      </c>
      <c r="O39">
        <v>118</v>
      </c>
      <c r="P39">
        <v>97</v>
      </c>
      <c r="Q39">
        <v>121</v>
      </c>
      <c r="R39">
        <v>115</v>
      </c>
      <c r="S39">
        <v>116</v>
      </c>
      <c r="T39">
        <v>115</v>
      </c>
      <c r="U39">
        <v>36</v>
      </c>
      <c r="V39" s="8">
        <f t="shared" si="2"/>
        <v>460</v>
      </c>
      <c r="W39" s="6">
        <f t="shared" si="3"/>
        <v>467</v>
      </c>
      <c r="X39" s="9" t="str">
        <f>Stat[[#This Row],[服装]]&amp;Stat[[#This Row],[名前]]&amp;Stat[[#This Row],[レアリティ]]</f>
        <v>ユニフォーム犬岡走ICONIC</v>
      </c>
      <c r="Y39" s="9" t="s">
        <v>317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45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78</v>
      </c>
      <c r="L40">
        <v>123</v>
      </c>
      <c r="M40">
        <v>120</v>
      </c>
      <c r="N40">
        <v>114</v>
      </c>
      <c r="O40">
        <v>122</v>
      </c>
      <c r="P40">
        <v>101</v>
      </c>
      <c r="Q40">
        <v>115</v>
      </c>
      <c r="R40">
        <v>116</v>
      </c>
      <c r="S40">
        <v>115</v>
      </c>
      <c r="T40">
        <v>115</v>
      </c>
      <c r="U40">
        <v>29</v>
      </c>
      <c r="V40" s="8">
        <f t="shared" si="2"/>
        <v>479</v>
      </c>
      <c r="W40" s="6">
        <f t="shared" si="3"/>
        <v>461</v>
      </c>
      <c r="X40" s="9" t="str">
        <f>Stat[[#This Row],[服装]]&amp;Stat[[#This Row],[名前]]&amp;Stat[[#This Row],[レアリティ]]</f>
        <v>ユニフォーム山本猛虎ICONIC</v>
      </c>
      <c r="Y40" s="9" t="s">
        <v>326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46</v>
      </c>
      <c r="D41" t="s">
        <v>24</v>
      </c>
      <c r="E41" t="s">
        <v>21</v>
      </c>
      <c r="F41" t="s">
        <v>27</v>
      </c>
      <c r="G41" t="s">
        <v>71</v>
      </c>
      <c r="H41">
        <v>99</v>
      </c>
      <c r="I41" s="7" t="s">
        <v>22</v>
      </c>
      <c r="J41">
        <v>5</v>
      </c>
      <c r="K41">
        <v>84</v>
      </c>
      <c r="L41">
        <v>115</v>
      </c>
      <c r="M41">
        <v>110</v>
      </c>
      <c r="N41">
        <v>113</v>
      </c>
      <c r="O41">
        <v>120</v>
      </c>
      <c r="P41">
        <v>97</v>
      </c>
      <c r="Q41">
        <v>110</v>
      </c>
      <c r="R41">
        <v>123</v>
      </c>
      <c r="S41">
        <v>119</v>
      </c>
      <c r="T41">
        <v>120</v>
      </c>
      <c r="U41">
        <v>33</v>
      </c>
      <c r="V41" s="8">
        <f t="shared" si="2"/>
        <v>458</v>
      </c>
      <c r="W41" s="6">
        <f t="shared" si="3"/>
        <v>472</v>
      </c>
      <c r="X41" s="9" t="str">
        <f>Stat[[#This Row],[服装]]&amp;Stat[[#This Row],[名前]]&amp;Stat[[#This Row],[レアリティ]]</f>
        <v>ユニフォーム芝山優生ICONIC</v>
      </c>
      <c r="Y41" s="9" t="s">
        <v>318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47</v>
      </c>
      <c r="D42" t="s">
        <v>24</v>
      </c>
      <c r="E42" t="s">
        <v>25</v>
      </c>
      <c r="F42" t="s">
        <v>27</v>
      </c>
      <c r="G42" t="s">
        <v>71</v>
      </c>
      <c r="H42">
        <v>99</v>
      </c>
      <c r="I42" s="7" t="s">
        <v>22</v>
      </c>
      <c r="J42">
        <v>5</v>
      </c>
      <c r="K42">
        <v>76</v>
      </c>
      <c r="L42">
        <v>124</v>
      </c>
      <c r="M42">
        <v>121</v>
      </c>
      <c r="N42">
        <v>114</v>
      </c>
      <c r="O42">
        <v>122</v>
      </c>
      <c r="P42">
        <v>101</v>
      </c>
      <c r="Q42">
        <v>116</v>
      </c>
      <c r="R42">
        <v>118</v>
      </c>
      <c r="S42">
        <v>116</v>
      </c>
      <c r="T42">
        <v>116</v>
      </c>
      <c r="U42">
        <v>51</v>
      </c>
      <c r="V42" s="8">
        <f t="shared" si="2"/>
        <v>481</v>
      </c>
      <c r="W42" s="6">
        <f t="shared" si="3"/>
        <v>466</v>
      </c>
      <c r="X42" s="9" t="str">
        <f>Stat[[#This Row],[服装]]&amp;Stat[[#This Row],[名前]]&amp;Stat[[#This Row],[レアリティ]]</f>
        <v>ユニフォーム海信之ICONIC</v>
      </c>
      <c r="Y42" s="9" t="s">
        <v>319</v>
      </c>
      <c r="Z42" s="3"/>
      <c r="AA42" s="3"/>
      <c r="AB42" s="3"/>
    </row>
    <row r="43" spans="1:28" ht="14.4" x14ac:dyDescent="0.3">
      <c r="A43">
        <v>42</v>
      </c>
      <c r="B43" t="s">
        <v>108</v>
      </c>
      <c r="C43" t="s">
        <v>47</v>
      </c>
      <c r="D43" t="s">
        <v>90</v>
      </c>
      <c r="E43" t="s">
        <v>78</v>
      </c>
      <c r="F43" t="s">
        <v>27</v>
      </c>
      <c r="G43" t="s">
        <v>151</v>
      </c>
      <c r="H43">
        <v>99</v>
      </c>
      <c r="I43" s="7" t="s">
        <v>22</v>
      </c>
      <c r="J43">
        <v>5</v>
      </c>
      <c r="K43">
        <v>74</v>
      </c>
      <c r="L43">
        <v>120</v>
      </c>
      <c r="M43">
        <v>117</v>
      </c>
      <c r="N43">
        <v>110</v>
      </c>
      <c r="O43">
        <v>118</v>
      </c>
      <c r="P43">
        <v>99</v>
      </c>
      <c r="Q43">
        <v>112</v>
      </c>
      <c r="R43">
        <v>114</v>
      </c>
      <c r="S43">
        <v>112</v>
      </c>
      <c r="T43">
        <v>112</v>
      </c>
      <c r="U43">
        <v>49</v>
      </c>
      <c r="V43" s="8">
        <f t="shared" si="2"/>
        <v>465</v>
      </c>
      <c r="W43" s="6">
        <f t="shared" si="3"/>
        <v>450</v>
      </c>
      <c r="X43" s="9" t="str">
        <f>Stat[[#This Row],[服装]]&amp;Stat[[#This Row],[名前]]&amp;Stat[[#This Row],[レアリティ]]</f>
        <v>ユニフォーム海信之YELL</v>
      </c>
      <c r="Y43" s="9" t="s">
        <v>319</v>
      </c>
      <c r="Z43" s="3"/>
      <c r="AA43" s="3"/>
      <c r="AB43" s="3"/>
    </row>
    <row r="44" spans="1:28" ht="14.4" x14ac:dyDescent="0.3">
      <c r="A44">
        <v>43</v>
      </c>
      <c r="B44" t="s">
        <v>108</v>
      </c>
      <c r="C44" t="s">
        <v>48</v>
      </c>
      <c r="D44" t="s">
        <v>23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76</v>
      </c>
      <c r="L44">
        <v>125</v>
      </c>
      <c r="M44">
        <v>113</v>
      </c>
      <c r="N44">
        <v>112</v>
      </c>
      <c r="O44">
        <v>122</v>
      </c>
      <c r="P44">
        <v>97</v>
      </c>
      <c r="Q44">
        <v>130</v>
      </c>
      <c r="R44">
        <v>115</v>
      </c>
      <c r="S44">
        <v>116</v>
      </c>
      <c r="T44">
        <v>115</v>
      </c>
      <c r="U44">
        <v>31</v>
      </c>
      <c r="V44" s="8">
        <f t="shared" si="2"/>
        <v>472</v>
      </c>
      <c r="W44" s="6">
        <f t="shared" si="3"/>
        <v>476</v>
      </c>
      <c r="X44" s="9" t="str">
        <f>Stat[[#This Row],[服装]]&amp;Stat[[#This Row],[名前]]&amp;Stat[[#This Row],[レアリティ]]</f>
        <v>ユニフォーム青根高伸ICONIC</v>
      </c>
      <c r="Y44" s="9" t="s">
        <v>320</v>
      </c>
      <c r="Z44" s="3"/>
      <c r="AA44" s="3"/>
      <c r="AB44" s="3"/>
    </row>
    <row r="45" spans="1:28" ht="14.4" x14ac:dyDescent="0.3">
      <c r="A45">
        <v>44</v>
      </c>
      <c r="B45" t="s">
        <v>149</v>
      </c>
      <c r="C45" t="s">
        <v>48</v>
      </c>
      <c r="D45" t="s">
        <v>73</v>
      </c>
      <c r="E45" t="s">
        <v>26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78</v>
      </c>
      <c r="L45">
        <v>128</v>
      </c>
      <c r="M45">
        <v>114</v>
      </c>
      <c r="N45">
        <v>113</v>
      </c>
      <c r="O45">
        <v>123</v>
      </c>
      <c r="P45">
        <v>97</v>
      </c>
      <c r="Q45">
        <v>133</v>
      </c>
      <c r="R45">
        <v>116</v>
      </c>
      <c r="S45">
        <v>119</v>
      </c>
      <c r="T45">
        <v>116</v>
      </c>
      <c r="U45">
        <v>31</v>
      </c>
      <c r="V45" s="8">
        <f t="shared" si="2"/>
        <v>478</v>
      </c>
      <c r="W45" s="6">
        <f t="shared" si="3"/>
        <v>484</v>
      </c>
      <c r="X45" s="9" t="str">
        <f>Stat[[#This Row],[服装]]&amp;Stat[[#This Row],[名前]]&amp;Stat[[#This Row],[レアリティ]]</f>
        <v>制服青根高伸ICONIC</v>
      </c>
      <c r="Y45" s="9" t="s">
        <v>320</v>
      </c>
      <c r="Z45" s="3"/>
      <c r="AA45" s="3"/>
      <c r="AB45" s="3"/>
    </row>
    <row r="46" spans="1:28" ht="14.4" x14ac:dyDescent="0.3">
      <c r="A46">
        <v>45</v>
      </c>
      <c r="B46" t="s">
        <v>117</v>
      </c>
      <c r="C46" t="s">
        <v>48</v>
      </c>
      <c r="D46" t="s">
        <v>90</v>
      </c>
      <c r="E46" t="s">
        <v>26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78</v>
      </c>
      <c r="L46">
        <v>130</v>
      </c>
      <c r="M46">
        <v>114</v>
      </c>
      <c r="N46">
        <v>113</v>
      </c>
      <c r="O46">
        <v>123</v>
      </c>
      <c r="P46">
        <v>97</v>
      </c>
      <c r="Q46">
        <v>131</v>
      </c>
      <c r="R46">
        <v>116</v>
      </c>
      <c r="S46">
        <v>119</v>
      </c>
      <c r="T46">
        <v>116</v>
      </c>
      <c r="U46">
        <v>31</v>
      </c>
      <c r="V46" s="8">
        <f t="shared" si="2"/>
        <v>480</v>
      </c>
      <c r="W46" s="6">
        <f t="shared" si="3"/>
        <v>482</v>
      </c>
      <c r="X46" s="9" t="str">
        <f>Stat[[#This Row],[服装]]&amp;Stat[[#This Row],[名前]]&amp;Stat[[#This Row],[レアリティ]]</f>
        <v>プール掃除青根高伸ICONIC</v>
      </c>
      <c r="Y46" s="9" t="s">
        <v>320</v>
      </c>
      <c r="Z46" s="3"/>
      <c r="AA46" s="3"/>
      <c r="AB46" s="3"/>
    </row>
    <row r="47" spans="1:28" ht="14.4" x14ac:dyDescent="0.3">
      <c r="A47">
        <v>46</v>
      </c>
      <c r="B47" t="s">
        <v>108</v>
      </c>
      <c r="C47" t="s">
        <v>50</v>
      </c>
      <c r="D47" t="s">
        <v>28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75</v>
      </c>
      <c r="L47">
        <v>124</v>
      </c>
      <c r="M47">
        <v>119</v>
      </c>
      <c r="N47">
        <v>114</v>
      </c>
      <c r="O47">
        <v>127</v>
      </c>
      <c r="P47">
        <v>101</v>
      </c>
      <c r="Q47">
        <v>127</v>
      </c>
      <c r="R47">
        <v>116</v>
      </c>
      <c r="S47">
        <v>116</v>
      </c>
      <c r="T47">
        <v>119</v>
      </c>
      <c r="U47">
        <v>36</v>
      </c>
      <c r="V47" s="8">
        <f t="shared" si="2"/>
        <v>484</v>
      </c>
      <c r="W47" s="6">
        <f t="shared" si="3"/>
        <v>478</v>
      </c>
      <c r="X47" s="9" t="str">
        <f>Stat[[#This Row],[服装]]&amp;Stat[[#This Row],[名前]]&amp;Stat[[#This Row],[レアリティ]]</f>
        <v>ユニフォーム二口堅治ICONIC</v>
      </c>
      <c r="Y47" s="9" t="s">
        <v>321</v>
      </c>
      <c r="Z47" s="3"/>
      <c r="AA47" s="3"/>
      <c r="AB47" s="3"/>
    </row>
    <row r="48" spans="1:28" ht="14.4" x14ac:dyDescent="0.3">
      <c r="A48">
        <v>47</v>
      </c>
      <c r="B48" t="s">
        <v>149</v>
      </c>
      <c r="C48" t="s">
        <v>50</v>
      </c>
      <c r="D48" t="s">
        <v>77</v>
      </c>
      <c r="E48" t="s">
        <v>25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77</v>
      </c>
      <c r="L48">
        <v>127</v>
      </c>
      <c r="M48">
        <v>122</v>
      </c>
      <c r="N48">
        <v>115</v>
      </c>
      <c r="O48">
        <v>128</v>
      </c>
      <c r="P48">
        <v>101</v>
      </c>
      <c r="Q48">
        <v>128</v>
      </c>
      <c r="R48">
        <v>117</v>
      </c>
      <c r="S48">
        <v>119</v>
      </c>
      <c r="T48">
        <v>120</v>
      </c>
      <c r="U48">
        <v>36</v>
      </c>
      <c r="V48" s="8">
        <f t="shared" si="2"/>
        <v>492</v>
      </c>
      <c r="W48" s="6">
        <f t="shared" si="3"/>
        <v>484</v>
      </c>
      <c r="X48" s="9" t="str">
        <f>Stat[[#This Row],[服装]]&amp;Stat[[#This Row],[名前]]&amp;Stat[[#This Row],[レアリティ]]</f>
        <v>制服二口堅治ICONIC</v>
      </c>
      <c r="Y48" s="9" t="s">
        <v>321</v>
      </c>
      <c r="Z48" s="3"/>
      <c r="AA48" s="3"/>
      <c r="AB48" s="3"/>
    </row>
    <row r="49" spans="1:28" ht="14.4" x14ac:dyDescent="0.3">
      <c r="A49">
        <v>48</v>
      </c>
      <c r="B49" t="s">
        <v>117</v>
      </c>
      <c r="C49" t="s">
        <v>50</v>
      </c>
      <c r="D49" t="s">
        <v>73</v>
      </c>
      <c r="E49" t="s">
        <v>25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77</v>
      </c>
      <c r="L49">
        <v>124</v>
      </c>
      <c r="M49">
        <v>119</v>
      </c>
      <c r="N49">
        <v>115</v>
      </c>
      <c r="O49">
        <v>126</v>
      </c>
      <c r="P49">
        <v>101</v>
      </c>
      <c r="Q49">
        <v>131</v>
      </c>
      <c r="R49">
        <v>120</v>
      </c>
      <c r="S49">
        <v>119</v>
      </c>
      <c r="T49">
        <v>122</v>
      </c>
      <c r="U49">
        <v>36</v>
      </c>
      <c r="V49" s="8">
        <f t="shared" si="2"/>
        <v>484</v>
      </c>
      <c r="W49" s="6">
        <f t="shared" si="3"/>
        <v>492</v>
      </c>
      <c r="X49" s="9" t="str">
        <f>Stat[[#This Row],[服装]]&amp;Stat[[#This Row],[名前]]&amp;Stat[[#This Row],[レアリティ]]</f>
        <v>プール掃除二口堅治ICONIC</v>
      </c>
      <c r="Y49" s="9" t="s">
        <v>321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396</v>
      </c>
      <c r="D50" t="s">
        <v>23</v>
      </c>
      <c r="E50" t="s">
        <v>31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76</v>
      </c>
      <c r="L50">
        <v>119</v>
      </c>
      <c r="M50">
        <v>118</v>
      </c>
      <c r="N50">
        <v>123</v>
      </c>
      <c r="O50">
        <v>121</v>
      </c>
      <c r="P50">
        <v>97</v>
      </c>
      <c r="Q50">
        <v>127</v>
      </c>
      <c r="R50">
        <v>116</v>
      </c>
      <c r="S50">
        <v>116</v>
      </c>
      <c r="T50">
        <v>116</v>
      </c>
      <c r="U50">
        <v>29</v>
      </c>
      <c r="V50" s="8">
        <f t="shared" si="2"/>
        <v>481</v>
      </c>
      <c r="W50" s="6">
        <f t="shared" si="3"/>
        <v>475</v>
      </c>
      <c r="X50" s="9" t="str">
        <f>Stat[[#This Row],[服装]]&amp;Stat[[#This Row],[名前]]&amp;Stat[[#This Row],[レアリティ]]</f>
        <v>ユニフォーム黄金川貫至ICONIC</v>
      </c>
      <c r="Y50" s="9" t="s">
        <v>322</v>
      </c>
      <c r="Z50" s="3"/>
      <c r="AA50" s="3"/>
      <c r="AB50" s="3"/>
    </row>
    <row r="51" spans="1:28" ht="14.4" x14ac:dyDescent="0.3">
      <c r="A51">
        <v>50</v>
      </c>
      <c r="B51" t="s">
        <v>149</v>
      </c>
      <c r="C51" t="s">
        <v>396</v>
      </c>
      <c r="D51" t="s">
        <v>73</v>
      </c>
      <c r="E51" t="s">
        <v>31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78</v>
      </c>
      <c r="L51">
        <v>120</v>
      </c>
      <c r="M51">
        <v>121</v>
      </c>
      <c r="N51">
        <v>126</v>
      </c>
      <c r="O51">
        <v>124</v>
      </c>
      <c r="P51">
        <v>97</v>
      </c>
      <c r="Q51">
        <v>128</v>
      </c>
      <c r="R51">
        <v>117</v>
      </c>
      <c r="S51">
        <v>117</v>
      </c>
      <c r="T51">
        <v>117</v>
      </c>
      <c r="U51">
        <v>29</v>
      </c>
      <c r="V51" s="8">
        <f t="shared" si="2"/>
        <v>491</v>
      </c>
      <c r="W51" s="6">
        <f t="shared" si="3"/>
        <v>479</v>
      </c>
      <c r="X51" s="9" t="str">
        <f>Stat[[#This Row],[服装]]&amp;Stat[[#This Row],[名前]]&amp;Stat[[#This Row],[レアリティ]]</f>
        <v>制服黄金川貫至ICONIC</v>
      </c>
      <c r="Y51" s="9" t="s">
        <v>322</v>
      </c>
      <c r="Z51" s="3"/>
      <c r="AA51" s="3"/>
      <c r="AB51" s="3"/>
    </row>
    <row r="52" spans="1:28" ht="14.4" x14ac:dyDescent="0.3">
      <c r="A52">
        <v>51</v>
      </c>
      <c r="B52" s="3" t="s">
        <v>716</v>
      </c>
      <c r="C52" t="s">
        <v>396</v>
      </c>
      <c r="D52" s="3" t="s">
        <v>90</v>
      </c>
      <c r="E52" t="s">
        <v>31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78</v>
      </c>
      <c r="L52">
        <v>122</v>
      </c>
      <c r="M52">
        <v>123</v>
      </c>
      <c r="N52">
        <v>126</v>
      </c>
      <c r="O52">
        <v>126</v>
      </c>
      <c r="P52">
        <v>97</v>
      </c>
      <c r="Q52">
        <v>126</v>
      </c>
      <c r="R52">
        <v>115</v>
      </c>
      <c r="S52">
        <v>116</v>
      </c>
      <c r="T52">
        <v>116</v>
      </c>
      <c r="U52">
        <v>29</v>
      </c>
      <c r="V52" s="8">
        <f>SUM(L52:O52)</f>
        <v>497</v>
      </c>
      <c r="W52" s="6">
        <f>SUM(Q52:T52)</f>
        <v>473</v>
      </c>
      <c r="X52" s="9" t="str">
        <f>Stat[[#This Row],[服装]]&amp;Stat[[#This Row],[名前]]&amp;Stat[[#This Row],[レアリティ]]</f>
        <v>職業体験黄金川貫至ICONIC</v>
      </c>
      <c r="Y52" s="9" t="s">
        <v>322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51</v>
      </c>
      <c r="D53" t="s">
        <v>23</v>
      </c>
      <c r="E53" t="s">
        <v>25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78</v>
      </c>
      <c r="L53">
        <v>121</v>
      </c>
      <c r="M53">
        <v>117</v>
      </c>
      <c r="N53">
        <v>112</v>
      </c>
      <c r="O53">
        <v>119</v>
      </c>
      <c r="P53">
        <v>97</v>
      </c>
      <c r="Q53">
        <v>116</v>
      </c>
      <c r="R53">
        <v>114</v>
      </c>
      <c r="S53">
        <v>116</v>
      </c>
      <c r="T53">
        <v>119</v>
      </c>
      <c r="U53">
        <v>31</v>
      </c>
      <c r="V53" s="8">
        <f t="shared" si="2"/>
        <v>469</v>
      </c>
      <c r="W53" s="6">
        <f t="shared" si="3"/>
        <v>465</v>
      </c>
      <c r="X53" s="9" t="str">
        <f>Stat[[#This Row],[服装]]&amp;Stat[[#This Row],[名前]]&amp;Stat[[#This Row],[レアリティ]]</f>
        <v>ユニフォーム小原豊ICONIC</v>
      </c>
      <c r="Y53" s="9" t="s">
        <v>323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52</v>
      </c>
      <c r="D54" t="s">
        <v>23</v>
      </c>
      <c r="E54" t="s">
        <v>25</v>
      </c>
      <c r="F54" t="s">
        <v>49</v>
      </c>
      <c r="G54" t="s">
        <v>71</v>
      </c>
      <c r="H54">
        <v>99</v>
      </c>
      <c r="I54" s="7" t="s">
        <v>22</v>
      </c>
      <c r="J54">
        <v>5</v>
      </c>
      <c r="K54">
        <v>76</v>
      </c>
      <c r="L54">
        <v>122</v>
      </c>
      <c r="M54">
        <v>118</v>
      </c>
      <c r="N54">
        <v>113</v>
      </c>
      <c r="O54">
        <v>120</v>
      </c>
      <c r="P54">
        <v>97</v>
      </c>
      <c r="Q54">
        <v>121</v>
      </c>
      <c r="R54">
        <v>115</v>
      </c>
      <c r="S54">
        <v>117</v>
      </c>
      <c r="T54">
        <v>120</v>
      </c>
      <c r="U54">
        <v>31</v>
      </c>
      <c r="V54" s="8">
        <f t="shared" si="2"/>
        <v>473</v>
      </c>
      <c r="W54" s="6">
        <f t="shared" si="3"/>
        <v>473</v>
      </c>
      <c r="X54" s="9" t="str">
        <f>Stat[[#This Row],[服装]]&amp;Stat[[#This Row],[名前]]&amp;Stat[[#This Row],[レアリティ]]</f>
        <v>ユニフォーム女川太郎ICONIC</v>
      </c>
      <c r="Y54" s="9" t="s">
        <v>328</v>
      </c>
      <c r="Z54" s="3"/>
      <c r="AA54" s="3"/>
      <c r="AB54" s="3"/>
    </row>
    <row r="55" spans="1:28" ht="14.4" x14ac:dyDescent="0.3">
      <c r="A55">
        <v>54</v>
      </c>
      <c r="B55" t="s">
        <v>108</v>
      </c>
      <c r="C55" t="s">
        <v>53</v>
      </c>
      <c r="D55" t="s">
        <v>23</v>
      </c>
      <c r="E55" t="s">
        <v>21</v>
      </c>
      <c r="F55" t="s">
        <v>49</v>
      </c>
      <c r="G55" t="s">
        <v>71</v>
      </c>
      <c r="H55">
        <v>99</v>
      </c>
      <c r="I55" s="7" t="s">
        <v>22</v>
      </c>
      <c r="J55">
        <v>5</v>
      </c>
      <c r="K55">
        <v>84</v>
      </c>
      <c r="L55">
        <v>113</v>
      </c>
      <c r="M55">
        <v>110</v>
      </c>
      <c r="N55">
        <v>112</v>
      </c>
      <c r="O55">
        <v>121</v>
      </c>
      <c r="P55">
        <v>101</v>
      </c>
      <c r="Q55">
        <v>110</v>
      </c>
      <c r="R55">
        <v>124</v>
      </c>
      <c r="S55">
        <v>119</v>
      </c>
      <c r="T55">
        <v>120</v>
      </c>
      <c r="U55">
        <v>36</v>
      </c>
      <c r="V55" s="8">
        <f t="shared" si="2"/>
        <v>456</v>
      </c>
      <c r="W55" s="6">
        <f t="shared" si="3"/>
        <v>473</v>
      </c>
      <c r="X55" s="9" t="str">
        <f>Stat[[#This Row],[服装]]&amp;Stat[[#This Row],[名前]]&amp;Stat[[#This Row],[レアリティ]]</f>
        <v>ユニフォーム作並浩輔ICONIC</v>
      </c>
      <c r="Y55" s="9" t="s">
        <v>327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54</v>
      </c>
      <c r="D56" t="s">
        <v>23</v>
      </c>
      <c r="E56" t="s">
        <v>26</v>
      </c>
      <c r="F56" t="s">
        <v>49</v>
      </c>
      <c r="G56" t="s">
        <v>71</v>
      </c>
      <c r="H56">
        <v>99</v>
      </c>
      <c r="I56" s="7" t="s">
        <v>22</v>
      </c>
      <c r="J56">
        <v>5</v>
      </c>
      <c r="K56">
        <v>75</v>
      </c>
      <c r="L56">
        <v>125</v>
      </c>
      <c r="M56">
        <v>113</v>
      </c>
      <c r="N56">
        <v>112</v>
      </c>
      <c r="O56">
        <v>122</v>
      </c>
      <c r="P56">
        <v>97</v>
      </c>
      <c r="Q56">
        <v>125</v>
      </c>
      <c r="R56">
        <v>115</v>
      </c>
      <c r="S56">
        <v>116</v>
      </c>
      <c r="T56">
        <v>115</v>
      </c>
      <c r="U56">
        <v>31</v>
      </c>
      <c r="V56" s="8">
        <f t="shared" si="2"/>
        <v>472</v>
      </c>
      <c r="W56" s="6">
        <f t="shared" si="3"/>
        <v>471</v>
      </c>
      <c r="X56" s="9" t="str">
        <f>Stat[[#This Row],[服装]]&amp;Stat[[#This Row],[名前]]&amp;Stat[[#This Row],[レアリティ]]</f>
        <v>ユニフォーム吹上仁悟ICONIC</v>
      </c>
      <c r="Y56" s="9" t="s">
        <v>329</v>
      </c>
      <c r="Z56" s="3"/>
      <c r="AA56" s="3"/>
      <c r="AB56" s="3"/>
    </row>
    <row r="57" spans="1:28" ht="14.4" x14ac:dyDescent="0.3">
      <c r="A57">
        <v>56</v>
      </c>
      <c r="B57" t="s">
        <v>108</v>
      </c>
      <c r="C57" t="s">
        <v>30</v>
      </c>
      <c r="D57" t="s">
        <v>23</v>
      </c>
      <c r="E57" t="s">
        <v>31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80</v>
      </c>
      <c r="L57">
        <v>127</v>
      </c>
      <c r="M57">
        <v>127</v>
      </c>
      <c r="N57">
        <v>129</v>
      </c>
      <c r="O57">
        <v>127</v>
      </c>
      <c r="P57">
        <v>101</v>
      </c>
      <c r="Q57">
        <v>114</v>
      </c>
      <c r="R57">
        <v>115</v>
      </c>
      <c r="S57">
        <v>115</v>
      </c>
      <c r="T57">
        <v>115</v>
      </c>
      <c r="U57">
        <v>36</v>
      </c>
      <c r="V57" s="8">
        <f t="shared" si="2"/>
        <v>510</v>
      </c>
      <c r="W57" s="6">
        <f t="shared" si="3"/>
        <v>459</v>
      </c>
      <c r="X57" s="9" t="str">
        <f>Stat[[#This Row],[服装]]&amp;Stat[[#This Row],[名前]]&amp;Stat[[#This Row],[レアリティ]]</f>
        <v>ユニフォーム及川徹ICONIC</v>
      </c>
      <c r="Y57" s="9" t="s">
        <v>330</v>
      </c>
      <c r="Z57" s="3"/>
      <c r="AA57" s="3"/>
      <c r="AB57" s="3"/>
    </row>
    <row r="58" spans="1:28" ht="14.4" x14ac:dyDescent="0.3">
      <c r="A58">
        <v>57</v>
      </c>
      <c r="B58" t="s">
        <v>117</v>
      </c>
      <c r="C58" t="s">
        <v>30</v>
      </c>
      <c r="D58" t="s">
        <v>90</v>
      </c>
      <c r="E58" t="s">
        <v>31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82</v>
      </c>
      <c r="L58">
        <v>128</v>
      </c>
      <c r="M58">
        <v>130</v>
      </c>
      <c r="N58">
        <v>132</v>
      </c>
      <c r="O58">
        <v>130</v>
      </c>
      <c r="P58">
        <v>101</v>
      </c>
      <c r="Q58">
        <v>115</v>
      </c>
      <c r="R58">
        <v>116</v>
      </c>
      <c r="S58">
        <v>116</v>
      </c>
      <c r="T58">
        <v>116</v>
      </c>
      <c r="U58">
        <v>36</v>
      </c>
      <c r="V58" s="8">
        <f t="shared" si="2"/>
        <v>520</v>
      </c>
      <c r="W58" s="6">
        <f t="shared" si="3"/>
        <v>463</v>
      </c>
      <c r="X58" s="9" t="str">
        <f>Stat[[#This Row],[服装]]&amp;Stat[[#This Row],[名前]]&amp;Stat[[#This Row],[レアリティ]]</f>
        <v>プール掃除及川徹ICONIC</v>
      </c>
      <c r="Y58" s="9" t="s">
        <v>330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32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77</v>
      </c>
      <c r="L59">
        <v>125</v>
      </c>
      <c r="M59">
        <v>121</v>
      </c>
      <c r="N59">
        <v>114</v>
      </c>
      <c r="O59">
        <v>122</v>
      </c>
      <c r="P59">
        <v>101</v>
      </c>
      <c r="Q59">
        <v>117</v>
      </c>
      <c r="R59">
        <v>115</v>
      </c>
      <c r="S59">
        <v>116</v>
      </c>
      <c r="T59">
        <v>116</v>
      </c>
      <c r="U59">
        <v>36</v>
      </c>
      <c r="V59" s="8">
        <f t="shared" si="2"/>
        <v>482</v>
      </c>
      <c r="W59" s="6">
        <f t="shared" si="3"/>
        <v>464</v>
      </c>
      <c r="X59" s="9" t="str">
        <f>Stat[[#This Row],[服装]]&amp;Stat[[#This Row],[名前]]&amp;Stat[[#This Row],[レアリティ]]</f>
        <v>ユニフォーム岩泉一ICONIC</v>
      </c>
      <c r="Y59" s="9" t="s">
        <v>331</v>
      </c>
      <c r="Z59" s="3"/>
      <c r="AA59" s="3"/>
      <c r="AB59" s="3"/>
    </row>
    <row r="60" spans="1:28" ht="14.4" x14ac:dyDescent="0.3">
      <c r="A60">
        <v>59</v>
      </c>
      <c r="B60" t="s">
        <v>117</v>
      </c>
      <c r="C60" t="s">
        <v>32</v>
      </c>
      <c r="D60" t="s">
        <v>73</v>
      </c>
      <c r="E60" t="s">
        <v>25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79</v>
      </c>
      <c r="L60">
        <v>128</v>
      </c>
      <c r="M60">
        <v>124</v>
      </c>
      <c r="N60">
        <v>115</v>
      </c>
      <c r="O60">
        <v>123</v>
      </c>
      <c r="P60">
        <v>101</v>
      </c>
      <c r="Q60">
        <v>118</v>
      </c>
      <c r="R60">
        <v>116</v>
      </c>
      <c r="S60">
        <v>119</v>
      </c>
      <c r="T60">
        <v>117</v>
      </c>
      <c r="U60">
        <v>36</v>
      </c>
      <c r="V60" s="8">
        <f t="shared" si="2"/>
        <v>490</v>
      </c>
      <c r="W60" s="6">
        <f t="shared" si="3"/>
        <v>470</v>
      </c>
      <c r="X60" s="9" t="str">
        <f>Stat[[#This Row],[服装]]&amp;Stat[[#This Row],[名前]]&amp;Stat[[#This Row],[レアリティ]]</f>
        <v>プール掃除岩泉一ICONIC</v>
      </c>
      <c r="Y60" s="9" t="s">
        <v>331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33</v>
      </c>
      <c r="D61" t="s">
        <v>24</v>
      </c>
      <c r="E61" t="s">
        <v>26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71</v>
      </c>
      <c r="L61">
        <v>118</v>
      </c>
      <c r="M61">
        <v>113</v>
      </c>
      <c r="N61">
        <v>112</v>
      </c>
      <c r="O61">
        <v>116</v>
      </c>
      <c r="P61">
        <v>97</v>
      </c>
      <c r="Q61">
        <v>120</v>
      </c>
      <c r="R61">
        <v>115</v>
      </c>
      <c r="S61">
        <v>115</v>
      </c>
      <c r="T61">
        <v>115</v>
      </c>
      <c r="U61">
        <v>31</v>
      </c>
      <c r="V61" s="8">
        <f t="shared" si="2"/>
        <v>459</v>
      </c>
      <c r="W61" s="6">
        <f t="shared" si="3"/>
        <v>465</v>
      </c>
      <c r="X61" s="9" t="str">
        <f>Stat[[#This Row],[服装]]&amp;Stat[[#This Row],[名前]]&amp;Stat[[#This Row],[レアリティ]]</f>
        <v>ユニフォーム金田一勇太郎ICONIC</v>
      </c>
      <c r="Y61" s="9" t="s">
        <v>332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34</v>
      </c>
      <c r="D62" t="s">
        <v>28</v>
      </c>
      <c r="E62" t="s">
        <v>25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75</v>
      </c>
      <c r="L62">
        <v>128</v>
      </c>
      <c r="M62">
        <v>125</v>
      </c>
      <c r="N62">
        <v>112</v>
      </c>
      <c r="O62">
        <v>119</v>
      </c>
      <c r="P62">
        <v>97</v>
      </c>
      <c r="Q62">
        <v>114</v>
      </c>
      <c r="R62">
        <v>110</v>
      </c>
      <c r="S62">
        <v>116</v>
      </c>
      <c r="T62">
        <v>121</v>
      </c>
      <c r="U62">
        <v>27</v>
      </c>
      <c r="V62" s="8">
        <f t="shared" si="2"/>
        <v>484</v>
      </c>
      <c r="W62" s="6">
        <f t="shared" si="3"/>
        <v>461</v>
      </c>
      <c r="X62" s="9" t="str">
        <f>Stat[[#This Row],[服装]]&amp;Stat[[#This Row],[名前]]&amp;Stat[[#This Row],[レアリティ]]</f>
        <v>ユニフォーム京谷賢太郎ICONIC</v>
      </c>
      <c r="Y62" s="9" t="s">
        <v>333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35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70</v>
      </c>
      <c r="L63">
        <v>119</v>
      </c>
      <c r="M63">
        <v>115</v>
      </c>
      <c r="N63">
        <v>114</v>
      </c>
      <c r="O63">
        <v>119</v>
      </c>
      <c r="P63">
        <v>97</v>
      </c>
      <c r="Q63">
        <v>114</v>
      </c>
      <c r="R63">
        <v>116</v>
      </c>
      <c r="S63">
        <v>116</v>
      </c>
      <c r="T63">
        <v>116</v>
      </c>
      <c r="U63">
        <v>31</v>
      </c>
      <c r="V63" s="8">
        <f t="shared" si="2"/>
        <v>467</v>
      </c>
      <c r="W63" s="6">
        <f t="shared" si="3"/>
        <v>462</v>
      </c>
      <c r="X63" s="9" t="str">
        <f>Stat[[#This Row],[服装]]&amp;Stat[[#This Row],[名前]]&amp;Stat[[#This Row],[レアリティ]]</f>
        <v>ユニフォーム国見英ICONIC</v>
      </c>
      <c r="Y63" s="9" t="s">
        <v>334</v>
      </c>
      <c r="Z63" s="3"/>
      <c r="AA63" s="3"/>
      <c r="AB63" s="3"/>
    </row>
    <row r="64" spans="1:28" ht="14.4" x14ac:dyDescent="0.3">
      <c r="A64">
        <v>63</v>
      </c>
      <c r="B64" s="3" t="s">
        <v>716</v>
      </c>
      <c r="C64" t="s">
        <v>35</v>
      </c>
      <c r="D64" s="3" t="s">
        <v>90</v>
      </c>
      <c r="E64" t="s">
        <v>25</v>
      </c>
      <c r="F64" t="s">
        <v>20</v>
      </c>
      <c r="G64" t="s">
        <v>71</v>
      </c>
      <c r="H64">
        <v>99</v>
      </c>
      <c r="I64" s="7" t="s">
        <v>22</v>
      </c>
      <c r="J64">
        <v>5</v>
      </c>
      <c r="K64">
        <v>72</v>
      </c>
      <c r="L64">
        <v>122</v>
      </c>
      <c r="M64">
        <v>118</v>
      </c>
      <c r="N64">
        <v>115</v>
      </c>
      <c r="O64">
        <v>120</v>
      </c>
      <c r="P64">
        <v>115</v>
      </c>
      <c r="Q64">
        <v>115</v>
      </c>
      <c r="R64">
        <v>117</v>
      </c>
      <c r="S64">
        <v>119</v>
      </c>
      <c r="T64">
        <v>117</v>
      </c>
      <c r="U64">
        <v>31</v>
      </c>
      <c r="V64" s="8">
        <f>SUM(L64:O64)</f>
        <v>475</v>
      </c>
      <c r="W64" s="6">
        <f>SUM(Q64:T64)</f>
        <v>468</v>
      </c>
      <c r="X64" s="9" t="str">
        <f>Stat[[#This Row],[服装]]&amp;Stat[[#This Row],[名前]]&amp;Stat[[#This Row],[レアリティ]]</f>
        <v>職業体験国見英ICONIC</v>
      </c>
      <c r="Y64" s="9" t="s">
        <v>334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36</v>
      </c>
      <c r="D65" t="s">
        <v>23</v>
      </c>
      <c r="E65" t="s">
        <v>21</v>
      </c>
      <c r="F65" t="s">
        <v>20</v>
      </c>
      <c r="G65" t="s">
        <v>71</v>
      </c>
      <c r="H65">
        <v>99</v>
      </c>
      <c r="I65" s="7" t="s">
        <v>22</v>
      </c>
      <c r="J65">
        <v>5</v>
      </c>
      <c r="K65">
        <v>84</v>
      </c>
      <c r="L65">
        <v>113</v>
      </c>
      <c r="M65">
        <v>110</v>
      </c>
      <c r="N65">
        <v>119</v>
      </c>
      <c r="O65">
        <v>121</v>
      </c>
      <c r="P65">
        <v>101</v>
      </c>
      <c r="Q65">
        <v>110</v>
      </c>
      <c r="R65">
        <v>124</v>
      </c>
      <c r="S65">
        <v>119</v>
      </c>
      <c r="T65">
        <v>122</v>
      </c>
      <c r="U65">
        <v>41</v>
      </c>
      <c r="V65" s="8">
        <f t="shared" si="2"/>
        <v>463</v>
      </c>
      <c r="W65" s="6">
        <f t="shared" si="3"/>
        <v>475</v>
      </c>
      <c r="X65" s="9" t="str">
        <f>Stat[[#This Row],[服装]]&amp;Stat[[#This Row],[名前]]&amp;Stat[[#This Row],[レアリティ]]</f>
        <v>ユニフォーム渡親治ICONIC</v>
      </c>
      <c r="Y65" s="9" t="s">
        <v>335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37</v>
      </c>
      <c r="D66" t="s">
        <v>23</v>
      </c>
      <c r="E66" t="s">
        <v>82</v>
      </c>
      <c r="F66" t="s">
        <v>20</v>
      </c>
      <c r="G66" t="s">
        <v>71</v>
      </c>
      <c r="H66">
        <v>99</v>
      </c>
      <c r="I66" s="7" t="s">
        <v>22</v>
      </c>
      <c r="J66">
        <v>5</v>
      </c>
      <c r="K66">
        <v>76</v>
      </c>
      <c r="L66">
        <v>116</v>
      </c>
      <c r="M66">
        <v>113</v>
      </c>
      <c r="N66">
        <v>112</v>
      </c>
      <c r="O66">
        <v>117</v>
      </c>
      <c r="P66">
        <v>97</v>
      </c>
      <c r="Q66">
        <v>120</v>
      </c>
      <c r="R66">
        <v>115</v>
      </c>
      <c r="S66">
        <v>115</v>
      </c>
      <c r="T66">
        <v>115</v>
      </c>
      <c r="U66">
        <v>31</v>
      </c>
      <c r="V66" s="8">
        <f t="shared" si="2"/>
        <v>458</v>
      </c>
      <c r="W66" s="6">
        <f t="shared" si="3"/>
        <v>465</v>
      </c>
      <c r="X66" s="9" t="str">
        <f>Stat[[#This Row],[服装]]&amp;Stat[[#This Row],[名前]]&amp;Stat[[#This Row],[レアリティ]]</f>
        <v>ユニフォーム松川一静ICONIC</v>
      </c>
      <c r="Y66" s="9" t="s">
        <v>336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38</v>
      </c>
      <c r="D67" t="s">
        <v>23</v>
      </c>
      <c r="E67" t="s">
        <v>25</v>
      </c>
      <c r="F67" t="s">
        <v>20</v>
      </c>
      <c r="G67" t="s">
        <v>71</v>
      </c>
      <c r="H67">
        <v>99</v>
      </c>
      <c r="I67" s="7" t="s">
        <v>22</v>
      </c>
      <c r="J67">
        <v>5</v>
      </c>
      <c r="K67">
        <v>76</v>
      </c>
      <c r="L67">
        <v>118</v>
      </c>
      <c r="M67">
        <v>116</v>
      </c>
      <c r="N67">
        <v>116</v>
      </c>
      <c r="O67">
        <v>119</v>
      </c>
      <c r="P67">
        <v>97</v>
      </c>
      <c r="Q67">
        <v>117</v>
      </c>
      <c r="R67">
        <v>116</v>
      </c>
      <c r="S67">
        <v>116</v>
      </c>
      <c r="T67">
        <v>118</v>
      </c>
      <c r="U67">
        <v>31</v>
      </c>
      <c r="V67" s="8">
        <f t="shared" si="2"/>
        <v>469</v>
      </c>
      <c r="W67" s="6">
        <f t="shared" si="3"/>
        <v>467</v>
      </c>
      <c r="X67" s="9" t="str">
        <f>Stat[[#This Row],[服装]]&amp;Stat[[#This Row],[名前]]&amp;Stat[[#This Row],[レアリティ]]</f>
        <v>ユニフォーム花巻貴大ICONIC</v>
      </c>
      <c r="Y67" s="9" t="s">
        <v>337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55</v>
      </c>
      <c r="D68" t="s">
        <v>23</v>
      </c>
      <c r="E68" t="s">
        <v>25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78</v>
      </c>
      <c r="L68">
        <v>121</v>
      </c>
      <c r="M68">
        <v>115</v>
      </c>
      <c r="N68">
        <v>114</v>
      </c>
      <c r="O68">
        <v>118</v>
      </c>
      <c r="P68">
        <v>101</v>
      </c>
      <c r="Q68">
        <v>116</v>
      </c>
      <c r="R68">
        <v>114</v>
      </c>
      <c r="S68">
        <v>116</v>
      </c>
      <c r="T68">
        <v>117</v>
      </c>
      <c r="U68">
        <v>41</v>
      </c>
      <c r="V68" s="8">
        <f t="shared" si="2"/>
        <v>468</v>
      </c>
      <c r="W68" s="6">
        <f t="shared" si="3"/>
        <v>463</v>
      </c>
      <c r="X68" s="9" t="str">
        <f>Stat[[#This Row],[服装]]&amp;Stat[[#This Row],[名前]]&amp;Stat[[#This Row],[レアリティ]]</f>
        <v>ユニフォーム駒木輝ICONIC</v>
      </c>
      <c r="Y68" s="9" t="s">
        <v>338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57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77</v>
      </c>
      <c r="L69">
        <v>116</v>
      </c>
      <c r="M69">
        <v>115</v>
      </c>
      <c r="N69">
        <v>113</v>
      </c>
      <c r="O69">
        <v>118</v>
      </c>
      <c r="P69">
        <v>97</v>
      </c>
      <c r="Q69">
        <v>120</v>
      </c>
      <c r="R69">
        <v>116</v>
      </c>
      <c r="S69">
        <v>115</v>
      </c>
      <c r="T69">
        <v>115</v>
      </c>
      <c r="U69">
        <v>31</v>
      </c>
      <c r="V69" s="8">
        <f t="shared" si="2"/>
        <v>462</v>
      </c>
      <c r="W69" s="6">
        <f t="shared" si="3"/>
        <v>466</v>
      </c>
      <c r="X69" s="9" t="str">
        <f>Stat[[#This Row],[服装]]&amp;Stat[[#This Row],[名前]]&amp;Stat[[#This Row],[レアリティ]]</f>
        <v>ユニフォーム茶屋和馬ICONIC</v>
      </c>
      <c r="Y69" s="9" t="s">
        <v>339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58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77</v>
      </c>
      <c r="L70">
        <v>117</v>
      </c>
      <c r="M70">
        <v>114</v>
      </c>
      <c r="N70">
        <v>114</v>
      </c>
      <c r="O70">
        <v>119</v>
      </c>
      <c r="P70">
        <v>97</v>
      </c>
      <c r="Q70">
        <v>116</v>
      </c>
      <c r="R70">
        <v>116</v>
      </c>
      <c r="S70">
        <v>117</v>
      </c>
      <c r="T70">
        <v>117</v>
      </c>
      <c r="U70">
        <v>31</v>
      </c>
      <c r="V70" s="8">
        <f t="shared" si="2"/>
        <v>464</v>
      </c>
      <c r="W70" s="6">
        <f t="shared" si="3"/>
        <v>466</v>
      </c>
      <c r="X70" s="9" t="str">
        <f>Stat[[#This Row],[服装]]&amp;Stat[[#This Row],[名前]]&amp;Stat[[#This Row],[レアリティ]]</f>
        <v>ユニフォーム玉川弘樹ICONIC</v>
      </c>
      <c r="Y70" s="9" t="s">
        <v>340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59</v>
      </c>
      <c r="D71" t="s">
        <v>24</v>
      </c>
      <c r="E71" t="s">
        <v>21</v>
      </c>
      <c r="F71" t="s">
        <v>56</v>
      </c>
      <c r="G71" t="s">
        <v>71</v>
      </c>
      <c r="H71">
        <v>99</v>
      </c>
      <c r="I71" s="7" t="s">
        <v>22</v>
      </c>
      <c r="J71">
        <v>5</v>
      </c>
      <c r="K71">
        <v>84</v>
      </c>
      <c r="L71">
        <v>113</v>
      </c>
      <c r="M71">
        <v>110</v>
      </c>
      <c r="N71">
        <v>113</v>
      </c>
      <c r="O71">
        <v>122</v>
      </c>
      <c r="P71">
        <v>101</v>
      </c>
      <c r="Q71">
        <v>110</v>
      </c>
      <c r="R71">
        <v>124</v>
      </c>
      <c r="S71">
        <v>118</v>
      </c>
      <c r="T71">
        <v>121</v>
      </c>
      <c r="U71">
        <v>41</v>
      </c>
      <c r="V71" s="8">
        <f t="shared" si="2"/>
        <v>458</v>
      </c>
      <c r="W71" s="6">
        <f t="shared" si="3"/>
        <v>473</v>
      </c>
      <c r="X71" s="9" t="str">
        <f>Stat[[#This Row],[服装]]&amp;Stat[[#This Row],[名前]]&amp;Stat[[#This Row],[レアリティ]]</f>
        <v>ユニフォーム桜井大河ICONIC</v>
      </c>
      <c r="Y71" s="9" t="s">
        <v>341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60</v>
      </c>
      <c r="D72" t="s">
        <v>24</v>
      </c>
      <c r="E72" t="s">
        <v>31</v>
      </c>
      <c r="F72" t="s">
        <v>56</v>
      </c>
      <c r="G72" t="s">
        <v>71</v>
      </c>
      <c r="H72">
        <v>99</v>
      </c>
      <c r="I72" s="7" t="s">
        <v>22</v>
      </c>
      <c r="J72">
        <v>5</v>
      </c>
      <c r="K72">
        <v>75</v>
      </c>
      <c r="L72">
        <v>120</v>
      </c>
      <c r="M72">
        <v>116</v>
      </c>
      <c r="N72">
        <v>121</v>
      </c>
      <c r="O72">
        <v>120</v>
      </c>
      <c r="P72">
        <v>97</v>
      </c>
      <c r="Q72">
        <v>114</v>
      </c>
      <c r="R72">
        <v>114</v>
      </c>
      <c r="S72">
        <v>115</v>
      </c>
      <c r="T72">
        <v>115</v>
      </c>
      <c r="U72">
        <v>31</v>
      </c>
      <c r="V72" s="8">
        <f t="shared" ref="V72:V104" si="4">SUM(L72:O72)</f>
        <v>477</v>
      </c>
      <c r="W72" s="6">
        <f t="shared" ref="W72:W104" si="5">SUM(Q72:T72)</f>
        <v>458</v>
      </c>
      <c r="X72" s="9" t="str">
        <f>Stat[[#This Row],[服装]]&amp;Stat[[#This Row],[名前]]&amp;Stat[[#This Row],[レアリティ]]</f>
        <v>ユニフォーム芳賀良治ICONIC</v>
      </c>
      <c r="Y72" s="9" t="s">
        <v>342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61</v>
      </c>
      <c r="D73" t="s">
        <v>24</v>
      </c>
      <c r="E73" t="s">
        <v>26</v>
      </c>
      <c r="F73" t="s">
        <v>56</v>
      </c>
      <c r="G73" t="s">
        <v>71</v>
      </c>
      <c r="H73">
        <v>99</v>
      </c>
      <c r="I73" s="7" t="s">
        <v>22</v>
      </c>
      <c r="J73">
        <v>5</v>
      </c>
      <c r="K73">
        <v>74</v>
      </c>
      <c r="L73">
        <v>115</v>
      </c>
      <c r="M73">
        <v>114</v>
      </c>
      <c r="N73">
        <v>112</v>
      </c>
      <c r="O73">
        <v>119</v>
      </c>
      <c r="P73">
        <v>97</v>
      </c>
      <c r="Q73">
        <v>120</v>
      </c>
      <c r="R73">
        <v>115</v>
      </c>
      <c r="S73">
        <v>115</v>
      </c>
      <c r="T73">
        <v>115</v>
      </c>
      <c r="U73">
        <v>31</v>
      </c>
      <c r="V73" s="8">
        <f t="shared" si="4"/>
        <v>460</v>
      </c>
      <c r="W73" s="6">
        <f t="shared" si="5"/>
        <v>465</v>
      </c>
      <c r="X73" s="9" t="str">
        <f>Stat[[#This Row],[服装]]&amp;Stat[[#This Row],[名前]]&amp;Stat[[#This Row],[レアリティ]]</f>
        <v>ユニフォーム渋谷陸斗ICONIC</v>
      </c>
      <c r="Y73" s="9" t="s">
        <v>343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62</v>
      </c>
      <c r="D74" t="s">
        <v>24</v>
      </c>
      <c r="E74" t="s">
        <v>25</v>
      </c>
      <c r="F74" t="s">
        <v>56</v>
      </c>
      <c r="G74" t="s">
        <v>71</v>
      </c>
      <c r="H74">
        <v>99</v>
      </c>
      <c r="I74" s="7" t="s">
        <v>22</v>
      </c>
      <c r="J74">
        <v>5</v>
      </c>
      <c r="K74">
        <v>75</v>
      </c>
      <c r="L74">
        <v>117</v>
      </c>
      <c r="M74">
        <v>116</v>
      </c>
      <c r="N74">
        <v>114</v>
      </c>
      <c r="O74">
        <v>120</v>
      </c>
      <c r="P74">
        <v>97</v>
      </c>
      <c r="Q74">
        <v>116</v>
      </c>
      <c r="R74">
        <v>116</v>
      </c>
      <c r="S74">
        <v>117</v>
      </c>
      <c r="T74">
        <v>116</v>
      </c>
      <c r="U74">
        <v>31</v>
      </c>
      <c r="V74" s="8">
        <f t="shared" si="4"/>
        <v>467</v>
      </c>
      <c r="W74" s="6">
        <f t="shared" si="5"/>
        <v>465</v>
      </c>
      <c r="X74" s="9" t="str">
        <f>Stat[[#This Row],[服装]]&amp;Stat[[#This Row],[名前]]&amp;Stat[[#This Row],[レアリティ]]</f>
        <v>ユニフォーム池尻隼人ICONIC</v>
      </c>
      <c r="Y74" s="9" t="s">
        <v>344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63</v>
      </c>
      <c r="D75" t="s">
        <v>28</v>
      </c>
      <c r="E75" t="s">
        <v>25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76</v>
      </c>
      <c r="L75">
        <v>121</v>
      </c>
      <c r="M75">
        <v>116</v>
      </c>
      <c r="N75">
        <v>114</v>
      </c>
      <c r="O75">
        <v>121</v>
      </c>
      <c r="P75">
        <v>97</v>
      </c>
      <c r="Q75">
        <v>116</v>
      </c>
      <c r="R75">
        <v>116</v>
      </c>
      <c r="S75">
        <v>117</v>
      </c>
      <c r="T75">
        <v>116</v>
      </c>
      <c r="U75">
        <v>41</v>
      </c>
      <c r="V75" s="8">
        <f t="shared" si="4"/>
        <v>472</v>
      </c>
      <c r="W75" s="6">
        <f t="shared" si="5"/>
        <v>465</v>
      </c>
      <c r="X75" s="9" t="str">
        <f>Stat[[#This Row],[服装]]&amp;Stat[[#This Row],[名前]]&amp;Stat[[#This Row],[レアリティ]]</f>
        <v>ユニフォーム十和田良樹ICONIC</v>
      </c>
      <c r="Y75" s="9" t="s">
        <v>345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65</v>
      </c>
      <c r="D76" t="s">
        <v>28</v>
      </c>
      <c r="E76" t="s">
        <v>26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75</v>
      </c>
      <c r="L76">
        <v>116</v>
      </c>
      <c r="M76">
        <v>114</v>
      </c>
      <c r="N76">
        <v>112</v>
      </c>
      <c r="O76">
        <v>118</v>
      </c>
      <c r="P76">
        <v>97</v>
      </c>
      <c r="Q76">
        <v>120</v>
      </c>
      <c r="R76">
        <v>115</v>
      </c>
      <c r="S76">
        <v>115</v>
      </c>
      <c r="T76">
        <v>115</v>
      </c>
      <c r="U76">
        <v>31</v>
      </c>
      <c r="V76" s="8">
        <f t="shared" si="4"/>
        <v>460</v>
      </c>
      <c r="W76" s="6">
        <f t="shared" si="5"/>
        <v>465</v>
      </c>
      <c r="X76" s="9" t="str">
        <f>Stat[[#This Row],[服装]]&amp;Stat[[#This Row],[名前]]&amp;Stat[[#This Row],[レアリティ]]</f>
        <v>ユニフォーム森岳歩ICONIC</v>
      </c>
      <c r="Y76" s="9" t="s">
        <v>346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66</v>
      </c>
      <c r="D77" t="s">
        <v>24</v>
      </c>
      <c r="E77" t="s">
        <v>25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75</v>
      </c>
      <c r="L77">
        <v>121</v>
      </c>
      <c r="M77">
        <v>117</v>
      </c>
      <c r="N77">
        <v>114</v>
      </c>
      <c r="O77">
        <v>121</v>
      </c>
      <c r="P77">
        <v>97</v>
      </c>
      <c r="Q77">
        <v>117</v>
      </c>
      <c r="R77">
        <v>117</v>
      </c>
      <c r="S77">
        <v>117</v>
      </c>
      <c r="T77">
        <v>117</v>
      </c>
      <c r="U77">
        <v>31</v>
      </c>
      <c r="V77" s="8">
        <f t="shared" si="4"/>
        <v>473</v>
      </c>
      <c r="W77" s="6">
        <f t="shared" si="5"/>
        <v>468</v>
      </c>
      <c r="X77" s="9" t="str">
        <f>Stat[[#This Row],[服装]]&amp;Stat[[#This Row],[名前]]&amp;Stat[[#This Row],[レアリティ]]</f>
        <v>ユニフォーム唐松拓巳ICONIC</v>
      </c>
      <c r="Y77" s="9" t="s">
        <v>347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67</v>
      </c>
      <c r="D78" t="s">
        <v>28</v>
      </c>
      <c r="E78" t="s">
        <v>25</v>
      </c>
      <c r="F78" t="s">
        <v>64</v>
      </c>
      <c r="G78" t="s">
        <v>71</v>
      </c>
      <c r="H78">
        <v>99</v>
      </c>
      <c r="I78" s="7" t="s">
        <v>22</v>
      </c>
      <c r="J78">
        <v>5</v>
      </c>
      <c r="K78">
        <v>76</v>
      </c>
      <c r="L78">
        <v>118</v>
      </c>
      <c r="M78">
        <v>116</v>
      </c>
      <c r="N78">
        <v>114</v>
      </c>
      <c r="O78">
        <v>119</v>
      </c>
      <c r="P78">
        <v>97</v>
      </c>
      <c r="Q78">
        <v>117</v>
      </c>
      <c r="R78">
        <v>116</v>
      </c>
      <c r="S78">
        <v>117</v>
      </c>
      <c r="T78">
        <v>116</v>
      </c>
      <c r="U78">
        <v>31</v>
      </c>
      <c r="V78" s="8">
        <f t="shared" si="4"/>
        <v>467</v>
      </c>
      <c r="W78" s="6">
        <f t="shared" si="5"/>
        <v>466</v>
      </c>
      <c r="X78" s="9" t="str">
        <f>Stat[[#This Row],[服装]]&amp;Stat[[#This Row],[名前]]&amp;Stat[[#This Row],[レアリティ]]</f>
        <v>ユニフォーム田沢裕樹ICONIC</v>
      </c>
      <c r="Y78" s="9" t="s">
        <v>348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68</v>
      </c>
      <c r="D79" t="s">
        <v>28</v>
      </c>
      <c r="E79" t="s">
        <v>26</v>
      </c>
      <c r="F79" t="s">
        <v>64</v>
      </c>
      <c r="G79" t="s">
        <v>71</v>
      </c>
      <c r="H79">
        <v>99</v>
      </c>
      <c r="I79" s="7" t="s">
        <v>22</v>
      </c>
      <c r="J79">
        <v>5</v>
      </c>
      <c r="K79">
        <v>75</v>
      </c>
      <c r="L79">
        <v>118</v>
      </c>
      <c r="M79">
        <v>118</v>
      </c>
      <c r="N79">
        <v>112</v>
      </c>
      <c r="O79">
        <v>120</v>
      </c>
      <c r="P79">
        <v>97</v>
      </c>
      <c r="Q79">
        <v>120</v>
      </c>
      <c r="R79">
        <v>115</v>
      </c>
      <c r="S79">
        <v>115</v>
      </c>
      <c r="T79">
        <v>115</v>
      </c>
      <c r="U79">
        <v>31</v>
      </c>
      <c r="V79" s="8">
        <f t="shared" si="4"/>
        <v>468</v>
      </c>
      <c r="W79" s="6">
        <f t="shared" si="5"/>
        <v>465</v>
      </c>
      <c r="X79" s="9" t="str">
        <f>Stat[[#This Row],[服装]]&amp;Stat[[#This Row],[名前]]&amp;Stat[[#This Row],[レアリティ]]</f>
        <v>ユニフォーム子安颯真ICONIC</v>
      </c>
      <c r="Y79" s="9" t="s">
        <v>349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69</v>
      </c>
      <c r="D80" t="s">
        <v>28</v>
      </c>
      <c r="E80" t="s">
        <v>21</v>
      </c>
      <c r="F80" t="s">
        <v>64</v>
      </c>
      <c r="G80" t="s">
        <v>71</v>
      </c>
      <c r="H80">
        <v>99</v>
      </c>
      <c r="I80" s="7" t="s">
        <v>22</v>
      </c>
      <c r="J80">
        <v>5</v>
      </c>
      <c r="K80">
        <v>85</v>
      </c>
      <c r="L80">
        <v>113</v>
      </c>
      <c r="M80">
        <v>110</v>
      </c>
      <c r="N80">
        <v>113</v>
      </c>
      <c r="O80">
        <v>122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8">
        <f t="shared" si="4"/>
        <v>458</v>
      </c>
      <c r="W80" s="6">
        <f t="shared" si="5"/>
        <v>470</v>
      </c>
      <c r="X80" s="9" t="str">
        <f>Stat[[#This Row],[服装]]&amp;Stat[[#This Row],[名前]]&amp;Stat[[#This Row],[レアリティ]]</f>
        <v>ユニフォーム横手駿ICONIC</v>
      </c>
      <c r="Y80" s="9" t="s">
        <v>350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70</v>
      </c>
      <c r="D81" t="s">
        <v>28</v>
      </c>
      <c r="E81" t="s">
        <v>31</v>
      </c>
      <c r="F81" t="s">
        <v>64</v>
      </c>
      <c r="G81" t="s">
        <v>71</v>
      </c>
      <c r="H81">
        <v>99</v>
      </c>
      <c r="I81" s="7" t="s">
        <v>22</v>
      </c>
      <c r="J81">
        <v>5</v>
      </c>
      <c r="K81">
        <v>73</v>
      </c>
      <c r="L81">
        <v>117</v>
      </c>
      <c r="M81">
        <v>115</v>
      </c>
      <c r="N81">
        <v>120</v>
      </c>
      <c r="O81">
        <v>120</v>
      </c>
      <c r="P81">
        <v>97</v>
      </c>
      <c r="Q81">
        <v>117</v>
      </c>
      <c r="R81">
        <v>114</v>
      </c>
      <c r="S81">
        <v>116</v>
      </c>
      <c r="T81">
        <v>116</v>
      </c>
      <c r="U81">
        <v>31</v>
      </c>
      <c r="V81" s="8">
        <f t="shared" si="4"/>
        <v>472</v>
      </c>
      <c r="W81" s="6">
        <f t="shared" si="5"/>
        <v>463</v>
      </c>
      <c r="X81" s="9" t="str">
        <f>Stat[[#This Row],[服装]]&amp;Stat[[#This Row],[名前]]&amp;Stat[[#This Row],[レアリティ]]</f>
        <v>ユニフォーム夏瀬伊吹ICONIC</v>
      </c>
      <c r="Y81" s="9" t="s">
        <v>351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72</v>
      </c>
      <c r="D82" t="s">
        <v>73</v>
      </c>
      <c r="E82" t="s">
        <v>74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76</v>
      </c>
      <c r="L82">
        <v>121</v>
      </c>
      <c r="M82">
        <v>119</v>
      </c>
      <c r="N82">
        <v>122</v>
      </c>
      <c r="O82">
        <v>122</v>
      </c>
      <c r="P82">
        <v>101</v>
      </c>
      <c r="Q82">
        <v>116</v>
      </c>
      <c r="R82">
        <v>116</v>
      </c>
      <c r="S82">
        <v>120</v>
      </c>
      <c r="T82">
        <v>120</v>
      </c>
      <c r="U82">
        <v>41</v>
      </c>
      <c r="V82" s="8">
        <f t="shared" si="4"/>
        <v>484</v>
      </c>
      <c r="W82" s="6">
        <f t="shared" si="5"/>
        <v>472</v>
      </c>
      <c r="X82" s="9" t="str">
        <f>Stat[[#This Row],[服装]]&amp;Stat[[#This Row],[名前]]&amp;Stat[[#This Row],[レアリティ]]</f>
        <v>ユニフォーム古牧譲ICONIC</v>
      </c>
      <c r="Y82" s="9" t="s">
        <v>352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76</v>
      </c>
      <c r="D83" t="s">
        <v>77</v>
      </c>
      <c r="E83" t="s">
        <v>78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76</v>
      </c>
      <c r="L83">
        <v>118</v>
      </c>
      <c r="M83">
        <v>116</v>
      </c>
      <c r="N83">
        <v>114</v>
      </c>
      <c r="O83">
        <v>117</v>
      </c>
      <c r="P83">
        <v>97</v>
      </c>
      <c r="Q83">
        <v>117</v>
      </c>
      <c r="R83">
        <v>115</v>
      </c>
      <c r="S83">
        <v>117</v>
      </c>
      <c r="T83">
        <v>117</v>
      </c>
      <c r="U83">
        <v>36</v>
      </c>
      <c r="V83" s="8">
        <f t="shared" si="4"/>
        <v>465</v>
      </c>
      <c r="W83" s="6">
        <f t="shared" si="5"/>
        <v>466</v>
      </c>
      <c r="X83" s="9" t="str">
        <f>Stat[[#This Row],[服装]]&amp;Stat[[#This Row],[名前]]&amp;Stat[[#This Row],[レアリティ]]</f>
        <v>ユニフォーム浅虫快人ICONIC</v>
      </c>
      <c r="Y83" s="9" t="s">
        <v>353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79</v>
      </c>
      <c r="D84" t="s">
        <v>73</v>
      </c>
      <c r="E84" t="s">
        <v>80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85</v>
      </c>
      <c r="L84">
        <v>112</v>
      </c>
      <c r="M84">
        <v>110</v>
      </c>
      <c r="N84">
        <v>114</v>
      </c>
      <c r="O84">
        <v>121</v>
      </c>
      <c r="P84">
        <v>101</v>
      </c>
      <c r="Q84">
        <v>110</v>
      </c>
      <c r="R84">
        <v>122</v>
      </c>
      <c r="S84">
        <v>118</v>
      </c>
      <c r="T84">
        <v>120</v>
      </c>
      <c r="U84">
        <v>41</v>
      </c>
      <c r="V84" s="8">
        <f t="shared" si="4"/>
        <v>457</v>
      </c>
      <c r="W84" s="6">
        <f t="shared" si="5"/>
        <v>470</v>
      </c>
      <c r="X84" s="9" t="str">
        <f>Stat[[#This Row],[服装]]&amp;Stat[[#This Row],[名前]]&amp;Stat[[#This Row],[レアリティ]]</f>
        <v>ユニフォーム南田大志ICONIC</v>
      </c>
      <c r="Y84" s="9" t="s">
        <v>354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81</v>
      </c>
      <c r="D85" t="s">
        <v>73</v>
      </c>
      <c r="E85" t="s">
        <v>82</v>
      </c>
      <c r="F85" t="s">
        <v>75</v>
      </c>
      <c r="G85" t="s">
        <v>71</v>
      </c>
      <c r="H85">
        <v>99</v>
      </c>
      <c r="I85" s="7" t="s">
        <v>22</v>
      </c>
      <c r="J85">
        <v>5</v>
      </c>
      <c r="K85">
        <v>75</v>
      </c>
      <c r="L85">
        <v>116</v>
      </c>
      <c r="M85">
        <v>116</v>
      </c>
      <c r="N85">
        <v>112</v>
      </c>
      <c r="O85">
        <v>120</v>
      </c>
      <c r="P85">
        <v>97</v>
      </c>
      <c r="Q85">
        <v>120</v>
      </c>
      <c r="R85">
        <v>115</v>
      </c>
      <c r="S85">
        <v>116</v>
      </c>
      <c r="T85">
        <v>116</v>
      </c>
      <c r="U85">
        <v>31</v>
      </c>
      <c r="V85" s="8">
        <f t="shared" si="4"/>
        <v>464</v>
      </c>
      <c r="W85" s="6">
        <f t="shared" si="5"/>
        <v>467</v>
      </c>
      <c r="X85" s="9" t="str">
        <f>Stat[[#This Row],[服装]]&amp;Stat[[#This Row],[名前]]&amp;Stat[[#This Row],[レアリティ]]</f>
        <v>ユニフォーム湯川良明ICONIC</v>
      </c>
      <c r="Y85" s="9" t="s">
        <v>355</v>
      </c>
      <c r="Z85" s="3"/>
      <c r="AA85" s="3"/>
      <c r="AB85" s="3"/>
    </row>
    <row r="86" spans="1:28" ht="14.4" x14ac:dyDescent="0.3">
      <c r="A86">
        <v>85</v>
      </c>
      <c r="B86" t="s">
        <v>108</v>
      </c>
      <c r="C86" t="s">
        <v>83</v>
      </c>
      <c r="D86" t="s">
        <v>84</v>
      </c>
      <c r="E86" t="s">
        <v>85</v>
      </c>
      <c r="F86" t="s">
        <v>75</v>
      </c>
      <c r="G86" t="s">
        <v>71</v>
      </c>
      <c r="H86">
        <v>99</v>
      </c>
      <c r="I86" s="7" t="s">
        <v>22</v>
      </c>
      <c r="J86">
        <v>5</v>
      </c>
      <c r="K86">
        <v>75</v>
      </c>
      <c r="L86">
        <v>120</v>
      </c>
      <c r="M86">
        <v>117</v>
      </c>
      <c r="N86">
        <v>114</v>
      </c>
      <c r="O86">
        <v>117</v>
      </c>
      <c r="P86">
        <v>97</v>
      </c>
      <c r="Q86">
        <v>115</v>
      </c>
      <c r="R86">
        <v>114</v>
      </c>
      <c r="S86">
        <v>116</v>
      </c>
      <c r="T86">
        <v>116</v>
      </c>
      <c r="U86">
        <v>31</v>
      </c>
      <c r="V86" s="8">
        <f t="shared" si="4"/>
        <v>468</v>
      </c>
      <c r="W86" s="6">
        <f t="shared" si="5"/>
        <v>461</v>
      </c>
      <c r="X86" s="9" t="str">
        <f>Stat[[#This Row],[服装]]&amp;Stat[[#This Row],[名前]]&amp;Stat[[#This Row],[レアリティ]]</f>
        <v>ユニフォーム稲垣功ICONIC</v>
      </c>
      <c r="Y86" s="9" t="s">
        <v>356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86</v>
      </c>
      <c r="D87" t="s">
        <v>84</v>
      </c>
      <c r="E87" t="s">
        <v>87</v>
      </c>
      <c r="F87" t="s">
        <v>75</v>
      </c>
      <c r="G87" t="s">
        <v>71</v>
      </c>
      <c r="H87">
        <v>99</v>
      </c>
      <c r="I87" s="7" t="s">
        <v>22</v>
      </c>
      <c r="J87">
        <v>5</v>
      </c>
      <c r="K87">
        <v>75</v>
      </c>
      <c r="L87">
        <v>115</v>
      </c>
      <c r="M87">
        <v>115</v>
      </c>
      <c r="N87">
        <v>112</v>
      </c>
      <c r="O87">
        <v>120</v>
      </c>
      <c r="P87">
        <v>97</v>
      </c>
      <c r="Q87">
        <v>120</v>
      </c>
      <c r="R87">
        <v>115</v>
      </c>
      <c r="S87">
        <v>117</v>
      </c>
      <c r="T87">
        <v>116</v>
      </c>
      <c r="U87">
        <v>31</v>
      </c>
      <c r="V87" s="8">
        <f t="shared" si="4"/>
        <v>462</v>
      </c>
      <c r="W87" s="6">
        <f t="shared" si="5"/>
        <v>468</v>
      </c>
      <c r="X87" s="9" t="str">
        <f>Stat[[#This Row],[服装]]&amp;Stat[[#This Row],[名前]]&amp;Stat[[#This Row],[レアリティ]]</f>
        <v>ユニフォーム馬門英治ICONIC</v>
      </c>
      <c r="Y87" s="9" t="s">
        <v>357</v>
      </c>
      <c r="Z87" s="3"/>
      <c r="AA87" s="3"/>
      <c r="AB87" s="3"/>
    </row>
    <row r="88" spans="1:28" ht="14.4" x14ac:dyDescent="0.3">
      <c r="A88">
        <v>87</v>
      </c>
      <c r="B88" t="s">
        <v>108</v>
      </c>
      <c r="C88" t="s">
        <v>88</v>
      </c>
      <c r="D88" t="s">
        <v>84</v>
      </c>
      <c r="E88" t="s">
        <v>85</v>
      </c>
      <c r="F88" t="s">
        <v>75</v>
      </c>
      <c r="G88" t="s">
        <v>71</v>
      </c>
      <c r="H88">
        <v>99</v>
      </c>
      <c r="I88" s="7" t="s">
        <v>22</v>
      </c>
      <c r="J88">
        <v>5</v>
      </c>
      <c r="K88">
        <v>76</v>
      </c>
      <c r="L88">
        <v>119</v>
      </c>
      <c r="M88">
        <v>118</v>
      </c>
      <c r="N88">
        <v>115</v>
      </c>
      <c r="O88">
        <v>117</v>
      </c>
      <c r="P88">
        <v>97</v>
      </c>
      <c r="Q88">
        <v>116</v>
      </c>
      <c r="R88">
        <v>115</v>
      </c>
      <c r="S88">
        <v>116</v>
      </c>
      <c r="T88">
        <v>116</v>
      </c>
      <c r="U88">
        <v>31</v>
      </c>
      <c r="V88" s="8">
        <f t="shared" si="4"/>
        <v>469</v>
      </c>
      <c r="W88" s="6">
        <f t="shared" si="5"/>
        <v>463</v>
      </c>
      <c r="X88" s="9" t="str">
        <f>Stat[[#This Row],[服装]]&amp;Stat[[#This Row],[名前]]&amp;Stat[[#This Row],[レアリティ]]</f>
        <v>ユニフォーム百沢雄大ICONIC</v>
      </c>
      <c r="Y88" s="9" t="s">
        <v>358</v>
      </c>
      <c r="Z88" s="3"/>
      <c r="AA88" s="3"/>
      <c r="AB88" s="3"/>
    </row>
    <row r="89" spans="1:28" ht="14.4" x14ac:dyDescent="0.3">
      <c r="A89">
        <v>88</v>
      </c>
      <c r="B89" s="3" t="s">
        <v>716</v>
      </c>
      <c r="C89" t="s">
        <v>88</v>
      </c>
      <c r="D89" s="3" t="s">
        <v>90</v>
      </c>
      <c r="E89" t="s">
        <v>78</v>
      </c>
      <c r="F89" t="s">
        <v>75</v>
      </c>
      <c r="G89" t="s">
        <v>71</v>
      </c>
      <c r="H89">
        <v>99</v>
      </c>
      <c r="I89" s="7" t="s">
        <v>22</v>
      </c>
      <c r="J89">
        <v>5</v>
      </c>
      <c r="K89">
        <v>77</v>
      </c>
      <c r="L89">
        <v>122</v>
      </c>
      <c r="M89">
        <v>121</v>
      </c>
      <c r="N89">
        <v>116</v>
      </c>
      <c r="O89">
        <v>118</v>
      </c>
      <c r="P89">
        <v>97</v>
      </c>
      <c r="Q89">
        <v>117</v>
      </c>
      <c r="R89">
        <v>116</v>
      </c>
      <c r="S89">
        <v>119</v>
      </c>
      <c r="T89">
        <v>117</v>
      </c>
      <c r="U89">
        <v>31</v>
      </c>
      <c r="V89" s="8">
        <f>SUM(L89:O89)</f>
        <v>477</v>
      </c>
      <c r="W89" s="6">
        <f>SUM(Q89:T89)</f>
        <v>469</v>
      </c>
      <c r="X89" s="9" t="str">
        <f>Stat[[#This Row],[服装]]&amp;Stat[[#This Row],[名前]]&amp;Stat[[#This Row],[レアリティ]]</f>
        <v>職業体験百沢雄大ICONIC</v>
      </c>
      <c r="Y89" s="9" t="s">
        <v>358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89</v>
      </c>
      <c r="D90" t="s">
        <v>90</v>
      </c>
      <c r="E90" t="s">
        <v>85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76</v>
      </c>
      <c r="L90">
        <v>122</v>
      </c>
      <c r="M90">
        <v>121</v>
      </c>
      <c r="N90">
        <v>114</v>
      </c>
      <c r="O90">
        <v>122</v>
      </c>
      <c r="P90">
        <v>101</v>
      </c>
      <c r="Q90">
        <v>114</v>
      </c>
      <c r="R90">
        <v>115</v>
      </c>
      <c r="S90">
        <v>118</v>
      </c>
      <c r="T90">
        <v>120</v>
      </c>
      <c r="U90">
        <v>41</v>
      </c>
      <c r="V90" s="8">
        <f t="shared" si="4"/>
        <v>479</v>
      </c>
      <c r="W90" s="6">
        <f t="shared" si="5"/>
        <v>467</v>
      </c>
      <c r="X90" s="9" t="str">
        <f>Stat[[#This Row],[服装]]&amp;Stat[[#This Row],[名前]]&amp;Stat[[#This Row],[レアリティ]]</f>
        <v>ユニフォーム照島游児ICONIC</v>
      </c>
      <c r="Y90" s="9" t="s">
        <v>359</v>
      </c>
      <c r="Z90" s="3"/>
      <c r="AA90" s="3"/>
      <c r="AB90" s="3"/>
    </row>
    <row r="91" spans="1:28" ht="14.4" x14ac:dyDescent="0.3">
      <c r="A91">
        <v>90</v>
      </c>
      <c r="B91" t="s">
        <v>149</v>
      </c>
      <c r="C91" t="s">
        <v>89</v>
      </c>
      <c r="D91" t="s">
        <v>77</v>
      </c>
      <c r="E91" t="s">
        <v>78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77</v>
      </c>
      <c r="L91">
        <v>125</v>
      </c>
      <c r="M91">
        <v>124</v>
      </c>
      <c r="N91">
        <v>115</v>
      </c>
      <c r="O91">
        <v>123</v>
      </c>
      <c r="P91">
        <v>101</v>
      </c>
      <c r="Q91">
        <v>115</v>
      </c>
      <c r="R91">
        <v>116</v>
      </c>
      <c r="S91">
        <v>121</v>
      </c>
      <c r="T91">
        <v>121</v>
      </c>
      <c r="U91">
        <v>41</v>
      </c>
      <c r="V91" s="8">
        <f t="shared" si="4"/>
        <v>487</v>
      </c>
      <c r="W91" s="6">
        <f t="shared" si="5"/>
        <v>473</v>
      </c>
      <c r="X91" s="9" t="str">
        <f>Stat[[#This Row],[服装]]&amp;Stat[[#This Row],[名前]]&amp;Stat[[#This Row],[レアリティ]]</f>
        <v>制服照島游児ICONIC</v>
      </c>
      <c r="Y91" s="9" t="s">
        <v>359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92</v>
      </c>
      <c r="D92" t="s">
        <v>90</v>
      </c>
      <c r="E92" t="s">
        <v>87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76</v>
      </c>
      <c r="L92">
        <v>117</v>
      </c>
      <c r="M92">
        <v>115</v>
      </c>
      <c r="N92">
        <v>112</v>
      </c>
      <c r="O92">
        <v>120</v>
      </c>
      <c r="P92">
        <v>97</v>
      </c>
      <c r="Q92">
        <v>121</v>
      </c>
      <c r="R92">
        <v>115</v>
      </c>
      <c r="S92">
        <v>117</v>
      </c>
      <c r="T92">
        <v>117</v>
      </c>
      <c r="U92">
        <v>41</v>
      </c>
      <c r="V92" s="8">
        <f t="shared" si="4"/>
        <v>464</v>
      </c>
      <c r="W92" s="6">
        <f t="shared" si="5"/>
        <v>470</v>
      </c>
      <c r="X92" s="9" t="str">
        <f>Stat[[#This Row],[服装]]&amp;Stat[[#This Row],[名前]]&amp;Stat[[#This Row],[レアリティ]]</f>
        <v>ユニフォーム母畑和馬ICONIC</v>
      </c>
      <c r="Y92" s="9" t="s">
        <v>360</v>
      </c>
      <c r="Z92" s="3"/>
      <c r="AA92" s="3"/>
      <c r="AB92" s="3"/>
    </row>
    <row r="93" spans="1:28" ht="13.8" customHeight="1" x14ac:dyDescent="0.3">
      <c r="A93">
        <v>92</v>
      </c>
      <c r="B93" t="s">
        <v>108</v>
      </c>
      <c r="C93" t="s">
        <v>93</v>
      </c>
      <c r="D93" t="s">
        <v>84</v>
      </c>
      <c r="E93" t="s">
        <v>97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74</v>
      </c>
      <c r="L93">
        <v>115</v>
      </c>
      <c r="M93">
        <v>114</v>
      </c>
      <c r="N93">
        <v>120</v>
      </c>
      <c r="O93">
        <v>120</v>
      </c>
      <c r="P93">
        <v>97</v>
      </c>
      <c r="Q93">
        <v>117</v>
      </c>
      <c r="R93">
        <v>114</v>
      </c>
      <c r="S93">
        <v>116</v>
      </c>
      <c r="T93">
        <v>117</v>
      </c>
      <c r="U93">
        <v>41</v>
      </c>
      <c r="V93" s="8">
        <f t="shared" si="4"/>
        <v>469</v>
      </c>
      <c r="W93" s="6">
        <f t="shared" si="5"/>
        <v>464</v>
      </c>
      <c r="X93" s="9" t="str">
        <f>Stat[[#This Row],[服装]]&amp;Stat[[#This Row],[名前]]&amp;Stat[[#This Row],[レアリティ]]</f>
        <v>ユニフォーム二岐丈晴ICONIC</v>
      </c>
      <c r="Y93" s="9" t="s">
        <v>361</v>
      </c>
      <c r="Z93" s="3"/>
      <c r="AA93" s="3"/>
      <c r="AB93" s="3"/>
    </row>
    <row r="94" spans="1:28" ht="14.4" x14ac:dyDescent="0.3">
      <c r="A94">
        <v>93</v>
      </c>
      <c r="B94" t="s">
        <v>149</v>
      </c>
      <c r="C94" t="s">
        <v>93</v>
      </c>
      <c r="D94" t="s">
        <v>90</v>
      </c>
      <c r="E94" t="s">
        <v>74</v>
      </c>
      <c r="F94" t="s">
        <v>91</v>
      </c>
      <c r="G94" t="s">
        <v>71</v>
      </c>
      <c r="H94">
        <v>99</v>
      </c>
      <c r="I94" s="7" t="s">
        <v>22</v>
      </c>
      <c r="J94">
        <v>5</v>
      </c>
      <c r="K94">
        <v>75</v>
      </c>
      <c r="L94">
        <v>116</v>
      </c>
      <c r="M94">
        <v>117</v>
      </c>
      <c r="N94">
        <v>123</v>
      </c>
      <c r="O94">
        <v>123</v>
      </c>
      <c r="P94">
        <v>97</v>
      </c>
      <c r="Q94">
        <v>118</v>
      </c>
      <c r="R94">
        <v>115</v>
      </c>
      <c r="S94">
        <v>117</v>
      </c>
      <c r="T94">
        <v>118</v>
      </c>
      <c r="U94">
        <v>41</v>
      </c>
      <c r="V94" s="8">
        <f t="shared" si="4"/>
        <v>479</v>
      </c>
      <c r="W94" s="6">
        <f t="shared" si="5"/>
        <v>468</v>
      </c>
      <c r="X94" s="9" t="str">
        <f>Stat[[#This Row],[服装]]&amp;Stat[[#This Row],[名前]]&amp;Stat[[#This Row],[レアリティ]]</f>
        <v>制服二岐丈晴ICONIC</v>
      </c>
      <c r="Y94" s="9" t="s">
        <v>361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99</v>
      </c>
      <c r="D95" t="s">
        <v>84</v>
      </c>
      <c r="E95" t="s">
        <v>85</v>
      </c>
      <c r="F95" t="s">
        <v>91</v>
      </c>
      <c r="G95" t="s">
        <v>71</v>
      </c>
      <c r="H95">
        <v>99</v>
      </c>
      <c r="I95" s="7" t="s">
        <v>22</v>
      </c>
      <c r="J95">
        <v>5</v>
      </c>
      <c r="K95">
        <v>74</v>
      </c>
      <c r="L95">
        <v>120</v>
      </c>
      <c r="M95">
        <v>119</v>
      </c>
      <c r="N95">
        <v>113</v>
      </c>
      <c r="O95">
        <v>118</v>
      </c>
      <c r="P95">
        <v>97</v>
      </c>
      <c r="Q95">
        <v>115</v>
      </c>
      <c r="R95">
        <v>115</v>
      </c>
      <c r="S95">
        <v>116</v>
      </c>
      <c r="T95">
        <v>116</v>
      </c>
      <c r="U95">
        <v>41</v>
      </c>
      <c r="V95" s="8">
        <f t="shared" si="4"/>
        <v>470</v>
      </c>
      <c r="W95" s="6">
        <f t="shared" si="5"/>
        <v>462</v>
      </c>
      <c r="X95" s="9" t="str">
        <f>Stat[[#This Row],[服装]]&amp;Stat[[#This Row],[名前]]&amp;Stat[[#This Row],[レアリティ]]</f>
        <v>ユニフォーム沼尻凛太郎ICONIC</v>
      </c>
      <c r="Y95" s="9" t="s">
        <v>362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94</v>
      </c>
      <c r="D96" t="s">
        <v>90</v>
      </c>
      <c r="E96" t="s">
        <v>87</v>
      </c>
      <c r="F96" t="s">
        <v>91</v>
      </c>
      <c r="G96" t="s">
        <v>71</v>
      </c>
      <c r="H96">
        <v>99</v>
      </c>
      <c r="I96" s="7" t="s">
        <v>22</v>
      </c>
      <c r="J96">
        <v>5</v>
      </c>
      <c r="K96">
        <v>74</v>
      </c>
      <c r="L96">
        <v>116</v>
      </c>
      <c r="M96">
        <v>115</v>
      </c>
      <c r="N96">
        <v>113</v>
      </c>
      <c r="O96">
        <v>117</v>
      </c>
      <c r="P96">
        <v>97</v>
      </c>
      <c r="Q96">
        <v>121</v>
      </c>
      <c r="R96">
        <v>115</v>
      </c>
      <c r="S96">
        <v>116</v>
      </c>
      <c r="T96">
        <v>117</v>
      </c>
      <c r="U96">
        <v>41</v>
      </c>
      <c r="V96" s="8">
        <f t="shared" si="4"/>
        <v>461</v>
      </c>
      <c r="W96" s="6">
        <f t="shared" si="5"/>
        <v>469</v>
      </c>
      <c r="X96" s="9" t="str">
        <f>Stat[[#This Row],[服装]]&amp;Stat[[#This Row],[名前]]&amp;Stat[[#This Row],[レアリティ]]</f>
        <v>ユニフォーム飯坂信義ICONIC</v>
      </c>
      <c r="Y96" s="9" t="s">
        <v>363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95</v>
      </c>
      <c r="D97" t="s">
        <v>90</v>
      </c>
      <c r="E97" t="s">
        <v>85</v>
      </c>
      <c r="F97" t="s">
        <v>91</v>
      </c>
      <c r="G97" t="s">
        <v>71</v>
      </c>
      <c r="H97">
        <v>99</v>
      </c>
      <c r="I97" s="7" t="s">
        <v>22</v>
      </c>
      <c r="J97">
        <v>5</v>
      </c>
      <c r="K97">
        <v>74</v>
      </c>
      <c r="L97">
        <v>118</v>
      </c>
      <c r="M97">
        <v>118</v>
      </c>
      <c r="N97">
        <v>113</v>
      </c>
      <c r="O97">
        <v>120</v>
      </c>
      <c r="P97">
        <v>97</v>
      </c>
      <c r="Q97">
        <v>115</v>
      </c>
      <c r="R97">
        <v>115</v>
      </c>
      <c r="S97">
        <v>120</v>
      </c>
      <c r="T97">
        <v>120</v>
      </c>
      <c r="U97">
        <v>41</v>
      </c>
      <c r="V97" s="8">
        <f t="shared" si="4"/>
        <v>469</v>
      </c>
      <c r="W97" s="6">
        <f t="shared" si="5"/>
        <v>470</v>
      </c>
      <c r="X97" s="9" t="str">
        <f>Stat[[#This Row],[服装]]&amp;Stat[[#This Row],[名前]]&amp;Stat[[#This Row],[レアリティ]]</f>
        <v>ユニフォーム東山勝道ICONIC</v>
      </c>
      <c r="Y97" s="9" t="s">
        <v>364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96</v>
      </c>
      <c r="D98" t="s">
        <v>90</v>
      </c>
      <c r="E98" t="s">
        <v>98</v>
      </c>
      <c r="F98" t="s">
        <v>91</v>
      </c>
      <c r="G98" t="s">
        <v>71</v>
      </c>
      <c r="H98">
        <v>99</v>
      </c>
      <c r="I98" s="7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120</v>
      </c>
      <c r="S98">
        <v>119</v>
      </c>
      <c r="T98">
        <v>120</v>
      </c>
      <c r="U98">
        <v>41</v>
      </c>
      <c r="V98" s="8">
        <f t="shared" si="4"/>
        <v>456</v>
      </c>
      <c r="W98" s="6">
        <f t="shared" si="5"/>
        <v>469</v>
      </c>
      <c r="X98" s="9" t="str">
        <f>Stat[[#This Row],[服装]]&amp;Stat[[#This Row],[名前]]&amp;Stat[[#This Row],[レアリティ]]</f>
        <v>ユニフォーム土湯新ICONIC</v>
      </c>
      <c r="Y98" s="9" t="s">
        <v>365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100</v>
      </c>
      <c r="D99" t="s">
        <v>77</v>
      </c>
      <c r="E99" t="s">
        <v>78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76</v>
      </c>
      <c r="L99">
        <v>123</v>
      </c>
      <c r="M99">
        <v>121</v>
      </c>
      <c r="N99">
        <v>113</v>
      </c>
      <c r="O99">
        <v>121</v>
      </c>
      <c r="P99">
        <v>97</v>
      </c>
      <c r="Q99">
        <v>115</v>
      </c>
      <c r="R99">
        <v>115</v>
      </c>
      <c r="S99">
        <v>120</v>
      </c>
      <c r="T99">
        <v>121</v>
      </c>
      <c r="U99">
        <v>41</v>
      </c>
      <c r="V99" s="8">
        <f t="shared" si="4"/>
        <v>478</v>
      </c>
      <c r="W99" s="6">
        <f t="shared" si="5"/>
        <v>471</v>
      </c>
      <c r="X99" s="9" t="str">
        <f>Stat[[#This Row],[服装]]&amp;Stat[[#This Row],[名前]]&amp;Stat[[#This Row],[レアリティ]]</f>
        <v>ユニフォーム中島猛ICONIC</v>
      </c>
      <c r="Y99" s="9" t="s">
        <v>366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101</v>
      </c>
      <c r="D100" t="s">
        <v>90</v>
      </c>
      <c r="E100" t="s">
        <v>78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80</v>
      </c>
      <c r="L100">
        <v>119</v>
      </c>
      <c r="M100">
        <v>116</v>
      </c>
      <c r="N100">
        <v>113</v>
      </c>
      <c r="O100">
        <v>117</v>
      </c>
      <c r="P100">
        <v>97</v>
      </c>
      <c r="Q100">
        <v>113</v>
      </c>
      <c r="R100">
        <v>115</v>
      </c>
      <c r="S100">
        <v>115</v>
      </c>
      <c r="T100">
        <v>116</v>
      </c>
      <c r="U100">
        <v>31</v>
      </c>
      <c r="V100" s="8">
        <f t="shared" si="4"/>
        <v>465</v>
      </c>
      <c r="W100" s="6">
        <f t="shared" si="5"/>
        <v>459</v>
      </c>
      <c r="X100" s="9" t="str">
        <f>Stat[[#This Row],[服装]]&amp;Stat[[#This Row],[名前]]&amp;Stat[[#This Row],[レアリティ]]</f>
        <v>ユニフォーム白石優希ICONIC</v>
      </c>
      <c r="Y100" s="9" t="s">
        <v>367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102</v>
      </c>
      <c r="D101" t="s">
        <v>77</v>
      </c>
      <c r="E101" t="s">
        <v>74</v>
      </c>
      <c r="F101" t="s">
        <v>130</v>
      </c>
      <c r="G101" t="s">
        <v>71</v>
      </c>
      <c r="H101">
        <v>99</v>
      </c>
      <c r="I101" s="7" t="s">
        <v>22</v>
      </c>
      <c r="J101">
        <v>5</v>
      </c>
      <c r="K101">
        <v>76</v>
      </c>
      <c r="L101">
        <v>119</v>
      </c>
      <c r="M101">
        <v>121</v>
      </c>
      <c r="N101">
        <v>122</v>
      </c>
      <c r="O101">
        <v>121</v>
      </c>
      <c r="P101">
        <v>97</v>
      </c>
      <c r="Q101">
        <v>119</v>
      </c>
      <c r="R101">
        <v>119</v>
      </c>
      <c r="S101">
        <v>118</v>
      </c>
      <c r="T101">
        <v>118</v>
      </c>
      <c r="U101">
        <v>41</v>
      </c>
      <c r="V101" s="8">
        <f t="shared" si="4"/>
        <v>483</v>
      </c>
      <c r="W101" s="6">
        <f t="shared" si="5"/>
        <v>474</v>
      </c>
      <c r="X101" s="9" t="str">
        <f>Stat[[#This Row],[服装]]&amp;Stat[[#This Row],[名前]]&amp;Stat[[#This Row],[レアリティ]]</f>
        <v>ユニフォーム花山一雅ICONIC</v>
      </c>
      <c r="Y101" s="9" t="s">
        <v>368</v>
      </c>
      <c r="Z101" s="3"/>
      <c r="AA101" s="3"/>
      <c r="AB101" s="3"/>
    </row>
    <row r="102" spans="1:28" ht="14.4" x14ac:dyDescent="0.3">
      <c r="A102">
        <v>101</v>
      </c>
      <c r="B102" t="s">
        <v>108</v>
      </c>
      <c r="C102" t="s">
        <v>103</v>
      </c>
      <c r="D102" t="s">
        <v>77</v>
      </c>
      <c r="E102" t="s">
        <v>82</v>
      </c>
      <c r="F102" t="s">
        <v>130</v>
      </c>
      <c r="G102" t="s">
        <v>71</v>
      </c>
      <c r="H102">
        <v>99</v>
      </c>
      <c r="I102" s="7" t="s">
        <v>22</v>
      </c>
      <c r="J102">
        <v>5</v>
      </c>
      <c r="K102">
        <v>80</v>
      </c>
      <c r="L102">
        <v>114</v>
      </c>
      <c r="M102">
        <v>114</v>
      </c>
      <c r="N102">
        <v>113</v>
      </c>
      <c r="O102">
        <v>117</v>
      </c>
      <c r="P102">
        <v>97</v>
      </c>
      <c r="Q102">
        <v>121</v>
      </c>
      <c r="R102">
        <v>115</v>
      </c>
      <c r="S102">
        <v>116</v>
      </c>
      <c r="T102">
        <v>117</v>
      </c>
      <c r="U102">
        <v>31</v>
      </c>
      <c r="V102" s="8">
        <f t="shared" si="4"/>
        <v>458</v>
      </c>
      <c r="W102" s="6">
        <f t="shared" si="5"/>
        <v>469</v>
      </c>
      <c r="X102" s="9" t="str">
        <f>Stat[[#This Row],[服装]]&amp;Stat[[#This Row],[名前]]&amp;Stat[[#This Row],[レアリティ]]</f>
        <v>ユニフォーム鳴子哲平ICONIC</v>
      </c>
      <c r="Y102" s="9" t="s">
        <v>369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104</v>
      </c>
      <c r="D103" t="s">
        <v>77</v>
      </c>
      <c r="E103" t="s">
        <v>80</v>
      </c>
      <c r="F103" t="s">
        <v>130</v>
      </c>
      <c r="G103" t="s">
        <v>71</v>
      </c>
      <c r="H103">
        <v>99</v>
      </c>
      <c r="I103" s="7" t="s">
        <v>22</v>
      </c>
      <c r="J103">
        <v>5</v>
      </c>
      <c r="K103">
        <v>85</v>
      </c>
      <c r="L103">
        <v>112</v>
      </c>
      <c r="M103">
        <v>110</v>
      </c>
      <c r="N103">
        <v>114</v>
      </c>
      <c r="O103">
        <v>120</v>
      </c>
      <c r="P103">
        <v>101</v>
      </c>
      <c r="Q103">
        <v>110</v>
      </c>
      <c r="R103">
        <v>121</v>
      </c>
      <c r="S103">
        <v>119</v>
      </c>
      <c r="T103">
        <v>120</v>
      </c>
      <c r="U103">
        <v>41</v>
      </c>
      <c r="V103" s="8">
        <f t="shared" si="4"/>
        <v>456</v>
      </c>
      <c r="W103" s="6">
        <f t="shared" si="5"/>
        <v>470</v>
      </c>
      <c r="X103" s="9" t="str">
        <f>Stat[[#This Row],[服装]]&amp;Stat[[#This Row],[名前]]&amp;Stat[[#This Row],[レアリティ]]</f>
        <v>ユニフォーム秋保和光ICONIC</v>
      </c>
      <c r="Y103" s="9" t="s">
        <v>370</v>
      </c>
      <c r="Z103" s="3"/>
      <c r="AA103" s="3"/>
      <c r="AB103" s="3"/>
    </row>
    <row r="104" spans="1:28" ht="14.4" x14ac:dyDescent="0.3">
      <c r="A104">
        <v>103</v>
      </c>
      <c r="B104" t="s">
        <v>108</v>
      </c>
      <c r="C104" t="s">
        <v>105</v>
      </c>
      <c r="D104" t="s">
        <v>77</v>
      </c>
      <c r="E104" t="s">
        <v>82</v>
      </c>
      <c r="F104" t="s">
        <v>130</v>
      </c>
      <c r="G104" t="s">
        <v>71</v>
      </c>
      <c r="H104">
        <v>99</v>
      </c>
      <c r="I104" s="7" t="s">
        <v>22</v>
      </c>
      <c r="J104">
        <v>5</v>
      </c>
      <c r="K104">
        <v>74</v>
      </c>
      <c r="L104">
        <v>114</v>
      </c>
      <c r="M104">
        <v>115</v>
      </c>
      <c r="N104">
        <v>113</v>
      </c>
      <c r="O104">
        <v>118</v>
      </c>
      <c r="P104">
        <v>97</v>
      </c>
      <c r="Q104">
        <v>121</v>
      </c>
      <c r="R104">
        <v>117</v>
      </c>
      <c r="S104">
        <v>116</v>
      </c>
      <c r="T104">
        <v>117</v>
      </c>
      <c r="U104">
        <v>31</v>
      </c>
      <c r="V104" s="8">
        <f t="shared" si="4"/>
        <v>460</v>
      </c>
      <c r="W104" s="6">
        <f t="shared" si="5"/>
        <v>471</v>
      </c>
      <c r="X104" s="9" t="str">
        <f>Stat[[#This Row],[服装]]&amp;Stat[[#This Row],[名前]]&amp;Stat[[#This Row],[レアリティ]]</f>
        <v>ユニフォーム松島剛ICONIC</v>
      </c>
      <c r="Y104" s="9" t="s">
        <v>372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106</v>
      </c>
      <c r="D105" t="s">
        <v>77</v>
      </c>
      <c r="E105" t="s">
        <v>78</v>
      </c>
      <c r="F105" t="s">
        <v>130</v>
      </c>
      <c r="G105" t="s">
        <v>71</v>
      </c>
      <c r="H105">
        <v>99</v>
      </c>
      <c r="I105" s="7" t="s">
        <v>22</v>
      </c>
      <c r="J105">
        <v>5</v>
      </c>
      <c r="K105">
        <v>74</v>
      </c>
      <c r="L105">
        <v>121</v>
      </c>
      <c r="M105">
        <v>118</v>
      </c>
      <c r="N105">
        <v>114</v>
      </c>
      <c r="O105">
        <v>120</v>
      </c>
      <c r="P105">
        <v>101</v>
      </c>
      <c r="Q105">
        <v>116</v>
      </c>
      <c r="R105">
        <v>116</v>
      </c>
      <c r="S105">
        <v>118</v>
      </c>
      <c r="T105">
        <v>118</v>
      </c>
      <c r="U105">
        <v>36</v>
      </c>
      <c r="V105" s="8">
        <f t="shared" ref="V105:V139" si="6">SUM(L105:O105)</f>
        <v>473</v>
      </c>
      <c r="W105" s="6">
        <f t="shared" ref="W105:W139" si="7">SUM(Q105:T105)</f>
        <v>468</v>
      </c>
      <c r="X105" s="9" t="str">
        <f>Stat[[#This Row],[服装]]&amp;Stat[[#This Row],[名前]]&amp;Stat[[#This Row],[レアリティ]]</f>
        <v>ユニフォーム川渡瞬己ICONIC</v>
      </c>
      <c r="Y105" s="9" t="s">
        <v>371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109</v>
      </c>
      <c r="D106" t="s">
        <v>73</v>
      </c>
      <c r="E106" t="s">
        <v>78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82</v>
      </c>
      <c r="L106">
        <v>130</v>
      </c>
      <c r="M106">
        <v>130</v>
      </c>
      <c r="N106">
        <v>114</v>
      </c>
      <c r="O106">
        <v>123</v>
      </c>
      <c r="P106">
        <v>101</v>
      </c>
      <c r="Q106">
        <v>116</v>
      </c>
      <c r="R106">
        <v>116</v>
      </c>
      <c r="S106">
        <v>120</v>
      </c>
      <c r="T106">
        <v>120</v>
      </c>
      <c r="U106">
        <v>41</v>
      </c>
      <c r="V106" s="8">
        <f t="shared" si="6"/>
        <v>497</v>
      </c>
      <c r="W106" s="6">
        <f t="shared" si="7"/>
        <v>472</v>
      </c>
      <c r="X106" s="9" t="str">
        <f>Stat[[#This Row],[服装]]&amp;Stat[[#This Row],[名前]]&amp;Stat[[#This Row],[レアリティ]]</f>
        <v>ユニフォーム牛島若利ICONIC</v>
      </c>
      <c r="Y106" s="9" t="s">
        <v>373</v>
      </c>
      <c r="Z106" s="3"/>
      <c r="AA106" s="3"/>
      <c r="AB106" s="3"/>
    </row>
    <row r="107" spans="1:28" ht="14.4" x14ac:dyDescent="0.3">
      <c r="A107">
        <v>106</v>
      </c>
      <c r="B107" t="s">
        <v>116</v>
      </c>
      <c r="C107" t="s">
        <v>109</v>
      </c>
      <c r="D107" t="s">
        <v>90</v>
      </c>
      <c r="E107" t="s">
        <v>78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83</v>
      </c>
      <c r="L107">
        <v>133</v>
      </c>
      <c r="M107">
        <v>133</v>
      </c>
      <c r="N107">
        <v>115</v>
      </c>
      <c r="O107">
        <v>124</v>
      </c>
      <c r="P107">
        <v>101</v>
      </c>
      <c r="Q107">
        <v>117</v>
      </c>
      <c r="R107">
        <v>117</v>
      </c>
      <c r="S107">
        <v>123</v>
      </c>
      <c r="T107">
        <v>121</v>
      </c>
      <c r="U107">
        <v>41</v>
      </c>
      <c r="V107" s="8">
        <f t="shared" si="6"/>
        <v>505</v>
      </c>
      <c r="W107" s="6">
        <f t="shared" si="7"/>
        <v>478</v>
      </c>
      <c r="X107" s="9" t="str">
        <f>Stat[[#This Row],[服装]]&amp;Stat[[#This Row],[名前]]&amp;Stat[[#This Row],[レアリティ]]</f>
        <v>水着牛島若利ICONIC</v>
      </c>
      <c r="Y107" s="9" t="s">
        <v>373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110</v>
      </c>
      <c r="D108" t="s">
        <v>73</v>
      </c>
      <c r="E108" t="s">
        <v>82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81</v>
      </c>
      <c r="L108">
        <v>123</v>
      </c>
      <c r="M108">
        <v>120</v>
      </c>
      <c r="N108">
        <v>113</v>
      </c>
      <c r="O108">
        <v>121</v>
      </c>
      <c r="P108">
        <v>97</v>
      </c>
      <c r="Q108">
        <v>125</v>
      </c>
      <c r="R108">
        <v>115</v>
      </c>
      <c r="S108">
        <v>117</v>
      </c>
      <c r="T108">
        <v>117</v>
      </c>
      <c r="U108">
        <v>28</v>
      </c>
      <c r="V108" s="8">
        <f t="shared" si="6"/>
        <v>477</v>
      </c>
      <c r="W108" s="6">
        <f t="shared" si="7"/>
        <v>474</v>
      </c>
      <c r="X108" s="9" t="str">
        <f>Stat[[#This Row],[服装]]&amp;Stat[[#This Row],[名前]]&amp;Stat[[#This Row],[レアリティ]]</f>
        <v>ユニフォーム天童覚ICONIC</v>
      </c>
      <c r="Y108" s="9" t="s">
        <v>374</v>
      </c>
      <c r="Z108" s="3"/>
      <c r="AA108" s="3"/>
      <c r="AB108" s="3"/>
    </row>
    <row r="109" spans="1:28" ht="14.4" x14ac:dyDescent="0.3">
      <c r="A109">
        <v>108</v>
      </c>
      <c r="B109" t="s">
        <v>116</v>
      </c>
      <c r="C109" t="s">
        <v>110</v>
      </c>
      <c r="D109" t="s">
        <v>90</v>
      </c>
      <c r="E109" t="s">
        <v>82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82</v>
      </c>
      <c r="L109">
        <v>126</v>
      </c>
      <c r="M109">
        <v>121</v>
      </c>
      <c r="N109">
        <v>114</v>
      </c>
      <c r="O109">
        <v>122</v>
      </c>
      <c r="P109">
        <v>97</v>
      </c>
      <c r="Q109">
        <v>128</v>
      </c>
      <c r="R109">
        <v>116</v>
      </c>
      <c r="S109">
        <v>120</v>
      </c>
      <c r="T109">
        <v>118</v>
      </c>
      <c r="U109">
        <v>28</v>
      </c>
      <c r="V109" s="8">
        <f t="shared" si="6"/>
        <v>483</v>
      </c>
      <c r="W109" s="6">
        <f t="shared" si="7"/>
        <v>482</v>
      </c>
      <c r="X109" s="9" t="str">
        <f>Stat[[#This Row],[服装]]&amp;Stat[[#This Row],[名前]]&amp;Stat[[#This Row],[レアリティ]]</f>
        <v>水着天童覚ICONIC</v>
      </c>
      <c r="Y109" s="9" t="s">
        <v>374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t="s">
        <v>111</v>
      </c>
      <c r="D110" t="s">
        <v>77</v>
      </c>
      <c r="E110" t="s">
        <v>78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76</v>
      </c>
      <c r="L110">
        <v>123</v>
      </c>
      <c r="M110">
        <v>120</v>
      </c>
      <c r="N110">
        <v>118</v>
      </c>
      <c r="O110">
        <v>123</v>
      </c>
      <c r="P110">
        <v>101</v>
      </c>
      <c r="Q110">
        <v>118</v>
      </c>
      <c r="R110">
        <v>118</v>
      </c>
      <c r="S110">
        <v>121</v>
      </c>
      <c r="T110">
        <v>121</v>
      </c>
      <c r="U110">
        <v>36</v>
      </c>
      <c r="V110" s="8">
        <f t="shared" si="6"/>
        <v>484</v>
      </c>
      <c r="W110" s="6">
        <f t="shared" si="7"/>
        <v>478</v>
      </c>
      <c r="X110" s="9" t="str">
        <f>Stat[[#This Row],[服装]]&amp;Stat[[#This Row],[名前]]&amp;Stat[[#This Row],[レアリティ]]</f>
        <v>ユニフォーム五色工ICONIC</v>
      </c>
      <c r="Y110" s="9" t="s">
        <v>375</v>
      </c>
      <c r="Z110" s="3"/>
      <c r="AA110" s="3"/>
      <c r="AB110" s="3"/>
    </row>
    <row r="111" spans="1:28" ht="14.4" x14ac:dyDescent="0.3">
      <c r="A111">
        <v>110</v>
      </c>
      <c r="B111" s="3" t="s">
        <v>716</v>
      </c>
      <c r="C111" t="s">
        <v>111</v>
      </c>
      <c r="D111" s="3" t="s">
        <v>73</v>
      </c>
      <c r="E111" t="s">
        <v>78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77</v>
      </c>
      <c r="L111">
        <v>126</v>
      </c>
      <c r="M111">
        <v>123</v>
      </c>
      <c r="N111">
        <v>119</v>
      </c>
      <c r="O111">
        <v>124</v>
      </c>
      <c r="P111">
        <v>101</v>
      </c>
      <c r="Q111">
        <v>119</v>
      </c>
      <c r="R111">
        <v>119</v>
      </c>
      <c r="S111">
        <v>124</v>
      </c>
      <c r="T111">
        <v>122</v>
      </c>
      <c r="U111">
        <v>41</v>
      </c>
      <c r="V111" s="8">
        <f>SUM(L111:O111)</f>
        <v>492</v>
      </c>
      <c r="W111" s="6">
        <f>SUM(Q111:T111)</f>
        <v>484</v>
      </c>
      <c r="X111" s="9" t="str">
        <f>Stat[[#This Row],[服装]]&amp;Stat[[#This Row],[名前]]&amp;Stat[[#This Row],[レアリティ]]</f>
        <v>職業体験五色工ICONIC</v>
      </c>
      <c r="Y111" s="9" t="s">
        <v>375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112</v>
      </c>
      <c r="D112" t="s">
        <v>73</v>
      </c>
      <c r="E112" t="s">
        <v>74</v>
      </c>
      <c r="F112" t="s">
        <v>118</v>
      </c>
      <c r="G112" t="s">
        <v>71</v>
      </c>
      <c r="H112">
        <v>99</v>
      </c>
      <c r="I112" s="7" t="s">
        <v>22</v>
      </c>
      <c r="J112">
        <v>5</v>
      </c>
      <c r="K112">
        <v>75</v>
      </c>
      <c r="L112">
        <v>119</v>
      </c>
      <c r="M112">
        <v>120</v>
      </c>
      <c r="N112">
        <v>127</v>
      </c>
      <c r="O112">
        <v>123</v>
      </c>
      <c r="P112">
        <v>101</v>
      </c>
      <c r="Q112">
        <v>117</v>
      </c>
      <c r="R112">
        <v>117</v>
      </c>
      <c r="S112">
        <v>116</v>
      </c>
      <c r="T112">
        <v>118</v>
      </c>
      <c r="U112">
        <v>36</v>
      </c>
      <c r="V112" s="8">
        <f t="shared" si="6"/>
        <v>489</v>
      </c>
      <c r="W112" s="6">
        <f t="shared" si="7"/>
        <v>468</v>
      </c>
      <c r="X112" s="9" t="str">
        <f>Stat[[#This Row],[服装]]&amp;Stat[[#This Row],[名前]]&amp;Stat[[#This Row],[レアリティ]]</f>
        <v>ユニフォーム白布賢二郎ICONIC</v>
      </c>
      <c r="Y112" s="9" t="s">
        <v>376</v>
      </c>
      <c r="Z112" s="3"/>
      <c r="AA112" s="3"/>
      <c r="AB112" s="3"/>
    </row>
    <row r="113" spans="1:28" ht="14.4" x14ac:dyDescent="0.3">
      <c r="A113">
        <v>112</v>
      </c>
      <c r="B113" t="s">
        <v>404</v>
      </c>
      <c r="C113" t="s">
        <v>405</v>
      </c>
      <c r="D113" t="s">
        <v>24</v>
      </c>
      <c r="E113" t="s">
        <v>31</v>
      </c>
      <c r="F113" t="s">
        <v>158</v>
      </c>
      <c r="G113" t="s">
        <v>71</v>
      </c>
      <c r="H113">
        <v>99</v>
      </c>
      <c r="I113" s="7" t="s">
        <v>22</v>
      </c>
      <c r="J113">
        <v>5</v>
      </c>
      <c r="K113">
        <v>76</v>
      </c>
      <c r="L113">
        <v>120</v>
      </c>
      <c r="M113">
        <v>123</v>
      </c>
      <c r="N113">
        <v>130</v>
      </c>
      <c r="O113">
        <v>126</v>
      </c>
      <c r="P113">
        <v>101</v>
      </c>
      <c r="Q113">
        <v>118</v>
      </c>
      <c r="R113">
        <v>118</v>
      </c>
      <c r="S113">
        <v>117</v>
      </c>
      <c r="T113">
        <v>119</v>
      </c>
      <c r="U113">
        <v>36</v>
      </c>
      <c r="V113" s="8">
        <v>499</v>
      </c>
      <c r="W113" s="6">
        <v>472</v>
      </c>
      <c r="X113" s="9" t="str">
        <f>Stat[[#This Row],[服装]]&amp;Stat[[#This Row],[名前]]&amp;Stat[[#This Row],[レアリティ]]</f>
        <v>探偵白布賢二郎ICONIC</v>
      </c>
      <c r="Y113" s="9" t="s">
        <v>376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113</v>
      </c>
      <c r="D114" t="s">
        <v>73</v>
      </c>
      <c r="E114" t="s">
        <v>78</v>
      </c>
      <c r="F114" t="s">
        <v>118</v>
      </c>
      <c r="G114" t="s">
        <v>71</v>
      </c>
      <c r="H114">
        <v>99</v>
      </c>
      <c r="I114" s="7" t="s">
        <v>22</v>
      </c>
      <c r="J114">
        <v>5</v>
      </c>
      <c r="K114">
        <v>75</v>
      </c>
      <c r="L114">
        <v>123</v>
      </c>
      <c r="M114">
        <v>120</v>
      </c>
      <c r="N114">
        <v>118</v>
      </c>
      <c r="O114">
        <v>123</v>
      </c>
      <c r="P114">
        <v>97</v>
      </c>
      <c r="Q114">
        <v>118</v>
      </c>
      <c r="R114">
        <v>118</v>
      </c>
      <c r="S114">
        <v>121</v>
      </c>
      <c r="T114">
        <v>121</v>
      </c>
      <c r="U114">
        <v>31</v>
      </c>
      <c r="V114" s="8">
        <f t="shared" si="6"/>
        <v>484</v>
      </c>
      <c r="W114" s="6">
        <f t="shared" si="7"/>
        <v>478</v>
      </c>
      <c r="X114" s="9" t="str">
        <f>Stat[[#This Row],[服装]]&amp;Stat[[#This Row],[名前]]&amp;Stat[[#This Row],[レアリティ]]</f>
        <v>ユニフォーム大平獅音ICONIC</v>
      </c>
      <c r="Y114" s="9" t="s">
        <v>377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114</v>
      </c>
      <c r="D115" t="s">
        <v>73</v>
      </c>
      <c r="E115" t="s">
        <v>82</v>
      </c>
      <c r="F115" t="s">
        <v>118</v>
      </c>
      <c r="G115" t="s">
        <v>71</v>
      </c>
      <c r="H115">
        <v>99</v>
      </c>
      <c r="I115" s="7" t="s">
        <v>22</v>
      </c>
      <c r="J115">
        <v>5</v>
      </c>
      <c r="K115">
        <v>75</v>
      </c>
      <c r="L115">
        <v>123</v>
      </c>
      <c r="M115">
        <v>120</v>
      </c>
      <c r="N115">
        <v>113</v>
      </c>
      <c r="O115">
        <v>121</v>
      </c>
      <c r="P115">
        <v>101</v>
      </c>
      <c r="Q115">
        <v>121</v>
      </c>
      <c r="R115">
        <v>115</v>
      </c>
      <c r="S115">
        <v>117</v>
      </c>
      <c r="T115">
        <v>117</v>
      </c>
      <c r="U115">
        <v>31</v>
      </c>
      <c r="V115" s="8">
        <f t="shared" si="6"/>
        <v>477</v>
      </c>
      <c r="W115" s="6">
        <f t="shared" si="7"/>
        <v>470</v>
      </c>
      <c r="X115" s="9" t="str">
        <f>Stat[[#This Row],[服装]]&amp;Stat[[#This Row],[名前]]&amp;Stat[[#This Row],[レアリティ]]</f>
        <v>ユニフォーム川西太一ICONIC</v>
      </c>
      <c r="Y115" s="9" t="s">
        <v>378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s="3" t="s">
        <v>675</v>
      </c>
      <c r="D116" t="s">
        <v>73</v>
      </c>
      <c r="E116" t="s">
        <v>74</v>
      </c>
      <c r="F116" t="s">
        <v>118</v>
      </c>
      <c r="G116" t="s">
        <v>71</v>
      </c>
      <c r="H116">
        <v>99</v>
      </c>
      <c r="I116" s="7" t="s">
        <v>22</v>
      </c>
      <c r="J116">
        <v>5</v>
      </c>
      <c r="K116">
        <v>74</v>
      </c>
      <c r="L116">
        <v>117</v>
      </c>
      <c r="M116">
        <v>120</v>
      </c>
      <c r="N116">
        <v>121</v>
      </c>
      <c r="O116">
        <v>121</v>
      </c>
      <c r="P116">
        <v>101</v>
      </c>
      <c r="Q116">
        <v>117</v>
      </c>
      <c r="R116">
        <v>117</v>
      </c>
      <c r="S116">
        <v>117</v>
      </c>
      <c r="T116">
        <v>118</v>
      </c>
      <c r="U116">
        <v>36</v>
      </c>
      <c r="V116" s="8">
        <f t="shared" si="6"/>
        <v>479</v>
      </c>
      <c r="W116" s="6">
        <f t="shared" si="7"/>
        <v>469</v>
      </c>
      <c r="X116" s="9" t="str">
        <f>Stat[[#This Row],[服装]]&amp;Stat[[#This Row],[名前]]&amp;Stat[[#This Row],[レアリティ]]</f>
        <v>ユニフォーム瀬見英太ICONIC</v>
      </c>
      <c r="Y116" s="9" t="s">
        <v>379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115</v>
      </c>
      <c r="D117" t="s">
        <v>73</v>
      </c>
      <c r="E117" t="s">
        <v>80</v>
      </c>
      <c r="F117" t="s">
        <v>118</v>
      </c>
      <c r="G117" t="s">
        <v>71</v>
      </c>
      <c r="H117">
        <v>99</v>
      </c>
      <c r="I117" s="7" t="s">
        <v>22</v>
      </c>
      <c r="J117">
        <v>5</v>
      </c>
      <c r="K117">
        <v>85</v>
      </c>
      <c r="L117">
        <v>112</v>
      </c>
      <c r="M117">
        <v>110</v>
      </c>
      <c r="N117">
        <v>114</v>
      </c>
      <c r="O117">
        <v>120</v>
      </c>
      <c r="P117">
        <v>101</v>
      </c>
      <c r="Q117">
        <v>110</v>
      </c>
      <c r="R117">
        <v>121</v>
      </c>
      <c r="S117">
        <v>119</v>
      </c>
      <c r="T117">
        <v>120</v>
      </c>
      <c r="U117">
        <v>41</v>
      </c>
      <c r="V117" s="8">
        <f t="shared" si="6"/>
        <v>456</v>
      </c>
      <c r="W117" s="6">
        <f t="shared" si="7"/>
        <v>470</v>
      </c>
      <c r="X117" s="9" t="str">
        <f>Stat[[#This Row],[服装]]&amp;Stat[[#This Row],[名前]]&amp;Stat[[#This Row],[レアリティ]]</f>
        <v>ユニフォーム山形隼人ICONIC</v>
      </c>
      <c r="Y117" s="9" t="s">
        <v>380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196</v>
      </c>
      <c r="D118" t="s">
        <v>77</v>
      </c>
      <c r="E118" t="s">
        <v>74</v>
      </c>
      <c r="F118" t="s">
        <v>195</v>
      </c>
      <c r="G118" t="s">
        <v>71</v>
      </c>
      <c r="H118">
        <v>99</v>
      </c>
      <c r="I118" s="7" t="s">
        <v>22</v>
      </c>
      <c r="J118">
        <v>5</v>
      </c>
      <c r="K118">
        <v>82</v>
      </c>
      <c r="L118">
        <v>120</v>
      </c>
      <c r="M118">
        <v>129</v>
      </c>
      <c r="N118">
        <v>130</v>
      </c>
      <c r="O118">
        <v>127</v>
      </c>
      <c r="P118">
        <v>101</v>
      </c>
      <c r="Q118">
        <v>114</v>
      </c>
      <c r="R118">
        <v>119</v>
      </c>
      <c r="S118">
        <v>114</v>
      </c>
      <c r="T118">
        <v>118</v>
      </c>
      <c r="U118">
        <v>36</v>
      </c>
      <c r="V118" s="8">
        <f t="shared" si="6"/>
        <v>506</v>
      </c>
      <c r="W118" s="6">
        <f t="shared" si="7"/>
        <v>465</v>
      </c>
      <c r="X118" s="9" t="str">
        <f>Stat[[#This Row],[服装]]&amp;Stat[[#This Row],[名前]]&amp;Stat[[#This Row],[レアリティ]]</f>
        <v>ユニフォーム宮侑ICONIC</v>
      </c>
      <c r="Y118" s="9" t="s">
        <v>381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197</v>
      </c>
      <c r="D119" t="s">
        <v>90</v>
      </c>
      <c r="E119" t="s">
        <v>78</v>
      </c>
      <c r="F119" t="s">
        <v>195</v>
      </c>
      <c r="G119" t="s">
        <v>71</v>
      </c>
      <c r="H119">
        <v>99</v>
      </c>
      <c r="I119" s="7" t="s">
        <v>22</v>
      </c>
      <c r="J119">
        <v>5</v>
      </c>
      <c r="K119">
        <v>82</v>
      </c>
      <c r="L119">
        <v>127</v>
      </c>
      <c r="M119">
        <v>120</v>
      </c>
      <c r="N119">
        <v>116</v>
      </c>
      <c r="O119">
        <v>121</v>
      </c>
      <c r="P119">
        <v>101</v>
      </c>
      <c r="Q119">
        <v>123</v>
      </c>
      <c r="R119">
        <v>119</v>
      </c>
      <c r="S119">
        <v>122</v>
      </c>
      <c r="T119">
        <v>119</v>
      </c>
      <c r="U119">
        <v>31</v>
      </c>
      <c r="V119" s="8">
        <f t="shared" si="6"/>
        <v>484</v>
      </c>
      <c r="W119" s="6">
        <f t="shared" si="7"/>
        <v>483</v>
      </c>
      <c r="X119" s="9" t="str">
        <f>Stat[[#This Row],[服装]]&amp;Stat[[#This Row],[名前]]&amp;Stat[[#This Row],[レアリティ]]</f>
        <v>ユニフォーム宮治ICONIC</v>
      </c>
      <c r="Y119" s="9" t="s">
        <v>382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198</v>
      </c>
      <c r="D120" t="s">
        <v>77</v>
      </c>
      <c r="E120" t="s">
        <v>82</v>
      </c>
      <c r="F120" t="s">
        <v>195</v>
      </c>
      <c r="G120" t="s">
        <v>71</v>
      </c>
      <c r="H120">
        <v>99</v>
      </c>
      <c r="I120" s="7" t="s">
        <v>22</v>
      </c>
      <c r="J120">
        <v>5</v>
      </c>
      <c r="K120">
        <v>80</v>
      </c>
      <c r="L120">
        <v>126</v>
      </c>
      <c r="M120">
        <v>118</v>
      </c>
      <c r="N120">
        <v>112</v>
      </c>
      <c r="O120">
        <v>121</v>
      </c>
      <c r="P120">
        <v>101</v>
      </c>
      <c r="Q120">
        <v>128</v>
      </c>
      <c r="R120">
        <v>114</v>
      </c>
      <c r="S120">
        <v>117</v>
      </c>
      <c r="T120">
        <v>117</v>
      </c>
      <c r="U120">
        <v>36</v>
      </c>
      <c r="V120" s="8">
        <f t="shared" si="6"/>
        <v>477</v>
      </c>
      <c r="W120" s="6">
        <f t="shared" si="7"/>
        <v>476</v>
      </c>
      <c r="X120" s="9" t="str">
        <f>Stat[[#This Row],[服装]]&amp;Stat[[#This Row],[名前]]&amp;Stat[[#This Row],[レアリティ]]</f>
        <v>ユニフォーム角名倫太郎ICONIC</v>
      </c>
      <c r="Y120" s="9" t="s">
        <v>383</v>
      </c>
      <c r="Z120" s="3"/>
      <c r="AA120" s="3"/>
      <c r="AB120" s="3"/>
    </row>
    <row r="121" spans="1:28" ht="14.4" x14ac:dyDescent="0.3">
      <c r="A121">
        <v>120</v>
      </c>
      <c r="B121" t="s">
        <v>108</v>
      </c>
      <c r="C121" t="s">
        <v>199</v>
      </c>
      <c r="D121" t="s">
        <v>77</v>
      </c>
      <c r="E121" t="s">
        <v>78</v>
      </c>
      <c r="F121" t="s">
        <v>195</v>
      </c>
      <c r="G121" t="s">
        <v>71</v>
      </c>
      <c r="H121">
        <v>99</v>
      </c>
      <c r="I121" s="7" t="s">
        <v>22</v>
      </c>
      <c r="J121">
        <v>5</v>
      </c>
      <c r="K121">
        <v>74</v>
      </c>
      <c r="L121">
        <v>125</v>
      </c>
      <c r="M121">
        <v>119</v>
      </c>
      <c r="N121">
        <v>115</v>
      </c>
      <c r="O121">
        <v>119</v>
      </c>
      <c r="P121">
        <v>97</v>
      </c>
      <c r="Q121">
        <v>118</v>
      </c>
      <c r="R121">
        <v>121</v>
      </c>
      <c r="S121">
        <v>120</v>
      </c>
      <c r="T121">
        <v>121</v>
      </c>
      <c r="U121">
        <v>36</v>
      </c>
      <c r="V121" s="8">
        <f t="shared" si="6"/>
        <v>478</v>
      </c>
      <c r="W121" s="6">
        <f t="shared" si="7"/>
        <v>480</v>
      </c>
      <c r="X121" s="9" t="str">
        <f>Stat[[#This Row],[服装]]&amp;Stat[[#This Row],[名前]]&amp;Stat[[#This Row],[レアリティ]]</f>
        <v>ユニフォーム北信介ICONIC</v>
      </c>
      <c r="Y121" s="9" t="s">
        <v>384</v>
      </c>
      <c r="Z121" s="3"/>
      <c r="AA121" s="3"/>
      <c r="AB121" s="3"/>
    </row>
    <row r="122" spans="1:28" ht="15.05" customHeight="1" x14ac:dyDescent="0.3">
      <c r="A122">
        <v>121</v>
      </c>
      <c r="B122" t="s">
        <v>108</v>
      </c>
      <c r="C122" s="3" t="s">
        <v>678</v>
      </c>
      <c r="D122" t="s">
        <v>77</v>
      </c>
      <c r="E122" s="3" t="s">
        <v>78</v>
      </c>
      <c r="F122" t="s">
        <v>195</v>
      </c>
      <c r="G122" t="s">
        <v>71</v>
      </c>
      <c r="H122">
        <v>99</v>
      </c>
      <c r="I122" s="7" t="s">
        <v>22</v>
      </c>
      <c r="J122">
        <v>5</v>
      </c>
      <c r="K122">
        <v>77</v>
      </c>
      <c r="L122">
        <v>127</v>
      </c>
      <c r="M122">
        <v>122</v>
      </c>
      <c r="N122">
        <v>113</v>
      </c>
      <c r="O122">
        <v>117</v>
      </c>
      <c r="P122">
        <v>101</v>
      </c>
      <c r="Q122">
        <v>117</v>
      </c>
      <c r="R122">
        <v>115</v>
      </c>
      <c r="S122">
        <v>120</v>
      </c>
      <c r="T122">
        <v>115</v>
      </c>
      <c r="U122">
        <v>31</v>
      </c>
      <c r="V122" s="8">
        <f>SUM(L122:O122)</f>
        <v>479</v>
      </c>
      <c r="W122" s="6">
        <f>SUM(Q122:T122)</f>
        <v>467</v>
      </c>
      <c r="X122" s="9" t="s">
        <v>687</v>
      </c>
      <c r="Y122" s="9" t="s">
        <v>679</v>
      </c>
      <c r="Z122" s="3"/>
      <c r="AA122" s="3"/>
      <c r="AB122" s="3"/>
    </row>
    <row r="123" spans="1:28" ht="15.05" customHeight="1" x14ac:dyDescent="0.3">
      <c r="A123">
        <v>122</v>
      </c>
      <c r="B123" t="s">
        <v>108</v>
      </c>
      <c r="C123" s="3" t="s">
        <v>680</v>
      </c>
      <c r="D123" t="s">
        <v>77</v>
      </c>
      <c r="E123" s="3" t="s">
        <v>80</v>
      </c>
      <c r="F123" t="s">
        <v>195</v>
      </c>
      <c r="G123" t="s">
        <v>71</v>
      </c>
      <c r="H123">
        <v>99</v>
      </c>
      <c r="I123" s="7" t="s">
        <v>22</v>
      </c>
      <c r="J123">
        <v>5</v>
      </c>
      <c r="K123">
        <v>86</v>
      </c>
      <c r="L123">
        <v>116</v>
      </c>
      <c r="M123">
        <v>110</v>
      </c>
      <c r="N123">
        <v>116</v>
      </c>
      <c r="O123">
        <v>122</v>
      </c>
      <c r="P123">
        <v>101</v>
      </c>
      <c r="Q123">
        <v>110</v>
      </c>
      <c r="R123">
        <v>124</v>
      </c>
      <c r="S123">
        <v>118</v>
      </c>
      <c r="T123">
        <v>122</v>
      </c>
      <c r="U123">
        <v>41</v>
      </c>
      <c r="V123" s="8">
        <f>SUM(L123:O123)</f>
        <v>464</v>
      </c>
      <c r="W123" s="6">
        <f>SUM(Q123:T123)</f>
        <v>474</v>
      </c>
      <c r="X123" s="9" t="s">
        <v>690</v>
      </c>
      <c r="Y123" s="9" t="s">
        <v>681</v>
      </c>
      <c r="Z123" s="3"/>
      <c r="AA123" s="3"/>
      <c r="AB123" s="3"/>
    </row>
    <row r="124" spans="1:28" ht="15.05" customHeight="1" x14ac:dyDescent="0.3">
      <c r="A124">
        <v>123</v>
      </c>
      <c r="B124" t="s">
        <v>108</v>
      </c>
      <c r="C124" s="3" t="s">
        <v>682</v>
      </c>
      <c r="D124" t="s">
        <v>77</v>
      </c>
      <c r="E124" s="3" t="s">
        <v>82</v>
      </c>
      <c r="F124" t="s">
        <v>195</v>
      </c>
      <c r="G124" t="s">
        <v>71</v>
      </c>
      <c r="H124">
        <v>99</v>
      </c>
      <c r="I124" s="7" t="s">
        <v>22</v>
      </c>
      <c r="J124">
        <v>5</v>
      </c>
      <c r="K124">
        <v>71</v>
      </c>
      <c r="L124">
        <v>118</v>
      </c>
      <c r="M124">
        <v>114</v>
      </c>
      <c r="N124">
        <v>114</v>
      </c>
      <c r="O124">
        <v>120</v>
      </c>
      <c r="P124">
        <v>97</v>
      </c>
      <c r="Q124">
        <v>129</v>
      </c>
      <c r="R124">
        <v>115</v>
      </c>
      <c r="S124">
        <v>115</v>
      </c>
      <c r="T124">
        <v>117</v>
      </c>
      <c r="U124">
        <v>31</v>
      </c>
      <c r="V124" s="8">
        <f>SUM(L124:O124)</f>
        <v>466</v>
      </c>
      <c r="W124" s="6">
        <f>SUM(Q124:T124)</f>
        <v>476</v>
      </c>
      <c r="X124" s="9" t="s">
        <v>693</v>
      </c>
      <c r="Y124" s="9" t="s">
        <v>683</v>
      </c>
      <c r="Z124" s="3"/>
      <c r="AA124" s="3"/>
      <c r="AB124" s="3"/>
    </row>
    <row r="125" spans="1:28" ht="15.05" customHeight="1" x14ac:dyDescent="0.3">
      <c r="A125">
        <v>124</v>
      </c>
      <c r="B125" t="s">
        <v>108</v>
      </c>
      <c r="C125" s="3" t="s">
        <v>684</v>
      </c>
      <c r="D125" t="s">
        <v>77</v>
      </c>
      <c r="E125" s="3" t="s">
        <v>78</v>
      </c>
      <c r="F125" t="s">
        <v>195</v>
      </c>
      <c r="G125" t="s">
        <v>71</v>
      </c>
      <c r="H125">
        <v>99</v>
      </c>
      <c r="I125" s="7" t="s">
        <v>22</v>
      </c>
      <c r="J125">
        <v>5</v>
      </c>
      <c r="K125">
        <v>74</v>
      </c>
      <c r="L125">
        <v>121</v>
      </c>
      <c r="M125">
        <v>126</v>
      </c>
      <c r="N125">
        <v>112</v>
      </c>
      <c r="O125">
        <v>115</v>
      </c>
      <c r="P125">
        <v>97</v>
      </c>
      <c r="Q125">
        <v>115</v>
      </c>
      <c r="R125">
        <v>115</v>
      </c>
      <c r="S125">
        <v>118</v>
      </c>
      <c r="T125">
        <v>117</v>
      </c>
      <c r="U125">
        <v>31</v>
      </c>
      <c r="V125" s="8">
        <f>SUM(L125:O125)</f>
        <v>474</v>
      </c>
      <c r="W125" s="6">
        <f>SUM(Q125:T125)</f>
        <v>465</v>
      </c>
      <c r="X125" s="9" t="s">
        <v>696</v>
      </c>
      <c r="Y125" s="9" t="s">
        <v>685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122</v>
      </c>
      <c r="D126" t="s">
        <v>90</v>
      </c>
      <c r="E126" t="s">
        <v>78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82</v>
      </c>
      <c r="L126">
        <v>128</v>
      </c>
      <c r="M126">
        <v>127</v>
      </c>
      <c r="N126">
        <v>114</v>
      </c>
      <c r="O126">
        <v>119</v>
      </c>
      <c r="P126">
        <v>101</v>
      </c>
      <c r="Q126">
        <v>118</v>
      </c>
      <c r="R126">
        <v>121</v>
      </c>
      <c r="S126">
        <v>121</v>
      </c>
      <c r="T126">
        <v>121</v>
      </c>
      <c r="U126">
        <v>26</v>
      </c>
      <c r="V126" s="8">
        <f t="shared" si="6"/>
        <v>488</v>
      </c>
      <c r="W126" s="6">
        <f t="shared" si="7"/>
        <v>481</v>
      </c>
      <c r="X126" s="9" t="str">
        <f>Stat[[#This Row],[服装]]&amp;Stat[[#This Row],[名前]]&amp;Stat[[#This Row],[レアリティ]]</f>
        <v>ユニフォーム木兎光太郎ICONIC</v>
      </c>
      <c r="Y126" s="9" t="s">
        <v>385</v>
      </c>
      <c r="Z126" s="3"/>
      <c r="AA126" s="3"/>
      <c r="AB126" s="3"/>
    </row>
    <row r="127" spans="1:28" ht="14.4" x14ac:dyDescent="0.3">
      <c r="A127">
        <v>126</v>
      </c>
      <c r="B127" t="s">
        <v>150</v>
      </c>
      <c r="C127" t="s">
        <v>122</v>
      </c>
      <c r="D127" t="s">
        <v>77</v>
      </c>
      <c r="E127" t="s">
        <v>78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83</v>
      </c>
      <c r="L127">
        <v>131</v>
      </c>
      <c r="M127">
        <v>130</v>
      </c>
      <c r="N127">
        <v>115</v>
      </c>
      <c r="O127">
        <v>120</v>
      </c>
      <c r="P127">
        <v>101</v>
      </c>
      <c r="Q127">
        <v>119</v>
      </c>
      <c r="R127">
        <v>122</v>
      </c>
      <c r="S127">
        <v>124</v>
      </c>
      <c r="T127">
        <v>122</v>
      </c>
      <c r="U127">
        <v>26</v>
      </c>
      <c r="V127" s="8">
        <f t="shared" si="6"/>
        <v>496</v>
      </c>
      <c r="W127" s="6">
        <f t="shared" si="7"/>
        <v>487</v>
      </c>
      <c r="X127" s="9" t="str">
        <f>Stat[[#This Row],[服装]]&amp;Stat[[#This Row],[名前]]&amp;Stat[[#This Row],[レアリティ]]</f>
        <v>夏祭り木兎光太郎ICONIC</v>
      </c>
      <c r="Y127" s="9" t="s">
        <v>385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123</v>
      </c>
      <c r="D128" t="s">
        <v>90</v>
      </c>
      <c r="E128" t="s">
        <v>78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76</v>
      </c>
      <c r="L128">
        <v>123</v>
      </c>
      <c r="M128">
        <v>117</v>
      </c>
      <c r="N128">
        <v>120</v>
      </c>
      <c r="O128">
        <v>123</v>
      </c>
      <c r="P128">
        <v>101</v>
      </c>
      <c r="Q128">
        <v>116</v>
      </c>
      <c r="R128">
        <v>121</v>
      </c>
      <c r="S128">
        <v>121</v>
      </c>
      <c r="T128">
        <v>121</v>
      </c>
      <c r="U128">
        <v>36</v>
      </c>
      <c r="V128" s="8">
        <f t="shared" si="6"/>
        <v>483</v>
      </c>
      <c r="W128" s="6">
        <f t="shared" si="7"/>
        <v>479</v>
      </c>
      <c r="X128" s="9" t="str">
        <f>Stat[[#This Row],[服装]]&amp;Stat[[#This Row],[名前]]&amp;Stat[[#This Row],[レアリティ]]</f>
        <v>ユニフォーム木葉秋紀ICONIC</v>
      </c>
      <c r="Y128" s="9" t="s">
        <v>386</v>
      </c>
      <c r="Z128" s="3"/>
      <c r="AA128" s="3"/>
      <c r="AB128" s="3"/>
    </row>
    <row r="129" spans="1:28" ht="14.4" x14ac:dyDescent="0.3">
      <c r="A129">
        <v>128</v>
      </c>
      <c r="B129" s="3" t="s">
        <v>398</v>
      </c>
      <c r="C129" t="s">
        <v>123</v>
      </c>
      <c r="D129" s="3" t="s">
        <v>77</v>
      </c>
      <c r="E129" t="s">
        <v>78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77</v>
      </c>
      <c r="L129">
        <v>126</v>
      </c>
      <c r="M129">
        <v>120</v>
      </c>
      <c r="N129">
        <v>121</v>
      </c>
      <c r="O129">
        <v>124</v>
      </c>
      <c r="P129">
        <v>101</v>
      </c>
      <c r="Q129">
        <v>117</v>
      </c>
      <c r="R129">
        <v>122</v>
      </c>
      <c r="S129">
        <v>124</v>
      </c>
      <c r="T129">
        <v>122</v>
      </c>
      <c r="U129">
        <v>36</v>
      </c>
      <c r="V129" s="8">
        <f>SUM(L129:O129)</f>
        <v>491</v>
      </c>
      <c r="W129" s="6">
        <f>SUM(Q129:T129)</f>
        <v>485</v>
      </c>
      <c r="X129" s="9" t="str">
        <f>Stat[[#This Row],[服装]]&amp;Stat[[#This Row],[名前]]&amp;Stat[[#This Row],[レアリティ]]</f>
        <v>探偵木葉秋紀ICONIC</v>
      </c>
      <c r="Y129" s="9" t="s">
        <v>386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124</v>
      </c>
      <c r="D130" t="s">
        <v>90</v>
      </c>
      <c r="E130" t="s">
        <v>78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75</v>
      </c>
      <c r="L130">
        <v>123</v>
      </c>
      <c r="M130">
        <v>119</v>
      </c>
      <c r="N130">
        <v>116</v>
      </c>
      <c r="O130">
        <v>121</v>
      </c>
      <c r="P130">
        <v>97</v>
      </c>
      <c r="Q130">
        <v>121</v>
      </c>
      <c r="R130">
        <v>121</v>
      </c>
      <c r="S130">
        <v>123</v>
      </c>
      <c r="T130">
        <v>118</v>
      </c>
      <c r="U130">
        <v>41</v>
      </c>
      <c r="V130" s="8">
        <f t="shared" si="6"/>
        <v>479</v>
      </c>
      <c r="W130" s="6">
        <f t="shared" si="7"/>
        <v>483</v>
      </c>
      <c r="X130" s="9" t="str">
        <f>Stat[[#This Row],[服装]]&amp;Stat[[#This Row],[名前]]&amp;Stat[[#This Row],[レアリティ]]</f>
        <v>ユニフォーム猿杙大和ICONIC</v>
      </c>
      <c r="Y130" s="9" t="s">
        <v>387</v>
      </c>
      <c r="Z130" s="3"/>
      <c r="AA130" s="3"/>
      <c r="AB130" s="3"/>
    </row>
    <row r="131" spans="1:28" ht="14.4" x14ac:dyDescent="0.3">
      <c r="A131">
        <v>130</v>
      </c>
      <c r="B131" t="s">
        <v>108</v>
      </c>
      <c r="C131" t="s">
        <v>125</v>
      </c>
      <c r="D131" t="s">
        <v>90</v>
      </c>
      <c r="E131" t="s">
        <v>80</v>
      </c>
      <c r="F131" t="s">
        <v>128</v>
      </c>
      <c r="G131" t="s">
        <v>71</v>
      </c>
      <c r="H131">
        <v>99</v>
      </c>
      <c r="I131" s="7" t="s">
        <v>22</v>
      </c>
      <c r="J131">
        <v>5</v>
      </c>
      <c r="K131">
        <v>86</v>
      </c>
      <c r="L131">
        <v>113</v>
      </c>
      <c r="M131">
        <v>110</v>
      </c>
      <c r="N131">
        <v>113</v>
      </c>
      <c r="O131">
        <v>120</v>
      </c>
      <c r="P131">
        <v>101</v>
      </c>
      <c r="Q131">
        <v>110</v>
      </c>
      <c r="R131">
        <v>123</v>
      </c>
      <c r="S131">
        <v>119</v>
      </c>
      <c r="T131">
        <v>122</v>
      </c>
      <c r="U131">
        <v>41</v>
      </c>
      <c r="V131" s="8">
        <f t="shared" si="6"/>
        <v>456</v>
      </c>
      <c r="W131" s="6">
        <f t="shared" si="7"/>
        <v>474</v>
      </c>
      <c r="X131" s="9" t="str">
        <f>Stat[[#This Row],[服装]]&amp;Stat[[#This Row],[名前]]&amp;Stat[[#This Row],[レアリティ]]</f>
        <v>ユニフォーム小見春樹ICONIC</v>
      </c>
      <c r="Y131" s="9" t="s">
        <v>388</v>
      </c>
      <c r="Z131" s="3"/>
      <c r="AA131" s="3"/>
      <c r="AB131" s="3"/>
    </row>
    <row r="132" spans="1:28" ht="14.4" x14ac:dyDescent="0.3">
      <c r="A132">
        <v>131</v>
      </c>
      <c r="B132" t="s">
        <v>108</v>
      </c>
      <c r="C132" t="s">
        <v>126</v>
      </c>
      <c r="D132" t="s">
        <v>90</v>
      </c>
      <c r="E132" t="s">
        <v>82</v>
      </c>
      <c r="F132" t="s">
        <v>128</v>
      </c>
      <c r="G132" t="s">
        <v>71</v>
      </c>
      <c r="H132">
        <v>99</v>
      </c>
      <c r="I132" s="7" t="s">
        <v>22</v>
      </c>
      <c r="J132">
        <v>5</v>
      </c>
      <c r="K132">
        <v>75</v>
      </c>
      <c r="L132">
        <v>117</v>
      </c>
      <c r="M132">
        <v>117</v>
      </c>
      <c r="N132">
        <v>112</v>
      </c>
      <c r="O132">
        <v>116</v>
      </c>
      <c r="P132">
        <v>97</v>
      </c>
      <c r="Q132">
        <v>121</v>
      </c>
      <c r="R132">
        <v>113</v>
      </c>
      <c r="S132">
        <v>114</v>
      </c>
      <c r="T132">
        <v>115</v>
      </c>
      <c r="U132">
        <v>36</v>
      </c>
      <c r="V132" s="8">
        <f t="shared" si="6"/>
        <v>462</v>
      </c>
      <c r="W132" s="6">
        <f t="shared" si="7"/>
        <v>463</v>
      </c>
      <c r="X132" s="9" t="str">
        <f>Stat[[#This Row],[服装]]&amp;Stat[[#This Row],[名前]]&amp;Stat[[#This Row],[レアリティ]]</f>
        <v>ユニフォーム尾長渉ICONIC</v>
      </c>
      <c r="Y132" s="9" t="s">
        <v>389</v>
      </c>
      <c r="Z132" s="3"/>
      <c r="AA132" s="3"/>
      <c r="AB132" s="3"/>
    </row>
    <row r="133" spans="1:28" ht="14.4" x14ac:dyDescent="0.3">
      <c r="A133">
        <v>132</v>
      </c>
      <c r="B133" t="s">
        <v>108</v>
      </c>
      <c r="C133" t="s">
        <v>127</v>
      </c>
      <c r="D133" t="s">
        <v>90</v>
      </c>
      <c r="E133" t="s">
        <v>82</v>
      </c>
      <c r="F133" t="s">
        <v>128</v>
      </c>
      <c r="G133" t="s">
        <v>71</v>
      </c>
      <c r="H133">
        <v>99</v>
      </c>
      <c r="I133" s="7" t="s">
        <v>22</v>
      </c>
      <c r="J133">
        <v>5</v>
      </c>
      <c r="K133">
        <v>75</v>
      </c>
      <c r="L133">
        <v>121</v>
      </c>
      <c r="M133">
        <v>121</v>
      </c>
      <c r="N133">
        <v>112</v>
      </c>
      <c r="O133">
        <v>122</v>
      </c>
      <c r="P133">
        <v>97</v>
      </c>
      <c r="Q133">
        <v>125</v>
      </c>
      <c r="R133">
        <v>115</v>
      </c>
      <c r="S133">
        <v>116</v>
      </c>
      <c r="T133">
        <v>115</v>
      </c>
      <c r="U133">
        <v>36</v>
      </c>
      <c r="V133" s="8">
        <f t="shared" si="6"/>
        <v>476</v>
      </c>
      <c r="W133" s="6">
        <f t="shared" si="7"/>
        <v>471</v>
      </c>
      <c r="X133" s="9" t="str">
        <f>Stat[[#This Row],[服装]]&amp;Stat[[#This Row],[名前]]&amp;Stat[[#This Row],[レアリティ]]</f>
        <v>ユニフォーム鷲尾辰生ICONIC</v>
      </c>
      <c r="Y133" s="9" t="s">
        <v>390</v>
      </c>
      <c r="Z133" s="3"/>
      <c r="AA133" s="3"/>
      <c r="AB133" s="3"/>
    </row>
    <row r="134" spans="1:28" ht="14.4" x14ac:dyDescent="0.3">
      <c r="A134">
        <v>133</v>
      </c>
      <c r="B134" t="s">
        <v>108</v>
      </c>
      <c r="C134" t="s">
        <v>129</v>
      </c>
      <c r="D134" t="s">
        <v>73</v>
      </c>
      <c r="E134" t="s">
        <v>74</v>
      </c>
      <c r="F134" t="s">
        <v>128</v>
      </c>
      <c r="G134" t="s">
        <v>71</v>
      </c>
      <c r="H134">
        <v>99</v>
      </c>
      <c r="I134" s="7" t="s">
        <v>22</v>
      </c>
      <c r="J134">
        <v>5</v>
      </c>
      <c r="K134">
        <v>78</v>
      </c>
      <c r="L134">
        <v>119</v>
      </c>
      <c r="M134">
        <v>121</v>
      </c>
      <c r="N134">
        <v>126</v>
      </c>
      <c r="O134">
        <v>126</v>
      </c>
      <c r="P134">
        <v>101</v>
      </c>
      <c r="Q134">
        <v>114</v>
      </c>
      <c r="R134">
        <v>121</v>
      </c>
      <c r="S134">
        <v>118</v>
      </c>
      <c r="T134">
        <v>119</v>
      </c>
      <c r="U134">
        <v>41</v>
      </c>
      <c r="V134" s="8">
        <f t="shared" si="6"/>
        <v>492</v>
      </c>
      <c r="W134" s="6">
        <f t="shared" si="7"/>
        <v>472</v>
      </c>
      <c r="X134" s="9" t="str">
        <f>Stat[[#This Row],[服装]]&amp;Stat[[#This Row],[名前]]&amp;Stat[[#This Row],[レアリティ]]</f>
        <v>ユニフォーム赤葦京治ICONIC</v>
      </c>
      <c r="Y134" s="9" t="s">
        <v>391</v>
      </c>
      <c r="Z134" s="3"/>
      <c r="AA134" s="3"/>
      <c r="AB134" s="3"/>
    </row>
    <row r="135" spans="1:28" ht="14.4" x14ac:dyDescent="0.3">
      <c r="A135">
        <v>134</v>
      </c>
      <c r="B135" t="s">
        <v>150</v>
      </c>
      <c r="C135" t="s">
        <v>129</v>
      </c>
      <c r="D135" t="s">
        <v>90</v>
      </c>
      <c r="E135" t="s">
        <v>74</v>
      </c>
      <c r="F135" t="s">
        <v>128</v>
      </c>
      <c r="G135" t="s">
        <v>71</v>
      </c>
      <c r="H135">
        <v>99</v>
      </c>
      <c r="I135" s="7" t="s">
        <v>22</v>
      </c>
      <c r="J135">
        <v>5</v>
      </c>
      <c r="K135">
        <v>79</v>
      </c>
      <c r="L135">
        <v>120</v>
      </c>
      <c r="M135">
        <v>124</v>
      </c>
      <c r="N135">
        <v>129</v>
      </c>
      <c r="O135">
        <v>129</v>
      </c>
      <c r="P135">
        <v>101</v>
      </c>
      <c r="Q135">
        <v>115</v>
      </c>
      <c r="R135">
        <v>122</v>
      </c>
      <c r="S135">
        <v>119</v>
      </c>
      <c r="T135">
        <v>120</v>
      </c>
      <c r="U135">
        <v>41</v>
      </c>
      <c r="V135" s="8">
        <f t="shared" si="6"/>
        <v>502</v>
      </c>
      <c r="W135" s="6">
        <f t="shared" si="7"/>
        <v>476</v>
      </c>
      <c r="X135" s="9" t="str">
        <f>Stat[[#This Row],[服装]]&amp;Stat[[#This Row],[名前]]&amp;Stat[[#This Row],[レアリティ]]</f>
        <v>夏祭り赤葦京治ICONIC</v>
      </c>
      <c r="Y135" s="9" t="s">
        <v>391</v>
      </c>
      <c r="Z135" s="3"/>
      <c r="AA135" s="3"/>
      <c r="AB135" s="3"/>
    </row>
    <row r="136" spans="1:28" ht="14.4" x14ac:dyDescent="0.3">
      <c r="A136">
        <v>135</v>
      </c>
      <c r="B136" t="s">
        <v>108</v>
      </c>
      <c r="C136" t="s">
        <v>295</v>
      </c>
      <c r="D136" t="s">
        <v>77</v>
      </c>
      <c r="E136" t="s">
        <v>78</v>
      </c>
      <c r="F136" t="s">
        <v>134</v>
      </c>
      <c r="G136" t="s">
        <v>71</v>
      </c>
      <c r="H136">
        <v>99</v>
      </c>
      <c r="I136" s="7" t="s">
        <v>22</v>
      </c>
      <c r="J136">
        <v>5</v>
      </c>
      <c r="K136">
        <v>83</v>
      </c>
      <c r="L136">
        <v>130</v>
      </c>
      <c r="M136">
        <v>125</v>
      </c>
      <c r="N136">
        <v>115</v>
      </c>
      <c r="O136">
        <v>121</v>
      </c>
      <c r="P136">
        <v>101</v>
      </c>
      <c r="Q136">
        <v>118</v>
      </c>
      <c r="R136">
        <v>118</v>
      </c>
      <c r="S136">
        <v>126</v>
      </c>
      <c r="T136">
        <v>121</v>
      </c>
      <c r="U136">
        <v>36</v>
      </c>
      <c r="V136" s="8">
        <f t="shared" si="6"/>
        <v>491</v>
      </c>
      <c r="W136" s="6">
        <f t="shared" si="7"/>
        <v>483</v>
      </c>
      <c r="X136" s="9" t="str">
        <f>Stat[[#This Row],[服装]]&amp;Stat[[#This Row],[名前]]&amp;Stat[[#This Row],[レアリティ]]</f>
        <v>ユニフォーム星海光来ICONIC</v>
      </c>
      <c r="Y136" s="9" t="s">
        <v>392</v>
      </c>
      <c r="Z136" s="3"/>
      <c r="AA136" s="3"/>
      <c r="AB136" s="3"/>
    </row>
    <row r="137" spans="1:28" ht="14.4" x14ac:dyDescent="0.3">
      <c r="A137">
        <v>136</v>
      </c>
      <c r="B137" t="s">
        <v>108</v>
      </c>
      <c r="C137" t="s">
        <v>133</v>
      </c>
      <c r="D137" t="s">
        <v>77</v>
      </c>
      <c r="E137" t="s">
        <v>82</v>
      </c>
      <c r="F137" t="s">
        <v>134</v>
      </c>
      <c r="G137" t="s">
        <v>71</v>
      </c>
      <c r="H137">
        <v>99</v>
      </c>
      <c r="I137" s="7" t="s">
        <v>22</v>
      </c>
      <c r="J137">
        <v>5</v>
      </c>
      <c r="K137">
        <v>75</v>
      </c>
      <c r="L137">
        <v>125</v>
      </c>
      <c r="M137">
        <v>122</v>
      </c>
      <c r="N137">
        <v>112</v>
      </c>
      <c r="O137">
        <v>121</v>
      </c>
      <c r="P137">
        <v>101</v>
      </c>
      <c r="Q137">
        <v>131</v>
      </c>
      <c r="R137">
        <v>115</v>
      </c>
      <c r="S137">
        <v>115</v>
      </c>
      <c r="T137">
        <v>117</v>
      </c>
      <c r="U137">
        <v>41</v>
      </c>
      <c r="V137" s="8">
        <f>SUM(L137:O137)</f>
        <v>480</v>
      </c>
      <c r="W137" s="6">
        <f>SUM(Q137:T137)</f>
        <v>478</v>
      </c>
      <c r="X137" s="9" t="str">
        <f>Stat[[#This Row],[服装]]&amp;Stat[[#This Row],[名前]]&amp;Stat[[#This Row],[レアリティ]]</f>
        <v>ユニフォーム昼神幸郎ICONIC</v>
      </c>
      <c r="Y137" s="9" t="s">
        <v>395</v>
      </c>
      <c r="Z137" s="3"/>
      <c r="AA137" s="3"/>
      <c r="AB137" s="3"/>
    </row>
    <row r="138" spans="1:28" ht="14.4" x14ac:dyDescent="0.3">
      <c r="A138">
        <v>137</v>
      </c>
      <c r="B138" t="s">
        <v>108</v>
      </c>
      <c r="C138" t="s">
        <v>131</v>
      </c>
      <c r="D138" t="s">
        <v>77</v>
      </c>
      <c r="E138" t="s">
        <v>78</v>
      </c>
      <c r="F138" t="s">
        <v>135</v>
      </c>
      <c r="G138" t="s">
        <v>71</v>
      </c>
      <c r="H138">
        <v>99</v>
      </c>
      <c r="I138" s="7" t="s">
        <v>22</v>
      </c>
      <c r="J138">
        <v>5</v>
      </c>
      <c r="K138">
        <v>82</v>
      </c>
      <c r="L138">
        <v>129</v>
      </c>
      <c r="M138">
        <v>126</v>
      </c>
      <c r="N138">
        <v>114</v>
      </c>
      <c r="O138">
        <v>121</v>
      </c>
      <c r="P138">
        <v>101</v>
      </c>
      <c r="Q138">
        <v>118</v>
      </c>
      <c r="R138">
        <v>123</v>
      </c>
      <c r="S138">
        <v>119</v>
      </c>
      <c r="T138">
        <v>120</v>
      </c>
      <c r="U138">
        <v>41</v>
      </c>
      <c r="V138" s="8">
        <f t="shared" si="6"/>
        <v>490</v>
      </c>
      <c r="W138" s="6">
        <f t="shared" si="7"/>
        <v>480</v>
      </c>
      <c r="X138" s="9" t="str">
        <f>Stat[[#This Row],[服装]]&amp;Stat[[#This Row],[名前]]&amp;Stat[[#This Row],[レアリティ]]</f>
        <v>ユニフォーム佐久早聖臣ICONIC</v>
      </c>
      <c r="Y138" s="9" t="s">
        <v>393</v>
      </c>
      <c r="Z138" s="3"/>
      <c r="AA138" s="3"/>
      <c r="AB138" s="3"/>
    </row>
    <row r="139" spans="1:28" ht="14.4" x14ac:dyDescent="0.3">
      <c r="A139">
        <v>138</v>
      </c>
      <c r="B139" t="s">
        <v>108</v>
      </c>
      <c r="C139" t="s">
        <v>132</v>
      </c>
      <c r="D139" t="s">
        <v>77</v>
      </c>
      <c r="E139" t="s">
        <v>80</v>
      </c>
      <c r="F139" t="s">
        <v>135</v>
      </c>
      <c r="G139" t="s">
        <v>71</v>
      </c>
      <c r="H139">
        <v>99</v>
      </c>
      <c r="I139" s="7" t="s">
        <v>22</v>
      </c>
      <c r="J139">
        <v>5</v>
      </c>
      <c r="K139">
        <v>86</v>
      </c>
      <c r="L139">
        <v>115</v>
      </c>
      <c r="M139">
        <v>111</v>
      </c>
      <c r="N139">
        <v>119</v>
      </c>
      <c r="O139">
        <v>124</v>
      </c>
      <c r="P139">
        <v>101</v>
      </c>
      <c r="Q139">
        <v>110</v>
      </c>
      <c r="R139">
        <v>131</v>
      </c>
      <c r="S139">
        <v>116</v>
      </c>
      <c r="T139">
        <v>121</v>
      </c>
      <c r="U139">
        <v>36</v>
      </c>
      <c r="V139" s="8">
        <f t="shared" si="6"/>
        <v>469</v>
      </c>
      <c r="W139" s="6">
        <f t="shared" si="7"/>
        <v>478</v>
      </c>
      <c r="X139" s="9" t="str">
        <f>Stat[[#This Row],[服装]]&amp;Stat[[#This Row],[名前]]&amp;Stat[[#This Row],[レアリティ]]</f>
        <v>ユニフォーム小森元也ICONIC</v>
      </c>
      <c r="Y139" s="9" t="s">
        <v>394</v>
      </c>
      <c r="Z139" s="3"/>
      <c r="AA139" s="3"/>
      <c r="AB139" s="3"/>
    </row>
    <row r="140" spans="1:28" ht="14.4" x14ac:dyDescent="0.3">
      <c r="A140">
        <v>139</v>
      </c>
      <c r="B140" t="s">
        <v>108</v>
      </c>
      <c r="C140" s="3" t="s">
        <v>700</v>
      </c>
      <c r="D140" s="3" t="s">
        <v>90</v>
      </c>
      <c r="E140" s="3" t="s">
        <v>78</v>
      </c>
      <c r="F140" s="3" t="s">
        <v>702</v>
      </c>
      <c r="G140" s="3" t="s">
        <v>703</v>
      </c>
      <c r="H140">
        <v>99</v>
      </c>
      <c r="I140" s="7" t="s">
        <v>22</v>
      </c>
      <c r="J140">
        <v>5</v>
      </c>
      <c r="K140" s="3">
        <v>76</v>
      </c>
      <c r="L140" s="3">
        <v>123</v>
      </c>
      <c r="M140" s="3">
        <v>119</v>
      </c>
      <c r="N140" s="3">
        <v>118</v>
      </c>
      <c r="O140" s="3">
        <v>123</v>
      </c>
      <c r="P140" s="3">
        <v>101</v>
      </c>
      <c r="Q140" s="3">
        <v>116</v>
      </c>
      <c r="R140" s="3">
        <v>122</v>
      </c>
      <c r="S140" s="3">
        <v>123</v>
      </c>
      <c r="T140" s="3">
        <v>118</v>
      </c>
      <c r="U140" s="3">
        <v>36</v>
      </c>
      <c r="V140" s="8">
        <f t="shared" ref="V140:V141" si="8">SUM(L140:O140)</f>
        <v>483</v>
      </c>
      <c r="W140" s="6">
        <f t="shared" ref="W140:W141" si="9">SUM(Q140:T140)</f>
        <v>479</v>
      </c>
      <c r="X140" s="9" t="str">
        <f>Stat[[#This Row],[服装]]&amp;Stat[[#This Row],[名前]]&amp;Stat[[#This Row],[レアリティ]]</f>
        <v>ユニフォーム大将優ICONIC</v>
      </c>
      <c r="Y140" s="9" t="s">
        <v>707</v>
      </c>
    </row>
    <row r="141" spans="1:28" ht="14.4" x14ac:dyDescent="0.3">
      <c r="A141">
        <v>140</v>
      </c>
      <c r="B141" t="s">
        <v>108</v>
      </c>
      <c r="C141" s="3" t="s">
        <v>705</v>
      </c>
      <c r="D141" s="3" t="s">
        <v>90</v>
      </c>
      <c r="E141" s="3" t="s">
        <v>78</v>
      </c>
      <c r="F141" s="3" t="s">
        <v>702</v>
      </c>
      <c r="G141" s="3" t="s">
        <v>703</v>
      </c>
      <c r="H141">
        <v>99</v>
      </c>
      <c r="I141" s="7" t="s">
        <v>22</v>
      </c>
      <c r="J141">
        <v>5</v>
      </c>
      <c r="K141" s="3">
        <v>75</v>
      </c>
      <c r="L141" s="3">
        <v>125</v>
      </c>
      <c r="M141" s="3">
        <v>119</v>
      </c>
      <c r="N141" s="3">
        <v>116</v>
      </c>
      <c r="O141" s="3">
        <v>119</v>
      </c>
      <c r="P141" s="3">
        <v>97</v>
      </c>
      <c r="Q141" s="3">
        <v>118</v>
      </c>
      <c r="R141" s="3">
        <v>119</v>
      </c>
      <c r="S141" s="3">
        <v>121</v>
      </c>
      <c r="T141" s="3">
        <v>119</v>
      </c>
      <c r="U141" s="3">
        <v>36</v>
      </c>
      <c r="V141" s="8">
        <f t="shared" si="8"/>
        <v>479</v>
      </c>
      <c r="W141" s="6">
        <f t="shared" si="9"/>
        <v>477</v>
      </c>
      <c r="X141" s="9" t="str">
        <f>Stat[[#This Row],[服装]]&amp;Stat[[#This Row],[名前]]&amp;Stat[[#This Row],[レアリティ]]</f>
        <v>ユニフォーム沼井和馬ICONIC</v>
      </c>
      <c r="Y141" s="9" t="s">
        <v>709</v>
      </c>
    </row>
    <row r="142" spans="1:28" ht="14.4" x14ac:dyDescent="0.3">
      <c r="A142">
        <v>141</v>
      </c>
      <c r="B142" t="s">
        <v>108</v>
      </c>
      <c r="C142" s="3" t="s">
        <v>878</v>
      </c>
      <c r="D142" s="3" t="s">
        <v>90</v>
      </c>
      <c r="E142" s="3" t="s">
        <v>78</v>
      </c>
      <c r="F142" s="3" t="s">
        <v>702</v>
      </c>
      <c r="G142" s="3" t="s">
        <v>703</v>
      </c>
      <c r="H142">
        <v>99</v>
      </c>
      <c r="I142" s="7" t="s">
        <v>22</v>
      </c>
      <c r="J142">
        <v>5</v>
      </c>
      <c r="K142" s="3">
        <v>75</v>
      </c>
      <c r="L142" s="3">
        <v>123</v>
      </c>
      <c r="M142" s="3">
        <v>118</v>
      </c>
      <c r="N142" s="3">
        <v>114</v>
      </c>
      <c r="O142" s="3">
        <v>121</v>
      </c>
      <c r="P142" s="3">
        <v>97</v>
      </c>
      <c r="Q142" s="3">
        <v>117</v>
      </c>
      <c r="R142" s="3">
        <v>115</v>
      </c>
      <c r="S142" s="3">
        <v>120</v>
      </c>
      <c r="T142" s="3">
        <v>117</v>
      </c>
      <c r="U142" s="3">
        <v>31</v>
      </c>
      <c r="V142" s="8">
        <f t="shared" ref="V142:V146" si="10">SUM(L142:O142)</f>
        <v>476</v>
      </c>
      <c r="W142" s="6">
        <f t="shared" ref="W142:W146" si="11">SUM(Q142:T142)</f>
        <v>469</v>
      </c>
      <c r="X142" s="9" t="str">
        <f>Stat[[#This Row],[服装]]&amp;Stat[[#This Row],[名前]]&amp;Stat[[#This Row],[レアリティ]]</f>
        <v>ユニフォーム潜尚保ICONIC</v>
      </c>
      <c r="Y142" s="9" t="s">
        <v>890</v>
      </c>
    </row>
    <row r="143" spans="1:28" ht="14.4" x14ac:dyDescent="0.3">
      <c r="A143">
        <v>142</v>
      </c>
      <c r="B143" t="s">
        <v>108</v>
      </c>
      <c r="C143" s="3" t="s">
        <v>880</v>
      </c>
      <c r="D143" s="3" t="s">
        <v>90</v>
      </c>
      <c r="E143" s="3" t="s">
        <v>78</v>
      </c>
      <c r="F143" s="3" t="s">
        <v>702</v>
      </c>
      <c r="G143" s="3" t="s">
        <v>703</v>
      </c>
      <c r="H143">
        <v>99</v>
      </c>
      <c r="I143" s="7" t="s">
        <v>22</v>
      </c>
      <c r="J143">
        <v>5</v>
      </c>
      <c r="K143" s="3">
        <v>74</v>
      </c>
      <c r="L143" s="3">
        <v>121</v>
      </c>
      <c r="M143" s="3">
        <v>120</v>
      </c>
      <c r="N143" s="3">
        <v>114</v>
      </c>
      <c r="O143" s="3">
        <v>121</v>
      </c>
      <c r="P143" s="3">
        <v>101</v>
      </c>
      <c r="Q143" s="3">
        <v>116</v>
      </c>
      <c r="R143" s="3">
        <v>116</v>
      </c>
      <c r="S143" s="3">
        <v>118</v>
      </c>
      <c r="T143" s="3">
        <v>115</v>
      </c>
      <c r="U143" s="3">
        <v>36</v>
      </c>
      <c r="V143" s="8">
        <f t="shared" si="10"/>
        <v>476</v>
      </c>
      <c r="W143" s="6">
        <f t="shared" si="11"/>
        <v>465</v>
      </c>
      <c r="X143" s="9" t="str">
        <f>Stat[[#This Row],[服装]]&amp;Stat[[#This Row],[名前]]&amp;Stat[[#This Row],[レアリティ]]</f>
        <v>ユニフォーム高千穂恵也ICONIC</v>
      </c>
      <c r="Y143" s="9" t="s">
        <v>892</v>
      </c>
    </row>
    <row r="144" spans="1:28" ht="14.4" x14ac:dyDescent="0.3">
      <c r="A144">
        <v>143</v>
      </c>
      <c r="B144" t="s">
        <v>108</v>
      </c>
      <c r="C144" s="3" t="s">
        <v>882</v>
      </c>
      <c r="D144" s="3" t="s">
        <v>90</v>
      </c>
      <c r="E144" s="3" t="s">
        <v>82</v>
      </c>
      <c r="F144" s="3" t="s">
        <v>702</v>
      </c>
      <c r="G144" s="3" t="s">
        <v>703</v>
      </c>
      <c r="H144">
        <v>99</v>
      </c>
      <c r="I144" s="7" t="s">
        <v>22</v>
      </c>
      <c r="J144">
        <v>5</v>
      </c>
      <c r="K144" s="3">
        <v>74</v>
      </c>
      <c r="L144" s="3">
        <v>116</v>
      </c>
      <c r="M144" s="3">
        <v>112</v>
      </c>
      <c r="N144" s="3">
        <v>112</v>
      </c>
      <c r="O144" s="3">
        <v>126</v>
      </c>
      <c r="P144" s="3">
        <v>97</v>
      </c>
      <c r="Q144" s="3">
        <v>121</v>
      </c>
      <c r="R144" s="3">
        <v>115</v>
      </c>
      <c r="S144" s="3">
        <v>116</v>
      </c>
      <c r="T144" s="3">
        <v>116</v>
      </c>
      <c r="U144" s="3">
        <v>31</v>
      </c>
      <c r="V144" s="8">
        <f t="shared" si="10"/>
        <v>466</v>
      </c>
      <c r="W144" s="6">
        <f t="shared" si="11"/>
        <v>468</v>
      </c>
      <c r="X144" s="9" t="str">
        <f>Stat[[#This Row],[服装]]&amp;Stat[[#This Row],[名前]]&amp;Stat[[#This Row],[レアリティ]]</f>
        <v>ユニフォーム広尾倖児ICONIC</v>
      </c>
      <c r="Y144" s="9" t="s">
        <v>894</v>
      </c>
    </row>
    <row r="145" spans="1:25" ht="14.4" x14ac:dyDescent="0.3">
      <c r="A145">
        <v>144</v>
      </c>
      <c r="B145" t="s">
        <v>108</v>
      </c>
      <c r="C145" s="3" t="s">
        <v>884</v>
      </c>
      <c r="D145" s="3" t="s">
        <v>90</v>
      </c>
      <c r="E145" s="3" t="s">
        <v>74</v>
      </c>
      <c r="F145" s="3" t="s">
        <v>702</v>
      </c>
      <c r="G145" s="3" t="s">
        <v>703</v>
      </c>
      <c r="H145">
        <v>99</v>
      </c>
      <c r="I145" s="7" t="s">
        <v>22</v>
      </c>
      <c r="J145">
        <v>5</v>
      </c>
      <c r="K145" s="3">
        <v>73</v>
      </c>
      <c r="L145" s="3">
        <v>115</v>
      </c>
      <c r="M145" s="3">
        <v>116</v>
      </c>
      <c r="N145" s="3">
        <v>120</v>
      </c>
      <c r="O145" s="3">
        <v>120</v>
      </c>
      <c r="P145" s="3">
        <v>97</v>
      </c>
      <c r="Q145" s="3">
        <v>115</v>
      </c>
      <c r="R145" s="3">
        <v>114</v>
      </c>
      <c r="S145" s="3">
        <v>116</v>
      </c>
      <c r="T145" s="3">
        <v>117</v>
      </c>
      <c r="U145" s="3">
        <v>41</v>
      </c>
      <c r="V145" s="8">
        <f t="shared" si="10"/>
        <v>471</v>
      </c>
      <c r="W145" s="6">
        <f t="shared" si="11"/>
        <v>462</v>
      </c>
      <c r="X145" s="9" t="str">
        <f>Stat[[#This Row],[服装]]&amp;Stat[[#This Row],[名前]]&amp;Stat[[#This Row],[レアリティ]]</f>
        <v>ユニフォーム先島伊澄ICONIC</v>
      </c>
      <c r="Y145" s="9" t="s">
        <v>896</v>
      </c>
    </row>
    <row r="146" spans="1:25" ht="14.4" x14ac:dyDescent="0.3">
      <c r="A146">
        <v>145</v>
      </c>
      <c r="B146" t="s">
        <v>108</v>
      </c>
      <c r="C146" s="3" t="s">
        <v>886</v>
      </c>
      <c r="D146" s="3" t="s">
        <v>90</v>
      </c>
      <c r="E146" s="3" t="s">
        <v>82</v>
      </c>
      <c r="F146" s="3" t="s">
        <v>702</v>
      </c>
      <c r="G146" s="3" t="s">
        <v>703</v>
      </c>
      <c r="H146">
        <v>99</v>
      </c>
      <c r="I146" s="7" t="s">
        <v>22</v>
      </c>
      <c r="J146">
        <v>5</v>
      </c>
      <c r="K146" s="3">
        <v>72</v>
      </c>
      <c r="L146" s="3">
        <v>117</v>
      </c>
      <c r="M146" s="3">
        <v>113</v>
      </c>
      <c r="N146" s="3">
        <v>112</v>
      </c>
      <c r="O146" s="3">
        <v>116</v>
      </c>
      <c r="P146" s="3">
        <v>97</v>
      </c>
      <c r="Q146" s="3">
        <v>121</v>
      </c>
      <c r="R146" s="3">
        <v>115</v>
      </c>
      <c r="S146" s="3">
        <v>116</v>
      </c>
      <c r="T146" s="3">
        <v>115</v>
      </c>
      <c r="U146" s="3">
        <v>31</v>
      </c>
      <c r="V146" s="8">
        <f t="shared" si="10"/>
        <v>458</v>
      </c>
      <c r="W146" s="6">
        <f t="shared" si="11"/>
        <v>467</v>
      </c>
      <c r="X146" s="9" t="str">
        <f>Stat[[#This Row],[服装]]&amp;Stat[[#This Row],[名前]]&amp;Stat[[#This Row],[レアリティ]]</f>
        <v>ユニフォーム背黒晃彦ICONIC</v>
      </c>
      <c r="Y146" s="9" t="s">
        <v>898</v>
      </c>
    </row>
    <row r="147" spans="1:25" ht="14.4" x14ac:dyDescent="0.3">
      <c r="A147">
        <v>146</v>
      </c>
      <c r="B147" t="s">
        <v>108</v>
      </c>
      <c r="C147" s="3" t="s">
        <v>888</v>
      </c>
      <c r="D147" s="3" t="s">
        <v>90</v>
      </c>
      <c r="E147" s="3" t="s">
        <v>80</v>
      </c>
      <c r="F147" s="3" t="s">
        <v>702</v>
      </c>
      <c r="G147" s="3" t="s">
        <v>703</v>
      </c>
      <c r="H147">
        <v>99</v>
      </c>
      <c r="I147" s="7" t="s">
        <v>22</v>
      </c>
      <c r="J147">
        <v>5</v>
      </c>
      <c r="K147" s="3">
        <v>86</v>
      </c>
      <c r="L147" s="3">
        <v>112</v>
      </c>
      <c r="M147" s="3">
        <v>110</v>
      </c>
      <c r="N147" s="3">
        <v>114</v>
      </c>
      <c r="O147" s="3">
        <v>120</v>
      </c>
      <c r="P147" s="3">
        <v>101</v>
      </c>
      <c r="Q147" s="3">
        <v>110</v>
      </c>
      <c r="R147" s="3">
        <v>121</v>
      </c>
      <c r="S147" s="3">
        <v>119</v>
      </c>
      <c r="T147" s="3">
        <v>120</v>
      </c>
      <c r="U147" s="3">
        <v>41</v>
      </c>
      <c r="V147" s="8">
        <f>SUM(L147:O147)</f>
        <v>456</v>
      </c>
      <c r="W147" s="6">
        <f t="shared" ref="W147" si="12">SUM(Q147:T147)</f>
        <v>470</v>
      </c>
      <c r="X147" s="9" t="str">
        <f>Stat[[#This Row],[服装]]&amp;Stat[[#This Row],[名前]]&amp;Stat[[#This Row],[レアリティ]]</f>
        <v>ユニフォーム赤間颯ICONIC</v>
      </c>
      <c r="Y147" s="9" t="s">
        <v>900</v>
      </c>
    </row>
    <row r="148" spans="1:25" ht="14.4" x14ac:dyDescent="0.3"/>
    <row r="149" spans="1:25" ht="14.4" x14ac:dyDescent="0.3"/>
    <row r="150" spans="1:25" ht="14.4" x14ac:dyDescent="0.3"/>
    <row r="151" spans="1:25" ht="14.4" x14ac:dyDescent="0.3"/>
    <row r="152" spans="1:25" ht="14.4" x14ac:dyDescent="0.3"/>
    <row r="153" spans="1:25" ht="14.4" x14ac:dyDescent="0.3"/>
    <row r="154" spans="1:25" ht="14.4" x14ac:dyDescent="0.3"/>
    <row r="155" spans="1:25" ht="14.4" x14ac:dyDescent="0.3"/>
    <row r="156" spans="1:25" ht="14.4" x14ac:dyDescent="0.3"/>
    <row r="157" spans="1:25" ht="14.4" x14ac:dyDescent="0.3"/>
    <row r="158" spans="1:25" ht="14.4" x14ac:dyDescent="0.3"/>
    <row r="159" spans="1:25" ht="14.4" x14ac:dyDescent="0.3"/>
    <row r="160" spans="1:25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89</v>
      </c>
      <c r="B2" t="s">
        <v>560</v>
      </c>
      <c r="C2" t="s">
        <v>24</v>
      </c>
      <c r="D2" t="s">
        <v>25</v>
      </c>
      <c r="E2" t="s">
        <v>160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90</v>
      </c>
      <c r="B3" t="s">
        <v>562</v>
      </c>
      <c r="C3" t="s">
        <v>28</v>
      </c>
      <c r="D3" t="s">
        <v>25</v>
      </c>
      <c r="E3" t="s">
        <v>160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91</v>
      </c>
      <c r="B4" t="s">
        <v>564</v>
      </c>
      <c r="C4" t="s">
        <v>24</v>
      </c>
      <c r="D4" t="s">
        <v>26</v>
      </c>
      <c r="E4" t="s">
        <v>160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92</v>
      </c>
      <c r="B5" t="s">
        <v>567</v>
      </c>
      <c r="C5" t="s">
        <v>23</v>
      </c>
      <c r="D5" t="s">
        <v>31</v>
      </c>
      <c r="E5" t="s">
        <v>160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93</v>
      </c>
      <c r="B6" t="s">
        <v>569</v>
      </c>
      <c r="C6" t="s">
        <v>24</v>
      </c>
      <c r="D6" t="s">
        <v>31</v>
      </c>
      <c r="E6" t="s">
        <v>160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94</v>
      </c>
      <c r="B7" t="s">
        <v>571</v>
      </c>
      <c r="C7" t="s">
        <v>23</v>
      </c>
      <c r="D7" t="s">
        <v>25</v>
      </c>
      <c r="E7" t="s">
        <v>160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95</v>
      </c>
      <c r="B8" t="s">
        <v>574</v>
      </c>
      <c r="C8" t="s">
        <v>24</v>
      </c>
      <c r="D8" t="s">
        <v>26</v>
      </c>
      <c r="E8" t="s">
        <v>160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96</v>
      </c>
      <c r="B9" t="s">
        <v>577</v>
      </c>
      <c r="C9" t="s">
        <v>24</v>
      </c>
      <c r="D9" t="s">
        <v>25</v>
      </c>
      <c r="E9" t="s">
        <v>160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97</v>
      </c>
      <c r="B10" t="s">
        <v>580</v>
      </c>
      <c r="C10" t="s">
        <v>24</v>
      </c>
      <c r="D10" t="s">
        <v>21</v>
      </c>
      <c r="E10" t="s">
        <v>160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74</v>
      </c>
      <c r="B2" t="s">
        <v>524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75</v>
      </c>
      <c r="B3" t="s">
        <v>526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76</v>
      </c>
      <c r="B4" t="s">
        <v>528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77</v>
      </c>
      <c r="B5" t="s">
        <v>530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78</v>
      </c>
      <c r="B6" t="s">
        <v>532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79</v>
      </c>
      <c r="B7" t="s">
        <v>534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80</v>
      </c>
      <c r="B8" t="s">
        <v>536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67</v>
      </c>
      <c r="B2" t="s">
        <v>510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68</v>
      </c>
      <c r="B3" t="s">
        <v>512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69</v>
      </c>
      <c r="B4" t="s">
        <v>514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70</v>
      </c>
      <c r="B5" t="s">
        <v>516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71</v>
      </c>
      <c r="B6" t="s">
        <v>518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72</v>
      </c>
      <c r="B7" t="s">
        <v>520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73</v>
      </c>
      <c r="B8" t="s">
        <v>522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98</v>
      </c>
      <c r="B2" t="s">
        <v>583</v>
      </c>
      <c r="C2" t="s">
        <v>28</v>
      </c>
      <c r="D2" t="s">
        <v>25</v>
      </c>
      <c r="E2" t="s">
        <v>157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99</v>
      </c>
      <c r="B3" t="s">
        <v>586</v>
      </c>
      <c r="C3" t="s">
        <v>24</v>
      </c>
      <c r="D3" t="s">
        <v>25</v>
      </c>
      <c r="E3" t="s">
        <v>157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100</v>
      </c>
      <c r="B4" t="s">
        <v>589</v>
      </c>
      <c r="C4" t="s">
        <v>28</v>
      </c>
      <c r="D4" t="s">
        <v>31</v>
      </c>
      <c r="E4" t="s">
        <v>157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101</v>
      </c>
      <c r="B5" t="s">
        <v>592</v>
      </c>
      <c r="C5" t="s">
        <v>28</v>
      </c>
      <c r="D5" t="s">
        <v>26</v>
      </c>
      <c r="E5" t="s">
        <v>157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102</v>
      </c>
      <c r="B6" t="s">
        <v>595</v>
      </c>
      <c r="C6" t="s">
        <v>28</v>
      </c>
      <c r="D6" t="s">
        <v>21</v>
      </c>
      <c r="E6" t="s">
        <v>157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103</v>
      </c>
      <c r="B7" t="s">
        <v>598</v>
      </c>
      <c r="C7" t="s">
        <v>28</v>
      </c>
      <c r="D7" t="s">
        <v>26</v>
      </c>
      <c r="E7" t="s">
        <v>157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104</v>
      </c>
      <c r="B8" t="s">
        <v>601</v>
      </c>
      <c r="C8" t="s">
        <v>28</v>
      </c>
      <c r="D8" t="s">
        <v>25</v>
      </c>
      <c r="E8" t="s">
        <v>157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43</v>
      </c>
      <c r="B2" t="s">
        <v>473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44</v>
      </c>
      <c r="B3" t="s">
        <v>475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45</v>
      </c>
      <c r="B4" t="s">
        <v>476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46</v>
      </c>
      <c r="B5" t="s">
        <v>477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47</v>
      </c>
      <c r="B6" t="s">
        <v>479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48</v>
      </c>
      <c r="B7" t="s">
        <v>480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49</v>
      </c>
      <c r="B8" t="s">
        <v>481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50</v>
      </c>
      <c r="B9" t="s">
        <v>483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51</v>
      </c>
      <c r="B10" t="s">
        <v>866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52</v>
      </c>
      <c r="B11" t="s">
        <v>484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53</v>
      </c>
      <c r="B12" t="s">
        <v>486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54</v>
      </c>
      <c r="B13" t="s">
        <v>488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55</v>
      </c>
      <c r="B14" t="s">
        <v>490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913</v>
      </c>
      <c r="J1" t="s">
        <v>723</v>
      </c>
      <c r="K1" t="s">
        <v>724</v>
      </c>
      <c r="L1" t="s">
        <v>726</v>
      </c>
      <c r="M1" t="s">
        <v>725</v>
      </c>
    </row>
    <row r="2" spans="1:13" x14ac:dyDescent="0.3">
      <c r="A2">
        <v>137</v>
      </c>
      <c r="B2" t="s">
        <v>666</v>
      </c>
      <c r="C2" t="s">
        <v>28</v>
      </c>
      <c r="D2" t="s">
        <v>25</v>
      </c>
      <c r="E2" t="s">
        <v>159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138</v>
      </c>
      <c r="B3" t="s">
        <v>669</v>
      </c>
      <c r="C3" t="s">
        <v>28</v>
      </c>
      <c r="D3" t="s">
        <v>21</v>
      </c>
      <c r="E3" t="s">
        <v>159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C4" sqref="C4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171</v>
      </c>
      <c r="B1" s="3" t="s">
        <v>279</v>
      </c>
      <c r="C1" s="3" t="s">
        <v>280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ユニフォーム菅原考支ICONIC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プール掃除菅原考支ICONIC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文化祭菅原考支ICONIC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プール掃除東峰旭ICONIC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ユニフォーム東峰旭YELL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ユニフォーム縁下力ICONIC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探偵縁下力ICONIC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ユニフォーム木下久志ICONIC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ユニフォーム成田一仁ICONIC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制服孤爪研磨ICONIC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夏祭り孤爪研磨ICONIC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制服黒尾鉄朗ICONIC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夏祭り黒尾鉄朗ICONIC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ユニフォーム灰羽リエーフICONIC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探偵灰羽リエーフICONIC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ユニフォーム夜久衛輔ICONIC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ユニフォーム福永招平ICONIC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ユニフォーム犬岡走ICONIC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ユニフォーム山本猛虎ICONIC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ユニフォーム芝山優生ICONIC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ユニフォーム海信之ICONIC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ユニフォーム海信之YELL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制服青根高伸ICONIC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プール掃除青根高伸ICONIC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制服二口堅治ICONIC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プール掃除二口堅治ICONIC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ユニフォーム黄金川貫至ICONIC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制服黄金川貫至ICONIC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職業体験黄金川貫至ICONIC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ユニフォーム小原豊ICONIC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ユニフォーム女川太郎ICONIC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ユニフォーム作並浩輔ICONIC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ユニフォーム吹上仁悟ICONIC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ユニフォーム及川徹ICONIC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プール掃除及川徹ICONIC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ユニフォーム岩泉一ICONIC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プール掃除岩泉一ICONIC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ユニフォーム金田一勇太郎ICONIC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ユニフォーム京谷賢太郎ICONIC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ユニフォーム国見英ICONIC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職業体験国見英ICONIC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ユニフォーム渡親治ICONIC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ユニフォーム松川一静ICONIC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ユニフォーム花巻貴大ICONIC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ユニフォーム駒木輝ICONIC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ユニフォーム茶屋和馬ICONIC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ユニフォーム玉川弘樹ICONIC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ユニフォーム桜井大河ICONIC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ユニフォーム芳賀良治ICONIC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ユニフォーム渋谷陸斗ICONIC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ユニフォーム池尻隼人ICONIC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ユニフォーム十和田良樹ICONIC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ユニフォーム森岳歩ICONIC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ユニフォーム唐松拓巳ICONIC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ユニフォーム田沢裕樹ICONIC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ユニフォーム子安颯真ICONIC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ユニフォーム横手駿ICONIC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ユニフォーム夏瀬伊吹ICONIC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ユニフォーム古牧譲ICONIC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ユニフォーム浅虫快人ICONIC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ユニフォーム南田大志ICONIC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ユニフォーム湯川良明ICONIC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ユニフォーム稲垣功ICONIC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ユニフォーム馬門英治ICONIC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ユニフォーム百沢雄大ICONIC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職業体験百沢雄大ICONIC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ユニフォーム照島游児ICONIC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制服照島游児ICONIC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ユニフォーム母畑和馬ICONIC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ユニフォーム二岐丈晴ICONIC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制服二岐丈晴ICONIC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ユニフォーム沼尻凛太郎ICONIC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ユニフォーム飯坂信義ICONIC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ユニフォーム東山勝道ICONIC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ユニフォーム土湯新ICONIC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ユニフォーム中島猛ICONIC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ユニフォーム白石優希ICONIC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ユニフォーム花山一雅ICONIC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ユニフォーム鳴子哲平ICONIC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ユニフォーム秋保和光ICONIC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ユニフォーム松島剛ICONIC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ユニフォーム川渡瞬己ICONIC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ユニフォーム牛島若利ICONIC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水着牛島若利ICONIC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ユニフォーム天童覚ICONIC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水着天童覚ICONIC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ユニフォーム五色工ICONIC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職業体験五色工ICONIC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ユニフォーム白布賢二郎ICONIC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探偵白布賢二郎ICONIC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ユニフォーム大平獅音ICONIC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ユニフォーム川西太一ICONIC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ユニフォーム瀬見英太ICONIC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ユニフォーム山形隼人ICONIC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ユニフォーム宮侑ICONIC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ユニフォーム宮治ICONIC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ユニフォーム角名倫太郎ICONIC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ユニフォーム北信介ICONIC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ユニフォーム尾白アランICONIC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ユニフォーム赤木路成ICONIC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ユニフォーム大耳練ICONIC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ユニフォーム理石平介ICONIC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ユニフォーム木兎光太郎ICONIC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夏祭り木兎光太郎ICONIC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ユニフォーム木葉秋紀ICONIC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探偵木葉秋紀ICONIC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ユニフォーム猿杙大和ICONIC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ユニフォーム小見春樹ICONIC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ユニフォーム尾長渉ICONIC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ユニフォーム鷲尾辰生ICONIC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ユニフォーム赤葦京治ICONIC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夏祭り赤葦京治ICONIC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ユニフォーム星海光来ICONIC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ユニフォーム昼神幸郎ICONIC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ユニフォーム佐久早聖臣ICONIC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ユニフォーム小森元也ICONIC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ユニフォーム大将優ICONIC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ユニフォーム沼井和馬ICONIC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ユニフォーム潜尚保ICONIC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ユニフォーム高千穂恵也ICONIC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ユニフォーム広尾倖児ICONIC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ユニフォーム先島伊澄ICONIC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ユニフォーム背黒晃彦ICONIC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ユニフォーム赤間颯ICONIC</v>
      </c>
      <c r="C147">
        <f>SetNo[[#This Row],[No.]]</f>
        <v>146</v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63"/>
  <sheetViews>
    <sheetView workbookViewId="0">
      <selection activeCell="A24" sqref="A24:T24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238</v>
      </c>
      <c r="B1" s="3" t="s">
        <v>875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215</v>
      </c>
      <c r="K2" t="s">
        <v>233</v>
      </c>
      <c r="L2" t="s">
        <v>172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215</v>
      </c>
      <c r="K3" t="s">
        <v>233</v>
      </c>
      <c r="L3" t="s">
        <v>172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215</v>
      </c>
      <c r="K4" t="s">
        <v>233</v>
      </c>
      <c r="L4" t="s">
        <v>172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215</v>
      </c>
      <c r="K5" t="s">
        <v>194</v>
      </c>
      <c r="L5" t="s">
        <v>188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215</v>
      </c>
      <c r="K6" t="s">
        <v>194</v>
      </c>
      <c r="L6" t="s">
        <v>188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215</v>
      </c>
      <c r="K7" t="s">
        <v>194</v>
      </c>
      <c r="L7" t="s">
        <v>183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219</v>
      </c>
      <c r="D8" t="s">
        <v>217</v>
      </c>
      <c r="E8" t="s">
        <v>23</v>
      </c>
      <c r="F8" t="s">
        <v>31</v>
      </c>
      <c r="G8" t="s">
        <v>154</v>
      </c>
      <c r="H8" t="s">
        <v>71</v>
      </c>
      <c r="I8">
        <v>1</v>
      </c>
      <c r="J8" t="s">
        <v>215</v>
      </c>
      <c r="K8" t="s">
        <v>194</v>
      </c>
      <c r="L8" t="s">
        <v>235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215</v>
      </c>
      <c r="K9" t="s">
        <v>236</v>
      </c>
      <c r="L9" t="s">
        <v>172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221</v>
      </c>
      <c r="D10" t="s">
        <v>220</v>
      </c>
      <c r="E10" t="s">
        <v>23</v>
      </c>
      <c r="F10" t="s">
        <v>26</v>
      </c>
      <c r="G10" t="s">
        <v>154</v>
      </c>
      <c r="H10" t="s">
        <v>71</v>
      </c>
      <c r="I10">
        <v>1</v>
      </c>
      <c r="J10" t="s">
        <v>215</v>
      </c>
      <c r="K10" t="s">
        <v>236</v>
      </c>
      <c r="L10" t="s">
        <v>172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3" t="s">
        <v>716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215</v>
      </c>
      <c r="K11" t="s">
        <v>236</v>
      </c>
      <c r="L11" t="s">
        <v>172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216</v>
      </c>
      <c r="D12" t="s">
        <v>222</v>
      </c>
      <c r="E12" t="s">
        <v>24</v>
      </c>
      <c r="F12" t="s">
        <v>26</v>
      </c>
      <c r="G12" t="s">
        <v>154</v>
      </c>
      <c r="H12" t="s">
        <v>71</v>
      </c>
      <c r="I12">
        <v>1</v>
      </c>
      <c r="J12" t="s">
        <v>215</v>
      </c>
      <c r="K12" t="s">
        <v>204</v>
      </c>
      <c r="L12" t="s">
        <v>183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215</v>
      </c>
      <c r="K13" t="s">
        <v>204</v>
      </c>
      <c r="L13" t="s">
        <v>235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221</v>
      </c>
      <c r="D14" t="s">
        <v>222</v>
      </c>
      <c r="E14" t="s">
        <v>28</v>
      </c>
      <c r="F14" t="s">
        <v>26</v>
      </c>
      <c r="G14" t="s">
        <v>154</v>
      </c>
      <c r="H14" t="s">
        <v>71</v>
      </c>
      <c r="I14">
        <v>1</v>
      </c>
      <c r="J14" t="s">
        <v>215</v>
      </c>
      <c r="K14" t="s">
        <v>204</v>
      </c>
      <c r="L14" t="s">
        <v>183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215</v>
      </c>
      <c r="K15" t="s">
        <v>204</v>
      </c>
      <c r="L15" t="s">
        <v>235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216</v>
      </c>
      <c r="D16" t="s">
        <v>223</v>
      </c>
      <c r="E16" t="s">
        <v>28</v>
      </c>
      <c r="F16" t="s">
        <v>21</v>
      </c>
      <c r="G16" t="s">
        <v>154</v>
      </c>
      <c r="H16" t="s">
        <v>71</v>
      </c>
      <c r="I16">
        <v>1</v>
      </c>
      <c r="J16" t="s">
        <v>215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218</v>
      </c>
      <c r="D17" t="s">
        <v>223</v>
      </c>
      <c r="E17" t="s">
        <v>23</v>
      </c>
      <c r="F17" t="s">
        <v>21</v>
      </c>
      <c r="G17" t="s">
        <v>154</v>
      </c>
      <c r="H17" t="s">
        <v>71</v>
      </c>
      <c r="I17">
        <v>1</v>
      </c>
      <c r="J17" t="s">
        <v>215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216</v>
      </c>
      <c r="D18" t="s">
        <v>224</v>
      </c>
      <c r="E18" t="s">
        <v>24</v>
      </c>
      <c r="F18" t="s">
        <v>25</v>
      </c>
      <c r="G18" t="s">
        <v>154</v>
      </c>
      <c r="H18" t="s">
        <v>71</v>
      </c>
      <c r="I18">
        <v>1</v>
      </c>
      <c r="J18" t="s">
        <v>215</v>
      </c>
      <c r="K18" t="s">
        <v>233</v>
      </c>
      <c r="L18" t="s">
        <v>172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218</v>
      </c>
      <c r="D19" t="s">
        <v>224</v>
      </c>
      <c r="E19" t="s">
        <v>28</v>
      </c>
      <c r="F19" t="s">
        <v>25</v>
      </c>
      <c r="G19" t="s">
        <v>154</v>
      </c>
      <c r="H19" t="s">
        <v>71</v>
      </c>
      <c r="I19">
        <v>1</v>
      </c>
      <c r="J19" t="s">
        <v>215</v>
      </c>
      <c r="K19" t="s">
        <v>233</v>
      </c>
      <c r="L19" t="s">
        <v>172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216</v>
      </c>
      <c r="D20" t="s">
        <v>225</v>
      </c>
      <c r="E20" t="s">
        <v>28</v>
      </c>
      <c r="F20" t="s">
        <v>25</v>
      </c>
      <c r="G20" t="s">
        <v>154</v>
      </c>
      <c r="H20" t="s">
        <v>71</v>
      </c>
      <c r="I20">
        <v>1</v>
      </c>
      <c r="J20" t="s">
        <v>215</v>
      </c>
      <c r="K20" t="s">
        <v>233</v>
      </c>
      <c r="L20" t="s">
        <v>172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226</v>
      </c>
      <c r="D21" t="s">
        <v>225</v>
      </c>
      <c r="E21" t="s">
        <v>23</v>
      </c>
      <c r="F21" t="s">
        <v>25</v>
      </c>
      <c r="G21" t="s">
        <v>154</v>
      </c>
      <c r="H21" t="s">
        <v>71</v>
      </c>
      <c r="I21">
        <v>1</v>
      </c>
      <c r="J21" t="s">
        <v>215</v>
      </c>
      <c r="K21" t="s">
        <v>233</v>
      </c>
      <c r="L21" t="s">
        <v>172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t="s">
        <v>216</v>
      </c>
      <c r="D22" t="s">
        <v>227</v>
      </c>
      <c r="E22" t="s">
        <v>24</v>
      </c>
      <c r="F22" t="s">
        <v>31</v>
      </c>
      <c r="G22" t="s">
        <v>154</v>
      </c>
      <c r="H22" t="s">
        <v>71</v>
      </c>
      <c r="I22">
        <v>1</v>
      </c>
      <c r="J22" t="s">
        <v>215</v>
      </c>
      <c r="K22" t="s">
        <v>233</v>
      </c>
      <c r="L22" t="s">
        <v>172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ユニフォーム菅原考支ICONIC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226</v>
      </c>
      <c r="D23" t="s">
        <v>227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215</v>
      </c>
      <c r="K23" t="s">
        <v>233</v>
      </c>
      <c r="L23" t="s">
        <v>188</v>
      </c>
      <c r="M23">
        <v>27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プール掃除菅原考支ICONIC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s="3" t="s">
        <v>915</v>
      </c>
      <c r="D24" t="s">
        <v>144</v>
      </c>
      <c r="E24" s="3" t="s">
        <v>73</v>
      </c>
      <c r="F24" s="3" t="s">
        <v>74</v>
      </c>
      <c r="G24" t="s">
        <v>136</v>
      </c>
      <c r="H24" t="s">
        <v>71</v>
      </c>
      <c r="I24">
        <v>1</v>
      </c>
      <c r="J24" t="s">
        <v>215</v>
      </c>
      <c r="K24" s="3" t="s">
        <v>233</v>
      </c>
      <c r="L24" s="3" t="s">
        <v>183</v>
      </c>
      <c r="M24">
        <v>30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文化祭菅原考支ICONIC</v>
      </c>
    </row>
    <row r="25" spans="1:20" x14ac:dyDescent="0.3">
      <c r="A25">
        <f>VLOOKUP(Serve[[#This Row],[No用]],SetNo[[No.用]:[vlookup 用]],2,FALSE)</f>
        <v>20</v>
      </c>
      <c r="B25">
        <f>IF(A24&lt;&gt;Serve[[#This Row],[No]],1,B24+1)</f>
        <v>2</v>
      </c>
      <c r="C25" s="3" t="s">
        <v>915</v>
      </c>
      <c r="D25" t="s">
        <v>144</v>
      </c>
      <c r="E25" s="3" t="s">
        <v>73</v>
      </c>
      <c r="F25" s="3" t="s">
        <v>74</v>
      </c>
      <c r="G25" t="s">
        <v>154</v>
      </c>
      <c r="H25" t="s">
        <v>71</v>
      </c>
      <c r="I25">
        <v>1</v>
      </c>
      <c r="J25" t="s">
        <v>215</v>
      </c>
      <c r="K25" s="3" t="s">
        <v>233</v>
      </c>
      <c r="L25" s="3" t="s">
        <v>235</v>
      </c>
      <c r="M25">
        <v>38</v>
      </c>
      <c r="N25">
        <v>0</v>
      </c>
      <c r="O25">
        <v>48</v>
      </c>
      <c r="P25">
        <v>0</v>
      </c>
      <c r="T25" t="str">
        <f>Serve[[#This Row],[服装]]&amp;Serve[[#This Row],[名前]]&amp;Serve[[#This Row],[レアリティ]]</f>
        <v>文化祭菅原考支ICONIC</v>
      </c>
    </row>
    <row r="26" spans="1:20" x14ac:dyDescent="0.3">
      <c r="A26">
        <f>VLOOKUP(Serve[[#This Row],[No用]],SetNo[[No.用]:[vlookup 用]],2,FALSE)</f>
        <v>21</v>
      </c>
      <c r="B26">
        <f>IF(A23&lt;&gt;Serve[[#This Row],[No]],1,B23+1)</f>
        <v>1</v>
      </c>
      <c r="C26" t="s">
        <v>216</v>
      </c>
      <c r="D26" t="s">
        <v>228</v>
      </c>
      <c r="E26" t="s">
        <v>28</v>
      </c>
      <c r="F26" t="s">
        <v>25</v>
      </c>
      <c r="G26" t="s">
        <v>154</v>
      </c>
      <c r="H26" t="s">
        <v>71</v>
      </c>
      <c r="I26">
        <v>1</v>
      </c>
      <c r="J26" t="s">
        <v>215</v>
      </c>
      <c r="K26" t="s">
        <v>194</v>
      </c>
      <c r="L26" t="s">
        <v>183</v>
      </c>
      <c r="M26">
        <v>29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ユニフォーム東峰旭ICONIC</v>
      </c>
    </row>
    <row r="27" spans="1:20" x14ac:dyDescent="0.3">
      <c r="A27">
        <f>VLOOKUP(Serve[[#This Row],[No用]],SetNo[[No.用]:[vlookup 用]],2,FALSE)</f>
        <v>22</v>
      </c>
      <c r="B27">
        <f>IF(A26&lt;&gt;Serve[[#This Row],[No]],1,B26+1)</f>
        <v>1</v>
      </c>
      <c r="C27" t="s">
        <v>226</v>
      </c>
      <c r="D27" t="s">
        <v>228</v>
      </c>
      <c r="E27" t="s">
        <v>23</v>
      </c>
      <c r="F27" t="s">
        <v>25</v>
      </c>
      <c r="G27" t="s">
        <v>154</v>
      </c>
      <c r="H27" t="s">
        <v>71</v>
      </c>
      <c r="I27">
        <v>1</v>
      </c>
      <c r="J27" t="s">
        <v>215</v>
      </c>
      <c r="K27" t="s">
        <v>194</v>
      </c>
      <c r="L27" t="s">
        <v>183</v>
      </c>
      <c r="M27">
        <v>29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プール掃除東峰旭ICONIC</v>
      </c>
    </row>
    <row r="28" spans="1:20" x14ac:dyDescent="0.3">
      <c r="A28">
        <f>VLOOKUP(Serve[[#This Row],[No用]],SetNo[[No.用]:[vlookup 用]],2,FALSE)</f>
        <v>22</v>
      </c>
      <c r="B28">
        <f>IF(A27&lt;&gt;Serve[[#This Row],[No]],1,B27+1)</f>
        <v>2</v>
      </c>
      <c r="C28" t="s">
        <v>226</v>
      </c>
      <c r="D28" t="s">
        <v>228</v>
      </c>
      <c r="E28" t="s">
        <v>23</v>
      </c>
      <c r="F28" t="s">
        <v>25</v>
      </c>
      <c r="G28" t="s">
        <v>154</v>
      </c>
      <c r="H28" t="s">
        <v>71</v>
      </c>
      <c r="I28">
        <v>1</v>
      </c>
      <c r="J28" t="s">
        <v>215</v>
      </c>
      <c r="K28" t="s">
        <v>194</v>
      </c>
      <c r="L28" t="s">
        <v>235</v>
      </c>
      <c r="M28">
        <v>39</v>
      </c>
      <c r="N28">
        <v>0</v>
      </c>
      <c r="O28">
        <v>49</v>
      </c>
      <c r="P28">
        <v>0</v>
      </c>
      <c r="T28" t="str">
        <f>Serve[[#This Row],[服装]]&amp;Serve[[#This Row],[名前]]&amp;Serve[[#This Row],[レアリティ]]</f>
        <v>プール掃除東峰旭ICONIC</v>
      </c>
    </row>
    <row r="29" spans="1:20" x14ac:dyDescent="0.3">
      <c r="A29">
        <f>VLOOKUP(Serve[[#This Row],[No用]],SetNo[[No.用]:[vlookup 用]],2,FALSE)</f>
        <v>23</v>
      </c>
      <c r="B29">
        <f>IF(A28&lt;&gt;Serve[[#This Row],[No]],1,B28+1)</f>
        <v>1</v>
      </c>
      <c r="C29" t="s">
        <v>216</v>
      </c>
      <c r="D29" t="s">
        <v>228</v>
      </c>
      <c r="E29" t="s">
        <v>28</v>
      </c>
      <c r="F29" t="s">
        <v>25</v>
      </c>
      <c r="G29" t="s">
        <v>154</v>
      </c>
      <c r="H29" t="s">
        <v>229</v>
      </c>
      <c r="I29">
        <v>1</v>
      </c>
      <c r="J29" t="s">
        <v>215</v>
      </c>
      <c r="K29" t="s">
        <v>194</v>
      </c>
      <c r="L29" t="s">
        <v>183</v>
      </c>
      <c r="M29">
        <v>32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ユニフォーム東峰旭YELL</v>
      </c>
    </row>
    <row r="30" spans="1:20" x14ac:dyDescent="0.3">
      <c r="A30">
        <f>VLOOKUP(Serve[[#This Row],[No用]],SetNo[[No.用]:[vlookup 用]],2,FALSE)</f>
        <v>24</v>
      </c>
      <c r="B30">
        <f>IF(A29&lt;&gt;Serve[[#This Row],[No]],1,B29+1)</f>
        <v>1</v>
      </c>
      <c r="C30" t="s">
        <v>216</v>
      </c>
      <c r="D30" t="s">
        <v>230</v>
      </c>
      <c r="E30" t="s">
        <v>24</v>
      </c>
      <c r="F30" t="s">
        <v>25</v>
      </c>
      <c r="G30" t="s">
        <v>154</v>
      </c>
      <c r="H30" t="s">
        <v>71</v>
      </c>
      <c r="I30">
        <v>1</v>
      </c>
      <c r="J30" t="s">
        <v>215</v>
      </c>
      <c r="K30" t="s">
        <v>233</v>
      </c>
      <c r="L30" t="s">
        <v>172</v>
      </c>
      <c r="M30">
        <v>22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ユニフォーム縁下力ICONIC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1</v>
      </c>
      <c r="C31" t="s">
        <v>398</v>
      </c>
      <c r="D31" t="s">
        <v>146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s="3" t="s">
        <v>215</v>
      </c>
      <c r="K31" s="3" t="s">
        <v>233</v>
      </c>
      <c r="L31" s="3" t="s">
        <v>172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探偵縁下力ICONIC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216</v>
      </c>
      <c r="D32" t="s">
        <v>231</v>
      </c>
      <c r="E32" t="s">
        <v>24</v>
      </c>
      <c r="F32" t="s">
        <v>25</v>
      </c>
      <c r="G32" t="s">
        <v>154</v>
      </c>
      <c r="H32" t="s">
        <v>71</v>
      </c>
      <c r="I32">
        <v>1</v>
      </c>
      <c r="J32" t="s">
        <v>215</v>
      </c>
      <c r="K32" t="s">
        <v>204</v>
      </c>
      <c r="L32" t="s">
        <v>183</v>
      </c>
      <c r="M32">
        <v>28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ユニフォーム木下久志ICONIC</v>
      </c>
    </row>
    <row r="33" spans="1:20" x14ac:dyDescent="0.3">
      <c r="A33">
        <f>VLOOKUP(Serve[[#This Row],[No用]],SetNo[[No.用]:[vlookup 用]],2,FALSE)</f>
        <v>26</v>
      </c>
      <c r="B33">
        <f>IF(A32&lt;&gt;Serve[[#This Row],[No]],1,B32+1)</f>
        <v>2</v>
      </c>
      <c r="C33" t="s">
        <v>216</v>
      </c>
      <c r="D33" t="s">
        <v>231</v>
      </c>
      <c r="E33" t="s">
        <v>24</v>
      </c>
      <c r="F33" t="s">
        <v>25</v>
      </c>
      <c r="G33" t="s">
        <v>154</v>
      </c>
      <c r="H33" t="s">
        <v>71</v>
      </c>
      <c r="I33">
        <v>1</v>
      </c>
      <c r="J33" t="s">
        <v>215</v>
      </c>
      <c r="K33" t="s">
        <v>204</v>
      </c>
      <c r="L33" t="s">
        <v>235</v>
      </c>
      <c r="M33">
        <v>35</v>
      </c>
      <c r="N33">
        <v>5</v>
      </c>
      <c r="O33">
        <v>45</v>
      </c>
      <c r="P33">
        <v>7</v>
      </c>
      <c r="T33" t="str">
        <f>Serve[[#This Row],[服装]]&amp;Serve[[#This Row],[名前]]&amp;Serve[[#This Row],[レアリティ]]</f>
        <v>ユニフォーム木下久志ICONIC</v>
      </c>
    </row>
    <row r="34" spans="1:20" x14ac:dyDescent="0.3">
      <c r="A34">
        <f>VLOOKUP(Serve[[#This Row],[No用]],SetNo[[No.用]:[vlookup 用]],2,FALSE)</f>
        <v>27</v>
      </c>
      <c r="B34">
        <f>IF(A33&lt;&gt;Serve[[#This Row],[No]],1,B33+1)</f>
        <v>1</v>
      </c>
      <c r="C34" t="s">
        <v>216</v>
      </c>
      <c r="D34" t="s">
        <v>232</v>
      </c>
      <c r="E34" t="s">
        <v>24</v>
      </c>
      <c r="F34" t="s">
        <v>26</v>
      </c>
      <c r="G34" t="s">
        <v>154</v>
      </c>
      <c r="H34" t="s">
        <v>71</v>
      </c>
      <c r="I34">
        <v>1</v>
      </c>
      <c r="J34" t="s">
        <v>215</v>
      </c>
      <c r="K34" t="s">
        <v>233</v>
      </c>
      <c r="L34" t="s">
        <v>172</v>
      </c>
      <c r="M34">
        <v>21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ユニフォーム成田一仁ICONIC</v>
      </c>
    </row>
    <row r="35" spans="1:20" x14ac:dyDescent="0.3">
      <c r="A35">
        <f>VLOOKUP(Serve[[#This Row],[No用]],SetNo[[No.用]:[vlookup 用]],2,FALSE)</f>
        <v>28</v>
      </c>
      <c r="B35">
        <f>IF(A34&lt;&gt;Serve[[#This Row],[No]],1,B34+1)</f>
        <v>1</v>
      </c>
      <c r="C35" t="s">
        <v>108</v>
      </c>
      <c r="D35" t="s">
        <v>39</v>
      </c>
      <c r="E35" t="s">
        <v>24</v>
      </c>
      <c r="F35" t="s">
        <v>31</v>
      </c>
      <c r="G35" t="s">
        <v>27</v>
      </c>
      <c r="H35" t="s">
        <v>71</v>
      </c>
      <c r="I35">
        <v>1</v>
      </c>
      <c r="J35" t="s">
        <v>215</v>
      </c>
      <c r="K35" t="s">
        <v>236</v>
      </c>
      <c r="L35" t="s">
        <v>172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ユニフォーム孤爪研磨ICONIC</v>
      </c>
    </row>
    <row r="36" spans="1:20" x14ac:dyDescent="0.3">
      <c r="A36">
        <f>VLOOKUP(Serve[[#This Row],[No用]],SetNo[[No.用]:[vlookup 用]],2,FALSE)</f>
        <v>29</v>
      </c>
      <c r="B36">
        <f>IF(A35&lt;&gt;Serve[[#This Row],[No]],1,B35+1)</f>
        <v>1</v>
      </c>
      <c r="C36" t="s">
        <v>149</v>
      </c>
      <c r="D36" t="s">
        <v>39</v>
      </c>
      <c r="E36" t="s">
        <v>90</v>
      </c>
      <c r="F36" t="s">
        <v>31</v>
      </c>
      <c r="G36" t="s">
        <v>27</v>
      </c>
      <c r="H36" t="s">
        <v>71</v>
      </c>
      <c r="I36">
        <v>1</v>
      </c>
      <c r="J36" t="s">
        <v>215</v>
      </c>
      <c r="K36" t="s">
        <v>236</v>
      </c>
      <c r="L36" t="s">
        <v>172</v>
      </c>
      <c r="M36">
        <v>24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制服孤爪研磨ICONIC</v>
      </c>
    </row>
    <row r="37" spans="1:20" x14ac:dyDescent="0.3">
      <c r="A37">
        <f>VLOOKUP(Serve[[#This Row],[No用]],SetNo[[No.用]:[vlookup 用]],2,FALSE)</f>
        <v>30</v>
      </c>
      <c r="B37">
        <f>IF(A36&lt;&gt;Serve[[#This Row],[No]],1,B36+1)</f>
        <v>1</v>
      </c>
      <c r="C37" t="s">
        <v>150</v>
      </c>
      <c r="D37" t="s">
        <v>39</v>
      </c>
      <c r="E37" t="s">
        <v>77</v>
      </c>
      <c r="F37" t="s">
        <v>31</v>
      </c>
      <c r="G37" t="s">
        <v>27</v>
      </c>
      <c r="H37" t="s">
        <v>71</v>
      </c>
      <c r="I37">
        <v>1</v>
      </c>
      <c r="J37" t="s">
        <v>215</v>
      </c>
      <c r="K37" t="s">
        <v>236</v>
      </c>
      <c r="L37" t="s">
        <v>183</v>
      </c>
      <c r="M37">
        <v>29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夏祭り孤爪研磨ICONIC</v>
      </c>
    </row>
    <row r="38" spans="1:20" x14ac:dyDescent="0.3">
      <c r="A38">
        <f>VLOOKUP(Serve[[#This Row],[No用]],SetNo[[No.用]:[vlookup 用]],2,FALSE)</f>
        <v>31</v>
      </c>
      <c r="B38">
        <f>IF(A37&lt;&gt;Serve[[#This Row],[No]],1,B37+1)</f>
        <v>1</v>
      </c>
      <c r="C38" t="s">
        <v>108</v>
      </c>
      <c r="D38" t="s">
        <v>40</v>
      </c>
      <c r="E38" t="s">
        <v>23</v>
      </c>
      <c r="F38" t="s">
        <v>26</v>
      </c>
      <c r="G38" t="s">
        <v>27</v>
      </c>
      <c r="H38" t="s">
        <v>71</v>
      </c>
      <c r="I38">
        <v>1</v>
      </c>
      <c r="J38" t="s">
        <v>215</v>
      </c>
      <c r="K38" t="s">
        <v>194</v>
      </c>
      <c r="L38" t="s">
        <v>183</v>
      </c>
      <c r="M38">
        <v>33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ユニフォーム黒尾鉄朗ICONIC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1</v>
      </c>
      <c r="C39" t="s">
        <v>149</v>
      </c>
      <c r="D39" t="s">
        <v>40</v>
      </c>
      <c r="E39" t="s">
        <v>73</v>
      </c>
      <c r="F39" t="s">
        <v>26</v>
      </c>
      <c r="G39" t="s">
        <v>27</v>
      </c>
      <c r="H39" t="s">
        <v>71</v>
      </c>
      <c r="I39">
        <v>1</v>
      </c>
      <c r="J39" t="s">
        <v>215</v>
      </c>
      <c r="K39" t="s">
        <v>194</v>
      </c>
      <c r="L39" t="s">
        <v>183</v>
      </c>
      <c r="M39">
        <v>33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制服黒尾鉄朗ICONIC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150</v>
      </c>
      <c r="D40" t="s">
        <v>40</v>
      </c>
      <c r="E40" t="s">
        <v>90</v>
      </c>
      <c r="F40" t="s">
        <v>26</v>
      </c>
      <c r="G40" t="s">
        <v>27</v>
      </c>
      <c r="H40" t="s">
        <v>71</v>
      </c>
      <c r="I40">
        <v>1</v>
      </c>
      <c r="J40" t="s">
        <v>215</v>
      </c>
      <c r="K40" t="s">
        <v>194</v>
      </c>
      <c r="L40" t="s">
        <v>183</v>
      </c>
      <c r="M40">
        <v>33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夏祭り黒尾鉄朗ICONIC</v>
      </c>
    </row>
    <row r="41" spans="1:20" x14ac:dyDescent="0.3">
      <c r="A41">
        <f>VLOOKUP(Serve[[#This Row],[No用]],SetNo[[No.用]:[vlookup 用]],2,FALSE)</f>
        <v>33</v>
      </c>
      <c r="B41">
        <f>IF(A40&lt;&gt;Serve[[#This Row],[No]],1,B40+1)</f>
        <v>2</v>
      </c>
      <c r="C41" t="s">
        <v>150</v>
      </c>
      <c r="D41" t="s">
        <v>40</v>
      </c>
      <c r="E41" t="s">
        <v>90</v>
      </c>
      <c r="F41" t="s">
        <v>26</v>
      </c>
      <c r="G41" t="s">
        <v>27</v>
      </c>
      <c r="H41" t="s">
        <v>71</v>
      </c>
      <c r="I41">
        <v>1</v>
      </c>
      <c r="J41" t="s">
        <v>215</v>
      </c>
      <c r="K41" t="s">
        <v>194</v>
      </c>
      <c r="L41" t="s">
        <v>235</v>
      </c>
      <c r="M41">
        <v>44</v>
      </c>
      <c r="N41">
        <v>0</v>
      </c>
      <c r="O41">
        <v>54</v>
      </c>
      <c r="P41">
        <v>0</v>
      </c>
      <c r="T41" t="str">
        <f>Serve[[#This Row],[服装]]&amp;Serve[[#This Row],[名前]]&amp;Serve[[#This Row],[レアリティ]]</f>
        <v>夏祭り黒尾鉄朗ICONIC</v>
      </c>
    </row>
    <row r="42" spans="1:20" x14ac:dyDescent="0.3">
      <c r="A42">
        <f>VLOOKUP(Serve[[#This Row],[No用]],SetNo[[No.用]:[vlookup 用]],2,FALSE)</f>
        <v>34</v>
      </c>
      <c r="B42">
        <f>IF(A41&lt;&gt;Serve[[#This Row],[No]],1,B41+1)</f>
        <v>1</v>
      </c>
      <c r="C42" t="s">
        <v>108</v>
      </c>
      <c r="D42" t="s">
        <v>41</v>
      </c>
      <c r="E42" t="s">
        <v>23</v>
      </c>
      <c r="F42" t="s">
        <v>26</v>
      </c>
      <c r="G42" t="s">
        <v>27</v>
      </c>
      <c r="H42" t="s">
        <v>71</v>
      </c>
      <c r="I42">
        <v>1</v>
      </c>
      <c r="J42" t="s">
        <v>215</v>
      </c>
      <c r="K42" t="s">
        <v>233</v>
      </c>
      <c r="L42" t="s">
        <v>172</v>
      </c>
      <c r="M42">
        <v>25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ユニフォーム灰羽リエーフICONIC</v>
      </c>
    </row>
    <row r="43" spans="1:20" x14ac:dyDescent="0.3">
      <c r="A43">
        <f>VLOOKUP(Serve[[#This Row],[No用]],SetNo[[No.用]:[vlookup 用]],2,FALSE)</f>
        <v>35</v>
      </c>
      <c r="B43">
        <f>IF(A42&lt;&gt;Serve[[#This Row],[No]],1,B42+1)</f>
        <v>1</v>
      </c>
      <c r="C43" t="s">
        <v>398</v>
      </c>
      <c r="D43" t="s">
        <v>41</v>
      </c>
      <c r="E43" t="s">
        <v>24</v>
      </c>
      <c r="F43" t="s">
        <v>26</v>
      </c>
      <c r="G43" t="s">
        <v>27</v>
      </c>
      <c r="H43" t="s">
        <v>71</v>
      </c>
      <c r="I43">
        <v>1</v>
      </c>
      <c r="J43" t="s">
        <v>215</v>
      </c>
      <c r="K43" t="s">
        <v>233</v>
      </c>
      <c r="L43" t="s">
        <v>172</v>
      </c>
      <c r="M43">
        <v>25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探偵灰羽リエーフICONIC</v>
      </c>
    </row>
    <row r="44" spans="1:20" x14ac:dyDescent="0.3">
      <c r="A44">
        <f>VLOOKUP(Serve[[#This Row],[No用]],SetNo[[No.用]:[vlookup 用]],2,FALSE)</f>
        <v>36</v>
      </c>
      <c r="B44">
        <f>IF(A43&lt;&gt;Serve[[#This Row],[No]],1,B43+1)</f>
        <v>1</v>
      </c>
      <c r="C44" t="s">
        <v>108</v>
      </c>
      <c r="D44" t="s">
        <v>42</v>
      </c>
      <c r="E44" t="s">
        <v>24</v>
      </c>
      <c r="F44" t="s">
        <v>21</v>
      </c>
      <c r="G44" t="s">
        <v>27</v>
      </c>
      <c r="H44" t="s">
        <v>71</v>
      </c>
      <c r="I44">
        <v>1</v>
      </c>
      <c r="J44" t="s">
        <v>215</v>
      </c>
      <c r="M44">
        <v>0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ユニフォーム夜久衛輔ICONIC</v>
      </c>
    </row>
    <row r="45" spans="1:20" x14ac:dyDescent="0.3">
      <c r="A45">
        <f>VLOOKUP(Serve[[#This Row],[No用]],SetNo[[No.用]:[vlookup 用]],2,FALSE)</f>
        <v>37</v>
      </c>
      <c r="B45">
        <f>IF(A44&lt;&gt;Serve[[#This Row],[No]],1,B44+1)</f>
        <v>1</v>
      </c>
      <c r="C45" t="s">
        <v>108</v>
      </c>
      <c r="D45" t="s">
        <v>43</v>
      </c>
      <c r="E45" t="s">
        <v>24</v>
      </c>
      <c r="F45" t="s">
        <v>25</v>
      </c>
      <c r="G45" t="s">
        <v>27</v>
      </c>
      <c r="H45" t="s">
        <v>71</v>
      </c>
      <c r="I45">
        <v>1</v>
      </c>
      <c r="J45" t="s">
        <v>215</v>
      </c>
      <c r="K45" t="s">
        <v>236</v>
      </c>
      <c r="L45" t="s">
        <v>172</v>
      </c>
      <c r="M45">
        <v>27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ユニフォーム福永招平ICONIC</v>
      </c>
    </row>
    <row r="46" spans="1:20" x14ac:dyDescent="0.3">
      <c r="A46">
        <f>VLOOKUP(Serve[[#This Row],[No用]],SetNo[[No.用]:[vlookup 用]],2,FALSE)</f>
        <v>38</v>
      </c>
      <c r="B46">
        <f>IF(A45&lt;&gt;Serve[[#This Row],[No]],1,B45+1)</f>
        <v>1</v>
      </c>
      <c r="C46" t="s">
        <v>108</v>
      </c>
      <c r="D46" t="s">
        <v>44</v>
      </c>
      <c r="E46" t="s">
        <v>24</v>
      </c>
      <c r="F46" t="s">
        <v>26</v>
      </c>
      <c r="G46" t="s">
        <v>27</v>
      </c>
      <c r="H46" t="s">
        <v>71</v>
      </c>
      <c r="I46">
        <v>1</v>
      </c>
      <c r="J46" t="s">
        <v>215</v>
      </c>
      <c r="K46" t="s">
        <v>236</v>
      </c>
      <c r="L46" t="s">
        <v>172</v>
      </c>
      <c r="M46">
        <v>24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ユニフォーム犬岡走ICONIC</v>
      </c>
    </row>
    <row r="47" spans="1:20" x14ac:dyDescent="0.3">
      <c r="A47">
        <f>VLOOKUP(Serve[[#This Row],[No用]],SetNo[[No.用]:[vlookup 用]],2,FALSE)</f>
        <v>39</v>
      </c>
      <c r="B47">
        <f>IF(A46&lt;&gt;Serve[[#This Row],[No]],1,B46+1)</f>
        <v>1</v>
      </c>
      <c r="C47" t="s">
        <v>108</v>
      </c>
      <c r="D47" t="s">
        <v>45</v>
      </c>
      <c r="E47" t="s">
        <v>24</v>
      </c>
      <c r="F47" t="s">
        <v>25</v>
      </c>
      <c r="G47" t="s">
        <v>27</v>
      </c>
      <c r="H47" t="s">
        <v>71</v>
      </c>
      <c r="I47">
        <v>1</v>
      </c>
      <c r="J47" t="s">
        <v>215</v>
      </c>
      <c r="K47" t="s">
        <v>194</v>
      </c>
      <c r="L47" t="s">
        <v>172</v>
      </c>
      <c r="M47">
        <v>34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ユニフォーム山本猛虎ICONIC</v>
      </c>
    </row>
    <row r="48" spans="1:20" x14ac:dyDescent="0.3">
      <c r="A48">
        <f>VLOOKUP(Serve[[#This Row],[No用]],SetNo[[No.用]:[vlookup 用]],2,FALSE)</f>
        <v>40</v>
      </c>
      <c r="B48">
        <f>IF(A47&lt;&gt;Serve[[#This Row],[No]],1,B47+1)</f>
        <v>1</v>
      </c>
      <c r="C48" t="s">
        <v>108</v>
      </c>
      <c r="D48" t="s">
        <v>46</v>
      </c>
      <c r="E48" t="s">
        <v>24</v>
      </c>
      <c r="F48" t="s">
        <v>21</v>
      </c>
      <c r="G48" t="s">
        <v>27</v>
      </c>
      <c r="H48" t="s">
        <v>71</v>
      </c>
      <c r="I48">
        <v>1</v>
      </c>
      <c r="J48" t="s">
        <v>215</v>
      </c>
      <c r="M48">
        <v>0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ユニフォーム芝山優生ICONIC</v>
      </c>
    </row>
    <row r="49" spans="1:20" x14ac:dyDescent="0.3">
      <c r="A49">
        <f>VLOOKUP(Serve[[#This Row],[No用]],SetNo[[No.用]:[vlookup 用]],2,FALSE)</f>
        <v>41</v>
      </c>
      <c r="B49">
        <f>IF(A48&lt;&gt;Serve[[#This Row],[No]],1,B48+1)</f>
        <v>1</v>
      </c>
      <c r="C49" t="s">
        <v>108</v>
      </c>
      <c r="D49" t="s">
        <v>47</v>
      </c>
      <c r="E49" t="s">
        <v>24</v>
      </c>
      <c r="F49" t="s">
        <v>25</v>
      </c>
      <c r="G49" t="s">
        <v>27</v>
      </c>
      <c r="H49" t="s">
        <v>71</v>
      </c>
      <c r="I49">
        <v>1</v>
      </c>
      <c r="J49" t="s">
        <v>215</v>
      </c>
      <c r="K49" t="s">
        <v>236</v>
      </c>
      <c r="L49" t="s">
        <v>172</v>
      </c>
      <c r="M49">
        <v>26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ユニフォーム海信之ICONIC</v>
      </c>
    </row>
    <row r="50" spans="1:20" x14ac:dyDescent="0.3">
      <c r="A50">
        <f>VLOOKUP(Serve[[#This Row],[No用]],SetNo[[No.用]:[vlookup 用]],2,FALSE)</f>
        <v>42</v>
      </c>
      <c r="B50">
        <f>IF(A49&lt;&gt;Serve[[#This Row],[No]],1,B49+1)</f>
        <v>1</v>
      </c>
      <c r="C50" t="s">
        <v>108</v>
      </c>
      <c r="D50" t="s">
        <v>47</v>
      </c>
      <c r="E50" t="s">
        <v>90</v>
      </c>
      <c r="F50" t="s">
        <v>78</v>
      </c>
      <c r="G50" t="s">
        <v>27</v>
      </c>
      <c r="H50" t="s">
        <v>151</v>
      </c>
      <c r="I50">
        <v>1</v>
      </c>
      <c r="J50" t="s">
        <v>215</v>
      </c>
      <c r="K50" t="s">
        <v>236</v>
      </c>
      <c r="L50" t="s">
        <v>172</v>
      </c>
      <c r="M50">
        <v>26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ユニフォーム海信之YELL</v>
      </c>
    </row>
    <row r="51" spans="1:20" x14ac:dyDescent="0.3">
      <c r="A51">
        <f>VLOOKUP(Serve[[#This Row],[No用]],SetNo[[No.用]:[vlookup 用]],2,FALSE)</f>
        <v>43</v>
      </c>
      <c r="B51">
        <f>IF(A50&lt;&gt;Serve[[#This Row],[No]],1,B50+1)</f>
        <v>1</v>
      </c>
      <c r="C51" t="s">
        <v>216</v>
      </c>
      <c r="D51" t="s">
        <v>48</v>
      </c>
      <c r="E51" t="s">
        <v>23</v>
      </c>
      <c r="F51" t="s">
        <v>26</v>
      </c>
      <c r="G51" t="s">
        <v>49</v>
      </c>
      <c r="H51" t="s">
        <v>71</v>
      </c>
      <c r="I51">
        <v>1</v>
      </c>
      <c r="J51" t="s">
        <v>215</v>
      </c>
      <c r="K51" t="s">
        <v>236</v>
      </c>
      <c r="L51" t="s">
        <v>172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ユニフォーム青根高伸ICONIC</v>
      </c>
    </row>
    <row r="52" spans="1:20" x14ac:dyDescent="0.3">
      <c r="A52">
        <f>VLOOKUP(Serve[[#This Row],[No用]],SetNo[[No.用]:[vlookup 用]],2,FALSE)</f>
        <v>44</v>
      </c>
      <c r="B52">
        <f>IF(A51&lt;&gt;Serve[[#This Row],[No]],1,B51+1)</f>
        <v>1</v>
      </c>
      <c r="C52" t="s">
        <v>149</v>
      </c>
      <c r="D52" t="s">
        <v>48</v>
      </c>
      <c r="E52" t="s">
        <v>23</v>
      </c>
      <c r="F52" t="s">
        <v>26</v>
      </c>
      <c r="G52" t="s">
        <v>49</v>
      </c>
      <c r="H52" t="s">
        <v>71</v>
      </c>
      <c r="I52">
        <v>1</v>
      </c>
      <c r="J52" t="s">
        <v>215</v>
      </c>
      <c r="K52" t="s">
        <v>236</v>
      </c>
      <c r="L52" t="s">
        <v>172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制服青根高伸ICONIC</v>
      </c>
    </row>
    <row r="53" spans="1:20" x14ac:dyDescent="0.3">
      <c r="A53">
        <f>VLOOKUP(Serve[[#This Row],[No用]],SetNo[[No.用]:[vlookup 用]],2,FALSE)</f>
        <v>45</v>
      </c>
      <c r="B53">
        <f>IF(A52&lt;&gt;Serve[[#This Row],[No]],1,B52+1)</f>
        <v>1</v>
      </c>
      <c r="C53" t="s">
        <v>117</v>
      </c>
      <c r="D53" t="s">
        <v>48</v>
      </c>
      <c r="E53" t="s">
        <v>24</v>
      </c>
      <c r="F53" t="s">
        <v>26</v>
      </c>
      <c r="G53" t="s">
        <v>49</v>
      </c>
      <c r="H53" t="s">
        <v>71</v>
      </c>
      <c r="I53">
        <v>1</v>
      </c>
      <c r="J53" t="s">
        <v>215</v>
      </c>
      <c r="K53" t="s">
        <v>236</v>
      </c>
      <c r="L53" t="s">
        <v>172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プール掃除青根高伸ICONIC</v>
      </c>
    </row>
    <row r="54" spans="1:20" x14ac:dyDescent="0.3">
      <c r="A54">
        <f>VLOOKUP(Serve[[#This Row],[No用]],SetNo[[No.用]:[vlookup 用]],2,FALSE)</f>
        <v>46</v>
      </c>
      <c r="B54">
        <f>IF(A53&lt;&gt;Serve[[#This Row],[No]],1,B53+1)</f>
        <v>1</v>
      </c>
      <c r="C54" t="s">
        <v>216</v>
      </c>
      <c r="D54" t="s">
        <v>50</v>
      </c>
      <c r="E54" t="s">
        <v>28</v>
      </c>
      <c r="F54" t="s">
        <v>25</v>
      </c>
      <c r="G54" t="s">
        <v>49</v>
      </c>
      <c r="H54" t="s">
        <v>71</v>
      </c>
      <c r="I54">
        <v>1</v>
      </c>
      <c r="J54" t="s">
        <v>215</v>
      </c>
      <c r="K54" t="s">
        <v>194</v>
      </c>
      <c r="L54" t="s">
        <v>172</v>
      </c>
      <c r="M54">
        <v>34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ユニフォーム二口堅治ICONIC</v>
      </c>
    </row>
    <row r="55" spans="1:20" x14ac:dyDescent="0.3">
      <c r="A55">
        <f>VLOOKUP(Serve[[#This Row],[No用]],SetNo[[No.用]:[vlookup 用]],2,FALSE)</f>
        <v>47</v>
      </c>
      <c r="B55">
        <f>IF(A54&lt;&gt;Serve[[#This Row],[No]],1,B54+1)</f>
        <v>1</v>
      </c>
      <c r="C55" t="s">
        <v>149</v>
      </c>
      <c r="D55" t="s">
        <v>50</v>
      </c>
      <c r="E55" t="s">
        <v>28</v>
      </c>
      <c r="F55" t="s">
        <v>25</v>
      </c>
      <c r="G55" t="s">
        <v>49</v>
      </c>
      <c r="H55" t="s">
        <v>71</v>
      </c>
      <c r="I55">
        <v>1</v>
      </c>
      <c r="J55" t="s">
        <v>215</v>
      </c>
      <c r="K55" t="s">
        <v>194</v>
      </c>
      <c r="L55" t="s">
        <v>172</v>
      </c>
      <c r="M55">
        <v>34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制服二口堅治ICONIC</v>
      </c>
    </row>
    <row r="56" spans="1:20" x14ac:dyDescent="0.3">
      <c r="A56">
        <f>VLOOKUP(Serve[[#This Row],[No用]],SetNo[[No.用]:[vlookup 用]],2,FALSE)</f>
        <v>48</v>
      </c>
      <c r="B56">
        <f>IF(A55&lt;&gt;Serve[[#This Row],[No]],1,B55+1)</f>
        <v>1</v>
      </c>
      <c r="C56" t="s">
        <v>117</v>
      </c>
      <c r="D56" t="s">
        <v>50</v>
      </c>
      <c r="E56" t="s">
        <v>23</v>
      </c>
      <c r="F56" t="s">
        <v>25</v>
      </c>
      <c r="G56" t="s">
        <v>49</v>
      </c>
      <c r="H56" t="s">
        <v>71</v>
      </c>
      <c r="I56">
        <v>1</v>
      </c>
      <c r="J56" t="s">
        <v>215</v>
      </c>
      <c r="K56" t="s">
        <v>194</v>
      </c>
      <c r="L56" t="s">
        <v>172</v>
      </c>
      <c r="M56">
        <v>34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プール掃除二口堅治ICONIC</v>
      </c>
    </row>
    <row r="57" spans="1:20" x14ac:dyDescent="0.3">
      <c r="A57">
        <f>VLOOKUP(Serve[[#This Row],[No用]],SetNo[[No.用]:[vlookup 用]],2,FALSE)</f>
        <v>49</v>
      </c>
      <c r="B57">
        <f>IF(A56&lt;&gt;Serve[[#This Row],[No]],1,B56+1)</f>
        <v>1</v>
      </c>
      <c r="C57" t="s">
        <v>216</v>
      </c>
      <c r="D57" t="s">
        <v>396</v>
      </c>
      <c r="E57" t="s">
        <v>23</v>
      </c>
      <c r="F57" t="s">
        <v>31</v>
      </c>
      <c r="G57" t="s">
        <v>49</v>
      </c>
      <c r="H57" t="s">
        <v>71</v>
      </c>
      <c r="I57">
        <v>1</v>
      </c>
      <c r="J57" t="s">
        <v>215</v>
      </c>
      <c r="K57" s="3" t="s">
        <v>233</v>
      </c>
      <c r="L57" s="3" t="s">
        <v>172</v>
      </c>
      <c r="M57">
        <v>25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ユニフォーム黄金川貫至ICONIC</v>
      </c>
    </row>
    <row r="58" spans="1:20" x14ac:dyDescent="0.3">
      <c r="A58">
        <f>VLOOKUP(Serve[[#This Row],[No用]],SetNo[[No.用]:[vlookup 用]],2,FALSE)</f>
        <v>50</v>
      </c>
      <c r="B58">
        <f>IF(A57&lt;&gt;Serve[[#This Row],[No]],1,B57+1)</f>
        <v>1</v>
      </c>
      <c r="C58" t="s">
        <v>149</v>
      </c>
      <c r="D58" t="s">
        <v>396</v>
      </c>
      <c r="E58" t="s">
        <v>23</v>
      </c>
      <c r="F58" t="s">
        <v>31</v>
      </c>
      <c r="G58" t="s">
        <v>49</v>
      </c>
      <c r="H58" t="s">
        <v>71</v>
      </c>
      <c r="I58">
        <v>1</v>
      </c>
      <c r="J58" t="s">
        <v>215</v>
      </c>
      <c r="K58" s="3" t="s">
        <v>233</v>
      </c>
      <c r="L58" s="3" t="s">
        <v>172</v>
      </c>
      <c r="M58">
        <v>25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制服黄金川貫至ICONIC</v>
      </c>
    </row>
    <row r="59" spans="1:20" x14ac:dyDescent="0.3">
      <c r="A59">
        <f>VLOOKUP(Serve[[#This Row],[No用]],SetNo[[No.用]:[vlookup 用]],2,FALSE)</f>
        <v>51</v>
      </c>
      <c r="B59">
        <f>IF(A58&lt;&gt;Serve[[#This Row],[No]],1,B58+1)</f>
        <v>1</v>
      </c>
      <c r="C59" s="3" t="s">
        <v>716</v>
      </c>
      <c r="D59" t="s">
        <v>396</v>
      </c>
      <c r="E59" s="3" t="s">
        <v>90</v>
      </c>
      <c r="F59" t="s">
        <v>31</v>
      </c>
      <c r="G59" t="s">
        <v>49</v>
      </c>
      <c r="H59" t="s">
        <v>71</v>
      </c>
      <c r="I59">
        <v>1</v>
      </c>
      <c r="J59" t="s">
        <v>215</v>
      </c>
      <c r="K59" s="3" t="s">
        <v>233</v>
      </c>
      <c r="L59" s="3" t="s">
        <v>172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職業体験黄金川貫至ICONIC</v>
      </c>
    </row>
    <row r="60" spans="1:20" x14ac:dyDescent="0.3">
      <c r="A60">
        <f>VLOOKUP(Serve[[#This Row],[No用]],SetNo[[No.用]:[vlookup 用]],2,FALSE)</f>
        <v>52</v>
      </c>
      <c r="B60">
        <f>IF(A59&lt;&gt;Serve[[#This Row],[No]],1,B59+1)</f>
        <v>1</v>
      </c>
      <c r="C60" t="s">
        <v>216</v>
      </c>
      <c r="D60" t="s">
        <v>51</v>
      </c>
      <c r="E60" t="s">
        <v>23</v>
      </c>
      <c r="F60" t="s">
        <v>25</v>
      </c>
      <c r="G60" t="s">
        <v>49</v>
      </c>
      <c r="H60" t="s">
        <v>71</v>
      </c>
      <c r="I60">
        <v>1</v>
      </c>
      <c r="J60" t="s">
        <v>215</v>
      </c>
      <c r="K60" s="3" t="s">
        <v>399</v>
      </c>
      <c r="L60" s="3" t="s">
        <v>172</v>
      </c>
      <c r="M60">
        <v>31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ユニフォーム小原豊ICONIC</v>
      </c>
    </row>
    <row r="61" spans="1:20" x14ac:dyDescent="0.3">
      <c r="A61">
        <f>VLOOKUP(Serve[[#This Row],[No用]],SetNo[[No.用]:[vlookup 用]],2,FALSE)</f>
        <v>53</v>
      </c>
      <c r="B61">
        <f>IF(A60&lt;&gt;Serve[[#This Row],[No]],1,B60+1)</f>
        <v>1</v>
      </c>
      <c r="C61" t="s">
        <v>216</v>
      </c>
      <c r="D61" t="s">
        <v>52</v>
      </c>
      <c r="E61" t="s">
        <v>23</v>
      </c>
      <c r="F61" t="s">
        <v>25</v>
      </c>
      <c r="G61" t="s">
        <v>49</v>
      </c>
      <c r="H61" t="s">
        <v>71</v>
      </c>
      <c r="I61">
        <v>1</v>
      </c>
      <c r="J61" t="s">
        <v>215</v>
      </c>
      <c r="K61" s="3" t="s">
        <v>236</v>
      </c>
      <c r="L61" s="3" t="s">
        <v>183</v>
      </c>
      <c r="M61">
        <v>29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ユニフォーム女川太郎ICONIC</v>
      </c>
    </row>
    <row r="62" spans="1:20" x14ac:dyDescent="0.3">
      <c r="A62">
        <f>VLOOKUP(Serve[[#This Row],[No用]],SetNo[[No.用]:[vlookup 用]],2,FALSE)</f>
        <v>54</v>
      </c>
      <c r="B62">
        <f>IF(A61&lt;&gt;Serve[[#This Row],[No]],1,B61+1)</f>
        <v>1</v>
      </c>
      <c r="C62" t="s">
        <v>216</v>
      </c>
      <c r="D62" t="s">
        <v>53</v>
      </c>
      <c r="E62" t="s">
        <v>23</v>
      </c>
      <c r="F62" t="s">
        <v>21</v>
      </c>
      <c r="G62" t="s">
        <v>49</v>
      </c>
      <c r="H62" t="s">
        <v>71</v>
      </c>
      <c r="I62">
        <v>1</v>
      </c>
      <c r="J62" t="s">
        <v>215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ユニフォーム作並浩輔ICONIC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1</v>
      </c>
      <c r="C63" t="s">
        <v>216</v>
      </c>
      <c r="D63" t="s">
        <v>54</v>
      </c>
      <c r="E63" t="s">
        <v>23</v>
      </c>
      <c r="F63" t="s">
        <v>26</v>
      </c>
      <c r="G63" t="s">
        <v>49</v>
      </c>
      <c r="H63" t="s">
        <v>71</v>
      </c>
      <c r="I63">
        <v>1</v>
      </c>
      <c r="J63" t="s">
        <v>215</v>
      </c>
      <c r="K63" s="3" t="s">
        <v>233</v>
      </c>
      <c r="L63" s="3" t="s">
        <v>172</v>
      </c>
      <c r="M63">
        <v>26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ユニフォーム吹上仁悟ICONIC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216</v>
      </c>
      <c r="D64" t="s">
        <v>30</v>
      </c>
      <c r="E64" t="s">
        <v>23</v>
      </c>
      <c r="F64" t="s">
        <v>31</v>
      </c>
      <c r="G64" t="s">
        <v>20</v>
      </c>
      <c r="H64" t="s">
        <v>71</v>
      </c>
      <c r="I64">
        <v>1</v>
      </c>
      <c r="J64" t="s">
        <v>215</v>
      </c>
      <c r="K64" s="3" t="s">
        <v>194</v>
      </c>
      <c r="L64" s="3" t="s">
        <v>183</v>
      </c>
      <c r="M64">
        <v>37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ユニフォーム及川徹ICONIC</v>
      </c>
    </row>
    <row r="65" spans="1:20" x14ac:dyDescent="0.3">
      <c r="A65">
        <f>VLOOKUP(Serve[[#This Row],[No用]],SetNo[[No.用]:[vlookup 用]],2,FALSE)</f>
        <v>56</v>
      </c>
      <c r="B65">
        <f>IF(A64&lt;&gt;Serve[[#This Row],[No]],1,B64+1)</f>
        <v>2</v>
      </c>
      <c r="C65" t="s">
        <v>216</v>
      </c>
      <c r="D65" t="s">
        <v>30</v>
      </c>
      <c r="E65" t="s">
        <v>23</v>
      </c>
      <c r="F65" t="s">
        <v>31</v>
      </c>
      <c r="G65" t="s">
        <v>20</v>
      </c>
      <c r="H65" t="s">
        <v>71</v>
      </c>
      <c r="I65">
        <v>1</v>
      </c>
      <c r="J65" t="s">
        <v>215</v>
      </c>
      <c r="K65" s="3" t="s">
        <v>194</v>
      </c>
      <c r="L65" s="3" t="s">
        <v>235</v>
      </c>
      <c r="M65">
        <v>51</v>
      </c>
      <c r="N65">
        <v>0</v>
      </c>
      <c r="O65">
        <v>61</v>
      </c>
      <c r="P65">
        <v>0</v>
      </c>
      <c r="T65" t="str">
        <f>Serve[[#This Row],[服装]]&amp;Serve[[#This Row],[名前]]&amp;Serve[[#This Row],[レアリティ]]</f>
        <v>ユニフォーム及川徹ICONIC</v>
      </c>
    </row>
    <row r="66" spans="1:20" x14ac:dyDescent="0.3">
      <c r="A66">
        <f>VLOOKUP(Serve[[#This Row],[No用]],SetNo[[No.用]:[vlookup 用]],2,FALSE)</f>
        <v>57</v>
      </c>
      <c r="B66">
        <f>IF(A65&lt;&gt;Serve[[#This Row],[No]],1,B65+1)</f>
        <v>1</v>
      </c>
      <c r="C66" t="s">
        <v>117</v>
      </c>
      <c r="D66" t="s">
        <v>30</v>
      </c>
      <c r="E66" t="s">
        <v>24</v>
      </c>
      <c r="F66" t="s">
        <v>31</v>
      </c>
      <c r="G66" t="s">
        <v>20</v>
      </c>
      <c r="H66" t="s">
        <v>71</v>
      </c>
      <c r="I66">
        <v>1</v>
      </c>
      <c r="J66" t="s">
        <v>215</v>
      </c>
      <c r="K66" s="3" t="s">
        <v>194</v>
      </c>
      <c r="L66" s="3" t="s">
        <v>183</v>
      </c>
      <c r="M66">
        <v>37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プール掃除及川徹ICONIC</v>
      </c>
    </row>
    <row r="67" spans="1:20" x14ac:dyDescent="0.3">
      <c r="A67">
        <f>VLOOKUP(Serve[[#This Row],[No用]],SetNo[[No.用]:[vlookup 用]],2,FALSE)</f>
        <v>58</v>
      </c>
      <c r="B67">
        <f>IF(A66&lt;&gt;Serve[[#This Row],[No]],1,B66+1)</f>
        <v>1</v>
      </c>
      <c r="C67" t="s">
        <v>216</v>
      </c>
      <c r="D67" t="s">
        <v>32</v>
      </c>
      <c r="E67" t="s">
        <v>28</v>
      </c>
      <c r="F67" t="s">
        <v>25</v>
      </c>
      <c r="G67" t="s">
        <v>20</v>
      </c>
      <c r="H67" t="s">
        <v>71</v>
      </c>
      <c r="I67">
        <v>1</v>
      </c>
      <c r="J67" t="s">
        <v>215</v>
      </c>
      <c r="K67" s="3" t="s">
        <v>194</v>
      </c>
      <c r="L67" s="3" t="s">
        <v>172</v>
      </c>
      <c r="M67">
        <v>32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ユニフォーム岩泉一ICONIC</v>
      </c>
    </row>
    <row r="68" spans="1:20" x14ac:dyDescent="0.3">
      <c r="A68">
        <f>VLOOKUP(Serve[[#This Row],[No用]],SetNo[[No.用]:[vlookup 用]],2,FALSE)</f>
        <v>59</v>
      </c>
      <c r="B68">
        <f>IF(A67&lt;&gt;Serve[[#This Row],[No]],1,B67+1)</f>
        <v>1</v>
      </c>
      <c r="C68" t="s">
        <v>117</v>
      </c>
      <c r="D68" t="s">
        <v>32</v>
      </c>
      <c r="E68" t="s">
        <v>23</v>
      </c>
      <c r="F68" t="s">
        <v>25</v>
      </c>
      <c r="G68" t="s">
        <v>20</v>
      </c>
      <c r="H68" t="s">
        <v>71</v>
      </c>
      <c r="I68">
        <v>1</v>
      </c>
      <c r="J68" t="s">
        <v>215</v>
      </c>
      <c r="K68" s="3" t="s">
        <v>194</v>
      </c>
      <c r="L68" s="3" t="s">
        <v>172</v>
      </c>
      <c r="M68">
        <v>32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プール掃除岩泉一ICONIC</v>
      </c>
    </row>
    <row r="69" spans="1:20" x14ac:dyDescent="0.3">
      <c r="A69">
        <f>VLOOKUP(Serve[[#This Row],[No用]],SetNo[[No.用]:[vlookup 用]],2,FALSE)</f>
        <v>60</v>
      </c>
      <c r="B69">
        <f>IF(A68&lt;&gt;Serve[[#This Row],[No]],1,B68+1)</f>
        <v>1</v>
      </c>
      <c r="C69" t="s">
        <v>216</v>
      </c>
      <c r="D69" t="s">
        <v>33</v>
      </c>
      <c r="E69" t="s">
        <v>24</v>
      </c>
      <c r="F69" t="s">
        <v>26</v>
      </c>
      <c r="G69" t="s">
        <v>20</v>
      </c>
      <c r="H69" t="s">
        <v>71</v>
      </c>
      <c r="I69">
        <v>1</v>
      </c>
      <c r="J69" t="s">
        <v>215</v>
      </c>
      <c r="K69" s="3" t="s">
        <v>233</v>
      </c>
      <c r="L69" s="3" t="s">
        <v>172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ユニフォーム金田一勇太郎ICONIC</v>
      </c>
    </row>
    <row r="70" spans="1:20" x14ac:dyDescent="0.3">
      <c r="A70">
        <f>VLOOKUP(Serve[[#This Row],[No用]],SetNo[[No.用]:[vlookup 用]],2,FALSE)</f>
        <v>61</v>
      </c>
      <c r="B70">
        <f>IF(A69&lt;&gt;Serve[[#This Row],[No]],1,B69+1)</f>
        <v>1</v>
      </c>
      <c r="C70" t="s">
        <v>216</v>
      </c>
      <c r="D70" t="s">
        <v>34</v>
      </c>
      <c r="E70" t="s">
        <v>28</v>
      </c>
      <c r="F70" t="s">
        <v>25</v>
      </c>
      <c r="G70" t="s">
        <v>20</v>
      </c>
      <c r="H70" t="s">
        <v>71</v>
      </c>
      <c r="I70">
        <v>1</v>
      </c>
      <c r="J70" t="s">
        <v>215</v>
      </c>
      <c r="K70" s="3" t="s">
        <v>194</v>
      </c>
      <c r="L70" s="3" t="s">
        <v>172</v>
      </c>
      <c r="M70">
        <v>36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ユニフォーム京谷賢太郎ICONIC</v>
      </c>
    </row>
    <row r="71" spans="1:20" x14ac:dyDescent="0.3">
      <c r="A71">
        <f>VLOOKUP(Serve[[#This Row],[No用]],SetNo[[No.用]:[vlookup 用]],2,FALSE)</f>
        <v>62</v>
      </c>
      <c r="B71">
        <f>IF(A70&lt;&gt;Serve[[#This Row],[No]],1,B70+1)</f>
        <v>1</v>
      </c>
      <c r="C71" t="s">
        <v>216</v>
      </c>
      <c r="D71" t="s">
        <v>35</v>
      </c>
      <c r="E71" t="s">
        <v>23</v>
      </c>
      <c r="F71" t="s">
        <v>25</v>
      </c>
      <c r="G71" t="s">
        <v>20</v>
      </c>
      <c r="H71" t="s">
        <v>71</v>
      </c>
      <c r="I71">
        <v>1</v>
      </c>
      <c r="J71" t="s">
        <v>215</v>
      </c>
      <c r="K71" s="3" t="s">
        <v>236</v>
      </c>
      <c r="L71" s="3" t="s">
        <v>172</v>
      </c>
      <c r="M71">
        <v>26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ユニフォーム国見英ICONIC</v>
      </c>
    </row>
    <row r="72" spans="1:20" x14ac:dyDescent="0.3">
      <c r="A72">
        <f>VLOOKUP(Serve[[#This Row],[No用]],SetNo[[No.用]:[vlookup 用]],2,FALSE)</f>
        <v>63</v>
      </c>
      <c r="B72">
        <f>IF(A71&lt;&gt;Serve[[#This Row],[No]],1,B71+1)</f>
        <v>1</v>
      </c>
      <c r="C72" s="3" t="s">
        <v>716</v>
      </c>
      <c r="D72" t="s">
        <v>35</v>
      </c>
      <c r="E72" s="3" t="s">
        <v>90</v>
      </c>
      <c r="F72" t="s">
        <v>25</v>
      </c>
      <c r="G72" t="s">
        <v>20</v>
      </c>
      <c r="H72" t="s">
        <v>71</v>
      </c>
      <c r="I72">
        <v>1</v>
      </c>
      <c r="J72" t="s">
        <v>215</v>
      </c>
      <c r="K72" s="3" t="s">
        <v>236</v>
      </c>
      <c r="L72" s="3" t="s">
        <v>172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職業体験国見英ICONIC</v>
      </c>
    </row>
    <row r="73" spans="1:20" x14ac:dyDescent="0.3">
      <c r="A73">
        <f>VLOOKUP(Serve[[#This Row],[No用]],SetNo[[No.用]:[vlookup 用]],2,FALSE)</f>
        <v>64</v>
      </c>
      <c r="B73">
        <f>IF(A72&lt;&gt;Serve[[#This Row],[No]],1,B72+1)</f>
        <v>1</v>
      </c>
      <c r="C73" t="s">
        <v>216</v>
      </c>
      <c r="D73" t="s">
        <v>36</v>
      </c>
      <c r="E73" t="s">
        <v>23</v>
      </c>
      <c r="F73" t="s">
        <v>21</v>
      </c>
      <c r="G73" t="s">
        <v>20</v>
      </c>
      <c r="H73" t="s">
        <v>71</v>
      </c>
      <c r="I73">
        <v>1</v>
      </c>
      <c r="J73" t="s">
        <v>215</v>
      </c>
      <c r="M73">
        <v>0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ユニフォーム渡親治ICONIC</v>
      </c>
    </row>
    <row r="74" spans="1:20" x14ac:dyDescent="0.3">
      <c r="A74">
        <f>VLOOKUP(Serve[[#This Row],[No用]],SetNo[[No.用]:[vlookup 用]],2,FALSE)</f>
        <v>65</v>
      </c>
      <c r="B74">
        <f>IF(A73&lt;&gt;Serve[[#This Row],[No]],1,B73+1)</f>
        <v>1</v>
      </c>
      <c r="C74" t="s">
        <v>216</v>
      </c>
      <c r="D74" t="s">
        <v>37</v>
      </c>
      <c r="E74" t="s">
        <v>23</v>
      </c>
      <c r="F74" t="s">
        <v>26</v>
      </c>
      <c r="G74" t="s">
        <v>20</v>
      </c>
      <c r="H74" t="s">
        <v>71</v>
      </c>
      <c r="I74">
        <v>1</v>
      </c>
      <c r="J74" t="s">
        <v>215</v>
      </c>
      <c r="K74" s="3" t="s">
        <v>233</v>
      </c>
      <c r="L74" s="3" t="s">
        <v>172</v>
      </c>
      <c r="M74">
        <v>26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ユニフォーム松川一静ICONIC</v>
      </c>
    </row>
    <row r="75" spans="1:20" x14ac:dyDescent="0.3">
      <c r="A75">
        <f>VLOOKUP(Serve[[#This Row],[No用]],SetNo[[No.用]:[vlookup 用]],2,FALSE)</f>
        <v>66</v>
      </c>
      <c r="B75">
        <f>IF(A74&lt;&gt;Serve[[#This Row],[No]],1,B74+1)</f>
        <v>1</v>
      </c>
      <c r="C75" t="s">
        <v>216</v>
      </c>
      <c r="D75" t="s">
        <v>38</v>
      </c>
      <c r="E75" t="s">
        <v>23</v>
      </c>
      <c r="F75" t="s">
        <v>25</v>
      </c>
      <c r="G75" t="s">
        <v>20</v>
      </c>
      <c r="H75" t="s">
        <v>71</v>
      </c>
      <c r="I75">
        <v>1</v>
      </c>
      <c r="J75" t="s">
        <v>215</v>
      </c>
      <c r="K75" s="3" t="s">
        <v>236</v>
      </c>
      <c r="L75" s="3" t="s">
        <v>172</v>
      </c>
      <c r="M75">
        <v>26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ユニフォーム花巻貴大ICONIC</v>
      </c>
    </row>
    <row r="76" spans="1:20" x14ac:dyDescent="0.3">
      <c r="A76">
        <f>VLOOKUP(Serve[[#This Row],[No用]],SetNo[[No.用]:[vlookup 用]],2,FALSE)</f>
        <v>67</v>
      </c>
      <c r="B76">
        <f>IF(A75&lt;&gt;Serve[[#This Row],[No]],1,B75+1)</f>
        <v>1</v>
      </c>
      <c r="C76" t="s">
        <v>216</v>
      </c>
      <c r="D76" t="s">
        <v>55</v>
      </c>
      <c r="E76" t="s">
        <v>23</v>
      </c>
      <c r="F76" t="s">
        <v>25</v>
      </c>
      <c r="G76" t="s">
        <v>56</v>
      </c>
      <c r="H76" t="s">
        <v>71</v>
      </c>
      <c r="I76">
        <v>1</v>
      </c>
      <c r="J76" t="s">
        <v>215</v>
      </c>
      <c r="K76" s="3" t="s">
        <v>233</v>
      </c>
      <c r="L76" s="3" t="s">
        <v>172</v>
      </c>
      <c r="M76">
        <v>25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ユニフォーム駒木輝ICONIC</v>
      </c>
    </row>
    <row r="77" spans="1:20" x14ac:dyDescent="0.3">
      <c r="A77">
        <f>VLOOKUP(Serve[[#This Row],[No用]],SetNo[[No.用]:[vlookup 用]],2,FALSE)</f>
        <v>68</v>
      </c>
      <c r="B77">
        <f>IF(A76&lt;&gt;Serve[[#This Row],[No]],1,B76+1)</f>
        <v>1</v>
      </c>
      <c r="C77" t="s">
        <v>216</v>
      </c>
      <c r="D77" t="s">
        <v>57</v>
      </c>
      <c r="E77" t="s">
        <v>24</v>
      </c>
      <c r="F77" t="s">
        <v>26</v>
      </c>
      <c r="G77" t="s">
        <v>56</v>
      </c>
      <c r="H77" t="s">
        <v>71</v>
      </c>
      <c r="I77">
        <v>1</v>
      </c>
      <c r="J77" t="s">
        <v>215</v>
      </c>
      <c r="K77" s="3" t="s">
        <v>236</v>
      </c>
      <c r="L77" s="3" t="s">
        <v>172</v>
      </c>
      <c r="M77">
        <v>24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ユニフォーム茶屋和馬ICONIC</v>
      </c>
    </row>
    <row r="78" spans="1:20" x14ac:dyDescent="0.3">
      <c r="A78">
        <f>VLOOKUP(Serve[[#This Row],[No用]],SetNo[[No.用]:[vlookup 用]],2,FALSE)</f>
        <v>69</v>
      </c>
      <c r="B78">
        <f>IF(A77&lt;&gt;Serve[[#This Row],[No]],1,B77+1)</f>
        <v>1</v>
      </c>
      <c r="C78" t="s">
        <v>216</v>
      </c>
      <c r="D78" t="s">
        <v>58</v>
      </c>
      <c r="E78" t="s">
        <v>24</v>
      </c>
      <c r="F78" t="s">
        <v>25</v>
      </c>
      <c r="G78" t="s">
        <v>56</v>
      </c>
      <c r="H78" t="s">
        <v>71</v>
      </c>
      <c r="I78">
        <v>1</v>
      </c>
      <c r="J78" t="s">
        <v>215</v>
      </c>
      <c r="K78" s="3" t="s">
        <v>236</v>
      </c>
      <c r="L78" s="3" t="s">
        <v>172</v>
      </c>
      <c r="M78">
        <v>25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ユニフォーム玉川弘樹ICONIC</v>
      </c>
    </row>
    <row r="79" spans="1:20" x14ac:dyDescent="0.3">
      <c r="A79">
        <f>VLOOKUP(Serve[[#This Row],[No用]],SetNo[[No.用]:[vlookup 用]],2,FALSE)</f>
        <v>70</v>
      </c>
      <c r="B79">
        <f>IF(A78&lt;&gt;Serve[[#This Row],[No]],1,B78+1)</f>
        <v>1</v>
      </c>
      <c r="C79" t="s">
        <v>216</v>
      </c>
      <c r="D79" t="s">
        <v>59</v>
      </c>
      <c r="E79" t="s">
        <v>24</v>
      </c>
      <c r="F79" t="s">
        <v>21</v>
      </c>
      <c r="G79" t="s">
        <v>56</v>
      </c>
      <c r="H79" t="s">
        <v>71</v>
      </c>
      <c r="I79">
        <v>1</v>
      </c>
      <c r="J79" t="s">
        <v>215</v>
      </c>
      <c r="M79">
        <v>0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ユニフォーム桜井大河ICONIC</v>
      </c>
    </row>
    <row r="80" spans="1:20" x14ac:dyDescent="0.3">
      <c r="A80">
        <f>VLOOKUP(Serve[[#This Row],[No用]],SetNo[[No.用]:[vlookup 用]],2,FALSE)</f>
        <v>71</v>
      </c>
      <c r="B80">
        <f>IF(A79&lt;&gt;Serve[[#This Row],[No]],1,B79+1)</f>
        <v>1</v>
      </c>
      <c r="C80" t="s">
        <v>216</v>
      </c>
      <c r="D80" t="s">
        <v>60</v>
      </c>
      <c r="E80" t="s">
        <v>24</v>
      </c>
      <c r="F80" t="s">
        <v>31</v>
      </c>
      <c r="G80" t="s">
        <v>56</v>
      </c>
      <c r="H80" t="s">
        <v>71</v>
      </c>
      <c r="I80">
        <v>1</v>
      </c>
      <c r="J80" t="s">
        <v>215</v>
      </c>
      <c r="K80" s="3" t="s">
        <v>236</v>
      </c>
      <c r="L80" s="3" t="s">
        <v>172</v>
      </c>
      <c r="M80">
        <v>27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ユニフォーム芳賀良治ICONIC</v>
      </c>
    </row>
    <row r="81" spans="1:20" x14ac:dyDescent="0.3">
      <c r="A81">
        <f>VLOOKUP(Serve[[#This Row],[No用]],SetNo[[No.用]:[vlookup 用]],2,FALSE)</f>
        <v>72</v>
      </c>
      <c r="B81">
        <f>IF(A80&lt;&gt;Serve[[#This Row],[No]],1,B80+1)</f>
        <v>1</v>
      </c>
      <c r="C81" t="s">
        <v>216</v>
      </c>
      <c r="D81" t="s">
        <v>61</v>
      </c>
      <c r="E81" t="s">
        <v>24</v>
      </c>
      <c r="F81" t="s">
        <v>26</v>
      </c>
      <c r="G81" t="s">
        <v>56</v>
      </c>
      <c r="H81" t="s">
        <v>71</v>
      </c>
      <c r="I81">
        <v>1</v>
      </c>
      <c r="J81" t="s">
        <v>215</v>
      </c>
      <c r="K81" s="3" t="s">
        <v>233</v>
      </c>
      <c r="L81" s="3" t="s">
        <v>172</v>
      </c>
      <c r="M81">
        <v>25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ユニフォーム渋谷陸斗ICONIC</v>
      </c>
    </row>
    <row r="82" spans="1:20" x14ac:dyDescent="0.3">
      <c r="A82">
        <f>VLOOKUP(Serve[[#This Row],[No用]],SetNo[[No.用]:[vlookup 用]],2,FALSE)</f>
        <v>73</v>
      </c>
      <c r="B82">
        <f>IF(A81&lt;&gt;Serve[[#This Row],[No]],1,B81+1)</f>
        <v>1</v>
      </c>
      <c r="C82" t="s">
        <v>216</v>
      </c>
      <c r="D82" t="s">
        <v>62</v>
      </c>
      <c r="E82" t="s">
        <v>24</v>
      </c>
      <c r="F82" t="s">
        <v>25</v>
      </c>
      <c r="G82" t="s">
        <v>56</v>
      </c>
      <c r="H82" t="s">
        <v>71</v>
      </c>
      <c r="I82">
        <v>1</v>
      </c>
      <c r="J82" t="s">
        <v>215</v>
      </c>
      <c r="K82" s="3" t="s">
        <v>236</v>
      </c>
      <c r="L82" s="3" t="s">
        <v>172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ユニフォーム池尻隼人ICONIC</v>
      </c>
    </row>
    <row r="83" spans="1:20" x14ac:dyDescent="0.3">
      <c r="A83">
        <f>VLOOKUP(Serve[[#This Row],[No用]],SetNo[[No.用]:[vlookup 用]],2,FALSE)</f>
        <v>74</v>
      </c>
      <c r="B83">
        <f>IF(A82&lt;&gt;Serve[[#This Row],[No]],1,B82+1)</f>
        <v>1</v>
      </c>
      <c r="C83" t="s">
        <v>216</v>
      </c>
      <c r="D83" t="s">
        <v>63</v>
      </c>
      <c r="E83" t="s">
        <v>28</v>
      </c>
      <c r="F83" t="s">
        <v>25</v>
      </c>
      <c r="G83" t="s">
        <v>64</v>
      </c>
      <c r="H83" t="s">
        <v>71</v>
      </c>
      <c r="I83">
        <v>1</v>
      </c>
      <c r="J83" t="s">
        <v>215</v>
      </c>
      <c r="K83" s="3" t="s">
        <v>233</v>
      </c>
      <c r="L83" s="3" t="s">
        <v>172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ユニフォーム十和田良樹ICONIC</v>
      </c>
    </row>
    <row r="84" spans="1:20" x14ac:dyDescent="0.3">
      <c r="A84">
        <f>VLOOKUP(Serve[[#This Row],[No用]],SetNo[[No.用]:[vlookup 用]],2,FALSE)</f>
        <v>75</v>
      </c>
      <c r="B84">
        <f>IF(A83&lt;&gt;Serve[[#This Row],[No]],1,B83+1)</f>
        <v>1</v>
      </c>
      <c r="C84" t="s">
        <v>216</v>
      </c>
      <c r="D84" t="s">
        <v>65</v>
      </c>
      <c r="E84" t="s">
        <v>28</v>
      </c>
      <c r="F84" t="s">
        <v>26</v>
      </c>
      <c r="G84" t="s">
        <v>64</v>
      </c>
      <c r="H84" t="s">
        <v>71</v>
      </c>
      <c r="I84">
        <v>1</v>
      </c>
      <c r="J84" t="s">
        <v>215</v>
      </c>
      <c r="K84" s="3" t="s">
        <v>233</v>
      </c>
      <c r="L84" s="3" t="s">
        <v>172</v>
      </c>
      <c r="M84">
        <v>25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ユニフォーム森岳歩ICONIC</v>
      </c>
    </row>
    <row r="85" spans="1:20" x14ac:dyDescent="0.3">
      <c r="A85">
        <f>VLOOKUP(Serve[[#This Row],[No用]],SetNo[[No.用]:[vlookup 用]],2,FALSE)</f>
        <v>76</v>
      </c>
      <c r="B85">
        <f>IF(A84&lt;&gt;Serve[[#This Row],[No]],1,B84+1)</f>
        <v>1</v>
      </c>
      <c r="C85" t="s">
        <v>216</v>
      </c>
      <c r="D85" t="s">
        <v>66</v>
      </c>
      <c r="E85" t="s">
        <v>24</v>
      </c>
      <c r="F85" t="s">
        <v>25</v>
      </c>
      <c r="G85" t="s">
        <v>64</v>
      </c>
      <c r="H85" t="s">
        <v>71</v>
      </c>
      <c r="I85">
        <v>1</v>
      </c>
      <c r="J85" t="s">
        <v>215</v>
      </c>
      <c r="K85" s="3" t="s">
        <v>233</v>
      </c>
      <c r="L85" s="3" t="s">
        <v>172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ユニフォーム唐松拓巳ICONIC</v>
      </c>
    </row>
    <row r="86" spans="1:20" x14ac:dyDescent="0.3">
      <c r="A86">
        <f>VLOOKUP(Serve[[#This Row],[No用]],SetNo[[No.用]:[vlookup 用]],2,FALSE)</f>
        <v>77</v>
      </c>
      <c r="B86">
        <f>IF(A85&lt;&gt;Serve[[#This Row],[No]],1,B85+1)</f>
        <v>1</v>
      </c>
      <c r="C86" t="s">
        <v>216</v>
      </c>
      <c r="D86" t="s">
        <v>67</v>
      </c>
      <c r="E86" t="s">
        <v>28</v>
      </c>
      <c r="F86" t="s">
        <v>25</v>
      </c>
      <c r="G86" t="s">
        <v>64</v>
      </c>
      <c r="H86" t="s">
        <v>71</v>
      </c>
      <c r="I86">
        <v>1</v>
      </c>
      <c r="J86" t="s">
        <v>215</v>
      </c>
      <c r="K86" s="3" t="s">
        <v>236</v>
      </c>
      <c r="L86" s="3" t="s">
        <v>172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ユニフォーム田沢裕樹ICONIC</v>
      </c>
    </row>
    <row r="87" spans="1:20" x14ac:dyDescent="0.3">
      <c r="A87">
        <f>VLOOKUP(Serve[[#This Row],[No用]],SetNo[[No.用]:[vlookup 用]],2,FALSE)</f>
        <v>78</v>
      </c>
      <c r="B87">
        <f>IF(A86&lt;&gt;Serve[[#This Row],[No]],1,B86+1)</f>
        <v>1</v>
      </c>
      <c r="C87" t="s">
        <v>216</v>
      </c>
      <c r="D87" t="s">
        <v>68</v>
      </c>
      <c r="E87" t="s">
        <v>28</v>
      </c>
      <c r="F87" t="s">
        <v>26</v>
      </c>
      <c r="G87" t="s">
        <v>64</v>
      </c>
      <c r="H87" t="s">
        <v>71</v>
      </c>
      <c r="I87">
        <v>1</v>
      </c>
      <c r="J87" t="s">
        <v>215</v>
      </c>
      <c r="K87" s="3" t="s">
        <v>236</v>
      </c>
      <c r="L87" s="3" t="s">
        <v>172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ユニフォーム子安颯真ICONIC</v>
      </c>
    </row>
    <row r="88" spans="1:20" x14ac:dyDescent="0.3">
      <c r="A88">
        <f>VLOOKUP(Serve[[#This Row],[No用]],SetNo[[No.用]:[vlookup 用]],2,FALSE)</f>
        <v>79</v>
      </c>
      <c r="B88">
        <f>IF(A87&lt;&gt;Serve[[#This Row],[No]],1,B87+1)</f>
        <v>1</v>
      </c>
      <c r="C88" t="s">
        <v>216</v>
      </c>
      <c r="D88" t="s">
        <v>69</v>
      </c>
      <c r="E88" t="s">
        <v>28</v>
      </c>
      <c r="F88" t="s">
        <v>21</v>
      </c>
      <c r="G88" t="s">
        <v>64</v>
      </c>
      <c r="H88" t="s">
        <v>71</v>
      </c>
      <c r="I88">
        <v>1</v>
      </c>
      <c r="J88" t="s">
        <v>215</v>
      </c>
      <c r="M88">
        <v>0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ユニフォーム横手駿ICONIC</v>
      </c>
    </row>
    <row r="89" spans="1:20" x14ac:dyDescent="0.3">
      <c r="A89">
        <f>VLOOKUP(Serve[[#This Row],[No用]],SetNo[[No.用]:[vlookup 用]],2,FALSE)</f>
        <v>80</v>
      </c>
      <c r="B89">
        <f>IF(A88&lt;&gt;Serve[[#This Row],[No]],1,B88+1)</f>
        <v>1</v>
      </c>
      <c r="C89" t="s">
        <v>216</v>
      </c>
      <c r="D89" t="s">
        <v>70</v>
      </c>
      <c r="E89" t="s">
        <v>28</v>
      </c>
      <c r="F89" t="s">
        <v>31</v>
      </c>
      <c r="G89" t="s">
        <v>64</v>
      </c>
      <c r="H89" t="s">
        <v>71</v>
      </c>
      <c r="I89">
        <v>1</v>
      </c>
      <c r="J89" t="s">
        <v>215</v>
      </c>
      <c r="K89" s="3" t="s">
        <v>236</v>
      </c>
      <c r="L89" s="3" t="s">
        <v>172</v>
      </c>
      <c r="M89">
        <v>28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ユニフォーム夏瀬伊吹ICONIC</v>
      </c>
    </row>
    <row r="90" spans="1:20" x14ac:dyDescent="0.3">
      <c r="A90">
        <f>VLOOKUP(Serve[[#This Row],[No用]],SetNo[[No.用]:[vlookup 用]],2,FALSE)</f>
        <v>81</v>
      </c>
      <c r="B90">
        <f>IF(A89&lt;&gt;Serve[[#This Row],[No]],1,B89+1)</f>
        <v>1</v>
      </c>
      <c r="C90" t="s">
        <v>216</v>
      </c>
      <c r="D90" t="s">
        <v>72</v>
      </c>
      <c r="E90" t="s">
        <v>23</v>
      </c>
      <c r="F90" t="s">
        <v>31</v>
      </c>
      <c r="G90" t="s">
        <v>75</v>
      </c>
      <c r="H90" t="s">
        <v>71</v>
      </c>
      <c r="I90">
        <v>1</v>
      </c>
      <c r="J90" t="s">
        <v>215</v>
      </c>
      <c r="K90" s="3" t="s">
        <v>233</v>
      </c>
      <c r="L90" s="3" t="s">
        <v>172</v>
      </c>
      <c r="M90">
        <v>28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ユニフォーム古牧譲ICONIC</v>
      </c>
    </row>
    <row r="91" spans="1:20" x14ac:dyDescent="0.3">
      <c r="A91">
        <f>VLOOKUP(Serve[[#This Row],[No用]],SetNo[[No.用]:[vlookup 用]],2,FALSE)</f>
        <v>82</v>
      </c>
      <c r="B91">
        <f>IF(A90&lt;&gt;Serve[[#This Row],[No]],1,B90+1)</f>
        <v>1</v>
      </c>
      <c r="C91" t="s">
        <v>216</v>
      </c>
      <c r="D91" t="s">
        <v>76</v>
      </c>
      <c r="E91" t="s">
        <v>28</v>
      </c>
      <c r="F91" t="s">
        <v>25</v>
      </c>
      <c r="G91" t="s">
        <v>75</v>
      </c>
      <c r="H91" t="s">
        <v>71</v>
      </c>
      <c r="I91">
        <v>1</v>
      </c>
      <c r="J91" t="s">
        <v>215</v>
      </c>
      <c r="K91" s="3" t="s">
        <v>233</v>
      </c>
      <c r="L91" s="3" t="s">
        <v>172</v>
      </c>
      <c r="M91">
        <v>27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ユニフォーム浅虫快人ICONIC</v>
      </c>
    </row>
    <row r="92" spans="1:20" x14ac:dyDescent="0.3">
      <c r="A92">
        <f>VLOOKUP(Serve[[#This Row],[No用]],SetNo[[No.用]:[vlookup 用]],2,FALSE)</f>
        <v>83</v>
      </c>
      <c r="B92">
        <f>IF(A91&lt;&gt;Serve[[#This Row],[No]],1,B91+1)</f>
        <v>1</v>
      </c>
      <c r="C92" t="s">
        <v>216</v>
      </c>
      <c r="D92" t="s">
        <v>79</v>
      </c>
      <c r="E92" t="s">
        <v>23</v>
      </c>
      <c r="F92" t="s">
        <v>21</v>
      </c>
      <c r="G92" t="s">
        <v>75</v>
      </c>
      <c r="H92" t="s">
        <v>71</v>
      </c>
      <c r="I92">
        <v>1</v>
      </c>
      <c r="J92" t="s">
        <v>215</v>
      </c>
      <c r="K92" s="3"/>
      <c r="L92" s="3"/>
      <c r="M92">
        <v>0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ユニフォーム南田大志ICONIC</v>
      </c>
    </row>
    <row r="93" spans="1:20" x14ac:dyDescent="0.3">
      <c r="A93">
        <f>VLOOKUP(Serve[[#This Row],[No用]],SetNo[[No.用]:[vlookup 用]],2,FALSE)</f>
        <v>84</v>
      </c>
      <c r="B93">
        <f>IF(A92&lt;&gt;Serve[[#This Row],[No]],1,B92+1)</f>
        <v>1</v>
      </c>
      <c r="C93" t="s">
        <v>216</v>
      </c>
      <c r="D93" t="s">
        <v>81</v>
      </c>
      <c r="E93" t="s">
        <v>23</v>
      </c>
      <c r="F93" t="s">
        <v>26</v>
      </c>
      <c r="G93" t="s">
        <v>75</v>
      </c>
      <c r="H93" t="s">
        <v>71</v>
      </c>
      <c r="I93">
        <v>1</v>
      </c>
      <c r="J93" t="s">
        <v>215</v>
      </c>
      <c r="K93" s="3" t="s">
        <v>233</v>
      </c>
      <c r="L93" s="3" t="s">
        <v>172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ユニフォーム湯川良明ICONIC</v>
      </c>
    </row>
    <row r="94" spans="1:20" x14ac:dyDescent="0.3">
      <c r="A94">
        <f>VLOOKUP(Serve[[#This Row],[No用]],SetNo[[No.用]:[vlookup 用]],2,FALSE)</f>
        <v>85</v>
      </c>
      <c r="B94">
        <f>IF(A93&lt;&gt;Serve[[#This Row],[No]],1,B93+1)</f>
        <v>1</v>
      </c>
      <c r="C94" t="s">
        <v>216</v>
      </c>
      <c r="D94" t="s">
        <v>83</v>
      </c>
      <c r="E94" t="s">
        <v>23</v>
      </c>
      <c r="F94" t="s">
        <v>25</v>
      </c>
      <c r="G94" t="s">
        <v>75</v>
      </c>
      <c r="H94" t="s">
        <v>71</v>
      </c>
      <c r="I94">
        <v>1</v>
      </c>
      <c r="J94" t="s">
        <v>215</v>
      </c>
      <c r="K94" s="3" t="s">
        <v>236</v>
      </c>
      <c r="L94" s="3" t="s">
        <v>172</v>
      </c>
      <c r="M94">
        <v>27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ユニフォーム稲垣功ICONIC</v>
      </c>
    </row>
    <row r="95" spans="1:20" x14ac:dyDescent="0.3">
      <c r="A95">
        <f>VLOOKUP(Serve[[#This Row],[No用]],SetNo[[No.用]:[vlookup 用]],2,FALSE)</f>
        <v>86</v>
      </c>
      <c r="B95">
        <f>IF(A94&lt;&gt;Serve[[#This Row],[No]],1,B94+1)</f>
        <v>1</v>
      </c>
      <c r="C95" t="s">
        <v>216</v>
      </c>
      <c r="D95" t="s">
        <v>86</v>
      </c>
      <c r="E95" t="s">
        <v>23</v>
      </c>
      <c r="F95" t="s">
        <v>26</v>
      </c>
      <c r="G95" t="s">
        <v>75</v>
      </c>
      <c r="H95" t="s">
        <v>71</v>
      </c>
      <c r="I95">
        <v>1</v>
      </c>
      <c r="J95" t="s">
        <v>215</v>
      </c>
      <c r="K95" s="3" t="s">
        <v>233</v>
      </c>
      <c r="L95" s="3" t="s">
        <v>172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ユニフォーム馬門英治ICONIC</v>
      </c>
    </row>
    <row r="96" spans="1:20" x14ac:dyDescent="0.3">
      <c r="A96">
        <f>VLOOKUP(Serve[[#This Row],[No用]],SetNo[[No.用]:[vlookup 用]],2,FALSE)</f>
        <v>87</v>
      </c>
      <c r="B96">
        <f>IF(A95&lt;&gt;Serve[[#This Row],[No]],1,B95+1)</f>
        <v>1</v>
      </c>
      <c r="C96" t="s">
        <v>216</v>
      </c>
      <c r="D96" t="s">
        <v>88</v>
      </c>
      <c r="E96" t="s">
        <v>23</v>
      </c>
      <c r="F96" t="s">
        <v>25</v>
      </c>
      <c r="G96" t="s">
        <v>75</v>
      </c>
      <c r="H96" t="s">
        <v>71</v>
      </c>
      <c r="I96">
        <v>1</v>
      </c>
      <c r="J96" t="s">
        <v>215</v>
      </c>
      <c r="K96" s="3" t="s">
        <v>233</v>
      </c>
      <c r="L96" s="3" t="s">
        <v>172</v>
      </c>
      <c r="M96">
        <v>25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ユニフォーム百沢雄大ICONIC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1</v>
      </c>
      <c r="C97" s="3" t="s">
        <v>716</v>
      </c>
      <c r="D97" t="s">
        <v>88</v>
      </c>
      <c r="E97" s="3" t="s">
        <v>90</v>
      </c>
      <c r="F97" t="s">
        <v>78</v>
      </c>
      <c r="G97" t="s">
        <v>75</v>
      </c>
      <c r="H97" t="s">
        <v>71</v>
      </c>
      <c r="I97">
        <v>1</v>
      </c>
      <c r="J97" t="s">
        <v>215</v>
      </c>
      <c r="K97" s="3" t="s">
        <v>233</v>
      </c>
      <c r="L97" s="3" t="s">
        <v>172</v>
      </c>
      <c r="M97">
        <v>25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職業体験百沢雄大ICONIC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108</v>
      </c>
      <c r="D98" t="s">
        <v>89</v>
      </c>
      <c r="E98" t="s">
        <v>90</v>
      </c>
      <c r="F98" t="s">
        <v>78</v>
      </c>
      <c r="G98" t="s">
        <v>91</v>
      </c>
      <c r="H98" t="s">
        <v>71</v>
      </c>
      <c r="I98">
        <v>1</v>
      </c>
      <c r="J98" t="s">
        <v>215</v>
      </c>
      <c r="K98" s="3" t="s">
        <v>194</v>
      </c>
      <c r="L98" s="3" t="s">
        <v>183</v>
      </c>
      <c r="M98">
        <v>41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ユニフォーム照島游児ICONIC</v>
      </c>
    </row>
    <row r="99" spans="1:20" x14ac:dyDescent="0.3">
      <c r="A99">
        <f>VLOOKUP(Serve[[#This Row],[No用]],SetNo[[No.用]:[vlookup 用]],2,FALSE)</f>
        <v>89</v>
      </c>
      <c r="B99">
        <f>IF(A98&lt;&gt;Serve[[#This Row],[No]],1,B98+1)</f>
        <v>2</v>
      </c>
      <c r="C99" t="s">
        <v>108</v>
      </c>
      <c r="D99" t="s">
        <v>89</v>
      </c>
      <c r="E99" t="s">
        <v>90</v>
      </c>
      <c r="F99" t="s">
        <v>78</v>
      </c>
      <c r="G99" t="s">
        <v>91</v>
      </c>
      <c r="H99" t="s">
        <v>71</v>
      </c>
      <c r="I99">
        <v>1</v>
      </c>
      <c r="J99" t="s">
        <v>215</v>
      </c>
      <c r="K99" s="3" t="s">
        <v>194</v>
      </c>
      <c r="L99" s="3" t="s">
        <v>235</v>
      </c>
      <c r="M99">
        <v>51</v>
      </c>
      <c r="N99">
        <v>0</v>
      </c>
      <c r="O99">
        <v>61</v>
      </c>
      <c r="P99">
        <v>0</v>
      </c>
      <c r="T99" t="str">
        <f>Serve[[#This Row],[服装]]&amp;Serve[[#This Row],[名前]]&amp;Serve[[#This Row],[レアリティ]]</f>
        <v>ユニフォーム照島游児ICONIC</v>
      </c>
    </row>
    <row r="100" spans="1:20" x14ac:dyDescent="0.3">
      <c r="A100">
        <f>VLOOKUP(Serve[[#This Row],[No用]],SetNo[[No.用]:[vlookup 用]],2,FALSE)</f>
        <v>90</v>
      </c>
      <c r="B100">
        <f>IF(A99&lt;&gt;Serve[[#This Row],[No]],1,B99+1)</f>
        <v>1</v>
      </c>
      <c r="C100" t="s">
        <v>149</v>
      </c>
      <c r="D100" t="s">
        <v>89</v>
      </c>
      <c r="E100" t="s">
        <v>77</v>
      </c>
      <c r="F100" t="s">
        <v>78</v>
      </c>
      <c r="G100" t="s">
        <v>91</v>
      </c>
      <c r="H100" t="s">
        <v>71</v>
      </c>
      <c r="I100">
        <v>1</v>
      </c>
      <c r="J100" t="s">
        <v>215</v>
      </c>
      <c r="K100" s="3" t="s">
        <v>194</v>
      </c>
      <c r="L100" s="3" t="s">
        <v>183</v>
      </c>
      <c r="M100">
        <v>41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制服照島游児ICONIC</v>
      </c>
    </row>
    <row r="101" spans="1:20" x14ac:dyDescent="0.3">
      <c r="A101">
        <f>VLOOKUP(Serve[[#This Row],[No用]],SetNo[[No.用]:[vlookup 用]],2,FALSE)</f>
        <v>90</v>
      </c>
      <c r="B101">
        <f>IF(A100&lt;&gt;Serve[[#This Row],[No]],1,B100+1)</f>
        <v>2</v>
      </c>
      <c r="C101" t="s">
        <v>149</v>
      </c>
      <c r="D101" t="s">
        <v>89</v>
      </c>
      <c r="E101" t="s">
        <v>77</v>
      </c>
      <c r="F101" t="s">
        <v>78</v>
      </c>
      <c r="G101" t="s">
        <v>91</v>
      </c>
      <c r="H101" t="s">
        <v>71</v>
      </c>
      <c r="I101">
        <v>1</v>
      </c>
      <c r="J101" t="s">
        <v>215</v>
      </c>
      <c r="K101" s="3" t="s">
        <v>194</v>
      </c>
      <c r="L101" s="3" t="s">
        <v>235</v>
      </c>
      <c r="M101">
        <v>51</v>
      </c>
      <c r="N101">
        <v>0</v>
      </c>
      <c r="O101">
        <v>61</v>
      </c>
      <c r="P101">
        <v>0</v>
      </c>
      <c r="T101" t="str">
        <f>Serve[[#This Row],[服装]]&amp;Serve[[#This Row],[名前]]&amp;Serve[[#This Row],[レアリティ]]</f>
        <v>制服照島游児ICONIC</v>
      </c>
    </row>
    <row r="102" spans="1:20" x14ac:dyDescent="0.3">
      <c r="A102">
        <f>VLOOKUP(Serve[[#This Row],[No用]],SetNo[[No.用]:[vlookup 用]],2,FALSE)</f>
        <v>91</v>
      </c>
      <c r="B102">
        <f>IF(A101&lt;&gt;Serve[[#This Row],[No]],1,B101+1)</f>
        <v>1</v>
      </c>
      <c r="C102" t="s">
        <v>108</v>
      </c>
      <c r="D102" t="s">
        <v>92</v>
      </c>
      <c r="E102" t="s">
        <v>90</v>
      </c>
      <c r="F102" t="s">
        <v>82</v>
      </c>
      <c r="G102" t="s">
        <v>91</v>
      </c>
      <c r="H102" t="s">
        <v>71</v>
      </c>
      <c r="I102">
        <v>1</v>
      </c>
      <c r="J102" t="s">
        <v>215</v>
      </c>
      <c r="K102" s="3" t="s">
        <v>236</v>
      </c>
      <c r="L102" s="3" t="s">
        <v>172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ユニフォーム母畑和馬ICONIC</v>
      </c>
    </row>
    <row r="103" spans="1:20" x14ac:dyDescent="0.3">
      <c r="A103">
        <f>VLOOKUP(Serve[[#This Row],[No用]],SetNo[[No.用]:[vlookup 用]],2,FALSE)</f>
        <v>92</v>
      </c>
      <c r="B103">
        <f>IF(A102&lt;&gt;Serve[[#This Row],[No]],1,B102+1)</f>
        <v>1</v>
      </c>
      <c r="C103" t="s">
        <v>108</v>
      </c>
      <c r="D103" t="s">
        <v>93</v>
      </c>
      <c r="E103" t="s">
        <v>73</v>
      </c>
      <c r="F103" t="s">
        <v>74</v>
      </c>
      <c r="G103" t="s">
        <v>91</v>
      </c>
      <c r="H103" t="s">
        <v>71</v>
      </c>
      <c r="I103">
        <v>1</v>
      </c>
      <c r="J103" t="s">
        <v>215</v>
      </c>
      <c r="K103" s="3" t="s">
        <v>233</v>
      </c>
      <c r="L103" s="3" t="s">
        <v>172</v>
      </c>
      <c r="M103">
        <v>28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ユニフォーム二岐丈晴ICONIC</v>
      </c>
    </row>
    <row r="104" spans="1:20" x14ac:dyDescent="0.3">
      <c r="A104">
        <f>VLOOKUP(Serve[[#This Row],[No用]],SetNo[[No.用]:[vlookup 用]],2,FALSE)</f>
        <v>93</v>
      </c>
      <c r="B104">
        <f>IF(A103&lt;&gt;Serve[[#This Row],[No]],1,B103+1)</f>
        <v>1</v>
      </c>
      <c r="C104" t="s">
        <v>149</v>
      </c>
      <c r="D104" t="s">
        <v>93</v>
      </c>
      <c r="E104" t="s">
        <v>90</v>
      </c>
      <c r="F104" t="s">
        <v>74</v>
      </c>
      <c r="G104" t="s">
        <v>91</v>
      </c>
      <c r="H104" t="s">
        <v>71</v>
      </c>
      <c r="I104">
        <v>1</v>
      </c>
      <c r="J104" t="s">
        <v>215</v>
      </c>
      <c r="K104" s="3" t="s">
        <v>233</v>
      </c>
      <c r="L104" s="3" t="s">
        <v>188</v>
      </c>
      <c r="M104">
        <v>31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制服二岐丈晴ICONIC</v>
      </c>
    </row>
    <row r="105" spans="1:20" x14ac:dyDescent="0.3">
      <c r="A105">
        <f>VLOOKUP(Serve[[#This Row],[No用]],SetNo[[No.用]:[vlookup 用]],2,FALSE)</f>
        <v>94</v>
      </c>
      <c r="B105">
        <f>IF(A104&lt;&gt;Serve[[#This Row],[No]],1,B104+1)</f>
        <v>1</v>
      </c>
      <c r="C105" t="s">
        <v>108</v>
      </c>
      <c r="D105" t="s">
        <v>99</v>
      </c>
      <c r="E105" t="s">
        <v>73</v>
      </c>
      <c r="F105" t="s">
        <v>78</v>
      </c>
      <c r="G105" t="s">
        <v>91</v>
      </c>
      <c r="H105" t="s">
        <v>71</v>
      </c>
      <c r="I105">
        <v>1</v>
      </c>
      <c r="J105" t="s">
        <v>215</v>
      </c>
      <c r="K105" s="3" t="s">
        <v>233</v>
      </c>
      <c r="L105" s="3" t="s">
        <v>172</v>
      </c>
      <c r="M105">
        <v>27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ユニフォーム沼尻凛太郎ICONIC</v>
      </c>
    </row>
    <row r="106" spans="1:20" x14ac:dyDescent="0.3">
      <c r="A106">
        <f>VLOOKUP(Serve[[#This Row],[No用]],SetNo[[No.用]:[vlookup 用]],2,FALSE)</f>
        <v>95</v>
      </c>
      <c r="B106">
        <f>IF(A105&lt;&gt;Serve[[#This Row],[No]],1,B105+1)</f>
        <v>1</v>
      </c>
      <c r="C106" t="s">
        <v>108</v>
      </c>
      <c r="D106" t="s">
        <v>94</v>
      </c>
      <c r="E106" t="s">
        <v>90</v>
      </c>
      <c r="F106" t="s">
        <v>82</v>
      </c>
      <c r="G106" t="s">
        <v>91</v>
      </c>
      <c r="H106" t="s">
        <v>71</v>
      </c>
      <c r="I106">
        <v>1</v>
      </c>
      <c r="J106" t="s">
        <v>215</v>
      </c>
      <c r="K106" s="3" t="s">
        <v>233</v>
      </c>
      <c r="L106" s="3" t="s">
        <v>172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ユニフォーム飯坂信義ICONIC</v>
      </c>
    </row>
    <row r="107" spans="1:20" x14ac:dyDescent="0.3">
      <c r="A107">
        <f>VLOOKUP(Serve[[#This Row],[No用]],SetNo[[No.用]:[vlookup 用]],2,FALSE)</f>
        <v>96</v>
      </c>
      <c r="B107">
        <f>IF(A106&lt;&gt;Serve[[#This Row],[No]],1,B106+1)</f>
        <v>1</v>
      </c>
      <c r="C107" t="s">
        <v>108</v>
      </c>
      <c r="D107" t="s">
        <v>95</v>
      </c>
      <c r="E107" t="s">
        <v>90</v>
      </c>
      <c r="F107" t="s">
        <v>78</v>
      </c>
      <c r="G107" t="s">
        <v>91</v>
      </c>
      <c r="H107" t="s">
        <v>71</v>
      </c>
      <c r="I107">
        <v>1</v>
      </c>
      <c r="J107" t="s">
        <v>215</v>
      </c>
      <c r="K107" s="3" t="s">
        <v>236</v>
      </c>
      <c r="L107" s="3" t="s">
        <v>172</v>
      </c>
      <c r="M107">
        <v>27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ユニフォーム東山勝道ICONIC</v>
      </c>
    </row>
    <row r="108" spans="1:20" x14ac:dyDescent="0.3">
      <c r="A108">
        <f>VLOOKUP(Serve[[#This Row],[No用]],SetNo[[No.用]:[vlookup 用]],2,FALSE)</f>
        <v>97</v>
      </c>
      <c r="B108">
        <f>IF(A107&lt;&gt;Serve[[#This Row],[No]],1,B107+1)</f>
        <v>1</v>
      </c>
      <c r="C108" t="s">
        <v>108</v>
      </c>
      <c r="D108" t="s">
        <v>96</v>
      </c>
      <c r="E108" t="s">
        <v>90</v>
      </c>
      <c r="F108" t="s">
        <v>80</v>
      </c>
      <c r="G108" t="s">
        <v>91</v>
      </c>
      <c r="H108" t="s">
        <v>71</v>
      </c>
      <c r="I108">
        <v>1</v>
      </c>
      <c r="J108" t="s">
        <v>215</v>
      </c>
      <c r="K108" s="3"/>
      <c r="L108" s="3"/>
      <c r="M108">
        <v>0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ユニフォーム土湯新ICONIC</v>
      </c>
    </row>
    <row r="109" spans="1:20" x14ac:dyDescent="0.3">
      <c r="A109">
        <f>VLOOKUP(Serve[[#This Row],[No用]],SetNo[[No.用]:[vlookup 用]],2,FALSE)</f>
        <v>98</v>
      </c>
      <c r="B109">
        <f>IF(A108&lt;&gt;Serve[[#This Row],[No]],1,B108+1)</f>
        <v>1</v>
      </c>
      <c r="C109" t="s">
        <v>108</v>
      </c>
      <c r="D109" t="s">
        <v>100</v>
      </c>
      <c r="E109" t="s">
        <v>77</v>
      </c>
      <c r="F109" t="s">
        <v>78</v>
      </c>
      <c r="G109" t="s">
        <v>130</v>
      </c>
      <c r="H109" t="s">
        <v>71</v>
      </c>
      <c r="I109">
        <v>1</v>
      </c>
      <c r="J109" t="s">
        <v>215</v>
      </c>
      <c r="K109" s="3" t="s">
        <v>194</v>
      </c>
      <c r="L109" s="3" t="s">
        <v>172</v>
      </c>
      <c r="M109">
        <v>35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ユニフォーム中島猛ICONIC</v>
      </c>
    </row>
    <row r="110" spans="1:20" x14ac:dyDescent="0.3">
      <c r="A110">
        <f>VLOOKUP(Serve[[#This Row],[No用]],SetNo[[No.用]:[vlookup 用]],2,FALSE)</f>
        <v>99</v>
      </c>
      <c r="B110">
        <f>IF(A109&lt;&gt;Serve[[#This Row],[No]],1,B109+1)</f>
        <v>1</v>
      </c>
      <c r="C110" t="s">
        <v>108</v>
      </c>
      <c r="D110" t="s">
        <v>101</v>
      </c>
      <c r="E110" t="s">
        <v>90</v>
      </c>
      <c r="F110" t="s">
        <v>78</v>
      </c>
      <c r="G110" t="s">
        <v>130</v>
      </c>
      <c r="H110" t="s">
        <v>71</v>
      </c>
      <c r="I110">
        <v>1</v>
      </c>
      <c r="J110" t="s">
        <v>215</v>
      </c>
      <c r="K110" s="3" t="s">
        <v>233</v>
      </c>
      <c r="L110" s="3" t="s">
        <v>172</v>
      </c>
      <c r="M110">
        <v>25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ユニフォーム白石優希ICONIC</v>
      </c>
    </row>
    <row r="111" spans="1:20" x14ac:dyDescent="0.3">
      <c r="A111">
        <f>VLOOKUP(Serve[[#This Row],[No用]],SetNo[[No.用]:[vlookup 用]],2,FALSE)</f>
        <v>100</v>
      </c>
      <c r="B111">
        <f>IF(A110&lt;&gt;Serve[[#This Row],[No]],1,B110+1)</f>
        <v>1</v>
      </c>
      <c r="C111" t="s">
        <v>108</v>
      </c>
      <c r="D111" t="s">
        <v>102</v>
      </c>
      <c r="E111" t="s">
        <v>77</v>
      </c>
      <c r="F111" t="s">
        <v>74</v>
      </c>
      <c r="G111" t="s">
        <v>130</v>
      </c>
      <c r="H111" t="s">
        <v>71</v>
      </c>
      <c r="I111">
        <v>1</v>
      </c>
      <c r="J111" t="s">
        <v>215</v>
      </c>
      <c r="K111" s="3" t="s">
        <v>399</v>
      </c>
      <c r="L111" s="3" t="s">
        <v>172</v>
      </c>
      <c r="M111">
        <v>13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ユニフォーム花山一雅ICONIC</v>
      </c>
    </row>
    <row r="112" spans="1:20" x14ac:dyDescent="0.3">
      <c r="A112">
        <f>VLOOKUP(Serve[[#This Row],[No用]],SetNo[[No.用]:[vlookup 用]],2,FALSE)</f>
        <v>101</v>
      </c>
      <c r="B112">
        <f>IF(A111&lt;&gt;Serve[[#This Row],[No]],1,B111+1)</f>
        <v>1</v>
      </c>
      <c r="C112" t="s">
        <v>108</v>
      </c>
      <c r="D112" t="s">
        <v>103</v>
      </c>
      <c r="E112" t="s">
        <v>77</v>
      </c>
      <c r="F112" t="s">
        <v>82</v>
      </c>
      <c r="G112" t="s">
        <v>130</v>
      </c>
      <c r="H112" t="s">
        <v>71</v>
      </c>
      <c r="I112">
        <v>1</v>
      </c>
      <c r="J112" t="s">
        <v>215</v>
      </c>
      <c r="K112" s="3" t="s">
        <v>236</v>
      </c>
      <c r="L112" s="3" t="s">
        <v>172</v>
      </c>
      <c r="M112">
        <v>25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ユニフォーム鳴子哲平ICONIC</v>
      </c>
    </row>
    <row r="113" spans="1:20" x14ac:dyDescent="0.3">
      <c r="A113">
        <f>VLOOKUP(Serve[[#This Row],[No用]],SetNo[[No.用]:[vlookup 用]],2,FALSE)</f>
        <v>102</v>
      </c>
      <c r="B113">
        <f>IF(A112&lt;&gt;Serve[[#This Row],[No]],1,B112+1)</f>
        <v>1</v>
      </c>
      <c r="C113" t="s">
        <v>108</v>
      </c>
      <c r="D113" t="s">
        <v>104</v>
      </c>
      <c r="E113" t="s">
        <v>77</v>
      </c>
      <c r="F113" t="s">
        <v>80</v>
      </c>
      <c r="G113" t="s">
        <v>130</v>
      </c>
      <c r="H113" t="s">
        <v>71</v>
      </c>
      <c r="I113">
        <v>1</v>
      </c>
      <c r="J113" t="s">
        <v>215</v>
      </c>
      <c r="K113" s="3"/>
      <c r="L113" s="3"/>
      <c r="M113">
        <v>0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ユニフォーム秋保和光ICONIC</v>
      </c>
    </row>
    <row r="114" spans="1:20" x14ac:dyDescent="0.3">
      <c r="A114">
        <f>VLOOKUP(Serve[[#This Row],[No用]],SetNo[[No.用]:[vlookup 用]],2,FALSE)</f>
        <v>103</v>
      </c>
      <c r="B114">
        <f>IF(A113&lt;&gt;Serve[[#This Row],[No]],1,B113+1)</f>
        <v>1</v>
      </c>
      <c r="C114" t="s">
        <v>108</v>
      </c>
      <c r="D114" t="s">
        <v>105</v>
      </c>
      <c r="E114" t="s">
        <v>77</v>
      </c>
      <c r="F114" t="s">
        <v>82</v>
      </c>
      <c r="G114" t="s">
        <v>130</v>
      </c>
      <c r="H114" t="s">
        <v>71</v>
      </c>
      <c r="I114">
        <v>1</v>
      </c>
      <c r="J114" t="s">
        <v>215</v>
      </c>
      <c r="K114" s="3" t="s">
        <v>233</v>
      </c>
      <c r="L114" s="3" t="s">
        <v>172</v>
      </c>
      <c r="M114">
        <v>24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ユニフォーム松島剛ICONIC</v>
      </c>
    </row>
    <row r="115" spans="1:20" x14ac:dyDescent="0.3">
      <c r="A115">
        <f>VLOOKUP(Serve[[#This Row],[No用]],SetNo[[No.用]:[vlookup 用]],2,FALSE)</f>
        <v>104</v>
      </c>
      <c r="B115">
        <f>IF(A114&lt;&gt;Serve[[#This Row],[No]],1,B114+1)</f>
        <v>1</v>
      </c>
      <c r="C115" t="s">
        <v>108</v>
      </c>
      <c r="D115" t="s">
        <v>106</v>
      </c>
      <c r="E115" t="s">
        <v>77</v>
      </c>
      <c r="F115" t="s">
        <v>78</v>
      </c>
      <c r="G115" t="s">
        <v>130</v>
      </c>
      <c r="H115" t="s">
        <v>71</v>
      </c>
      <c r="I115">
        <v>1</v>
      </c>
      <c r="J115" t="s">
        <v>215</v>
      </c>
      <c r="K115" s="3" t="s">
        <v>194</v>
      </c>
      <c r="L115" s="3" t="s">
        <v>183</v>
      </c>
      <c r="M115">
        <v>32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ユニフォーム川渡瞬己ICONIC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1</v>
      </c>
      <c r="C116" t="s">
        <v>108</v>
      </c>
      <c r="D116" t="s">
        <v>109</v>
      </c>
      <c r="E116" t="s">
        <v>73</v>
      </c>
      <c r="F116" t="s">
        <v>78</v>
      </c>
      <c r="G116" t="s">
        <v>118</v>
      </c>
      <c r="H116" t="s">
        <v>71</v>
      </c>
      <c r="I116">
        <v>1</v>
      </c>
      <c r="J116" t="s">
        <v>215</v>
      </c>
      <c r="K116" s="3" t="s">
        <v>698</v>
      </c>
      <c r="L116" s="3" t="s">
        <v>172</v>
      </c>
      <c r="M116">
        <v>36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ユニフォーム牛島若利ICONIC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116</v>
      </c>
      <c r="D117" t="s">
        <v>109</v>
      </c>
      <c r="E117" t="s">
        <v>90</v>
      </c>
      <c r="F117" t="s">
        <v>78</v>
      </c>
      <c r="G117" t="s">
        <v>118</v>
      </c>
      <c r="H117" t="s">
        <v>71</v>
      </c>
      <c r="I117">
        <v>1</v>
      </c>
      <c r="J117" t="s">
        <v>215</v>
      </c>
      <c r="K117" s="3" t="s">
        <v>698</v>
      </c>
      <c r="L117" s="3" t="s">
        <v>183</v>
      </c>
      <c r="M117">
        <v>41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水着牛島若利ICONIC</v>
      </c>
    </row>
    <row r="118" spans="1:20" x14ac:dyDescent="0.3">
      <c r="A118">
        <f>VLOOKUP(Serve[[#This Row],[No用]],SetNo[[No.用]:[vlookup 用]],2,FALSE)</f>
        <v>106</v>
      </c>
      <c r="B118">
        <f>IF(A117&lt;&gt;Serve[[#This Row],[No]],1,B117+1)</f>
        <v>2</v>
      </c>
      <c r="C118" t="s">
        <v>116</v>
      </c>
      <c r="D118" t="s">
        <v>109</v>
      </c>
      <c r="E118" t="s">
        <v>90</v>
      </c>
      <c r="F118" t="s">
        <v>78</v>
      </c>
      <c r="G118" t="s">
        <v>118</v>
      </c>
      <c r="H118" t="s">
        <v>71</v>
      </c>
      <c r="I118">
        <v>1</v>
      </c>
      <c r="J118" t="s">
        <v>215</v>
      </c>
      <c r="K118" s="3" t="s">
        <v>194</v>
      </c>
      <c r="L118" s="3" t="s">
        <v>235</v>
      </c>
      <c r="M118">
        <v>51</v>
      </c>
      <c r="N118">
        <v>0</v>
      </c>
      <c r="O118">
        <v>61</v>
      </c>
      <c r="P118">
        <v>0</v>
      </c>
      <c r="T118" t="str">
        <f>Serve[[#This Row],[服装]]&amp;Serve[[#This Row],[名前]]&amp;Serve[[#This Row],[レアリティ]]</f>
        <v>水着牛島若利ICONIC</v>
      </c>
    </row>
    <row r="119" spans="1:20" x14ac:dyDescent="0.3">
      <c r="A119">
        <f>VLOOKUP(Serve[[#This Row],[No用]],SetNo[[No.用]:[vlookup 用]],2,FALSE)</f>
        <v>107</v>
      </c>
      <c r="B119">
        <f>IF(A118&lt;&gt;Serve[[#This Row],[No]],1,B118+1)</f>
        <v>1</v>
      </c>
      <c r="C119" t="s">
        <v>108</v>
      </c>
      <c r="D119" t="s">
        <v>110</v>
      </c>
      <c r="E119" t="s">
        <v>73</v>
      </c>
      <c r="F119" t="s">
        <v>82</v>
      </c>
      <c r="G119" t="s">
        <v>118</v>
      </c>
      <c r="H119" t="s">
        <v>71</v>
      </c>
      <c r="I119">
        <v>1</v>
      </c>
      <c r="J119" t="s">
        <v>215</v>
      </c>
      <c r="K119" s="3" t="s">
        <v>233</v>
      </c>
      <c r="L119" s="3" t="s">
        <v>172</v>
      </c>
      <c r="M119">
        <v>27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ユニフォーム天童覚ICONIC</v>
      </c>
    </row>
    <row r="120" spans="1:20" x14ac:dyDescent="0.3">
      <c r="A120">
        <f>VLOOKUP(Serve[[#This Row],[No用]],SetNo[[No.用]:[vlookup 用]],2,FALSE)</f>
        <v>108</v>
      </c>
      <c r="B120">
        <f>IF(A119&lt;&gt;Serve[[#This Row],[No]],1,B119+1)</f>
        <v>1</v>
      </c>
      <c r="C120" t="s">
        <v>116</v>
      </c>
      <c r="D120" t="s">
        <v>110</v>
      </c>
      <c r="E120" t="s">
        <v>90</v>
      </c>
      <c r="F120" t="s">
        <v>82</v>
      </c>
      <c r="G120" t="s">
        <v>118</v>
      </c>
      <c r="H120" t="s">
        <v>71</v>
      </c>
      <c r="I120">
        <v>1</v>
      </c>
      <c r="J120" t="s">
        <v>215</v>
      </c>
      <c r="K120" s="3" t="s">
        <v>233</v>
      </c>
      <c r="L120" s="3" t="s">
        <v>172</v>
      </c>
      <c r="M120">
        <v>27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水着天童覚ICONIC</v>
      </c>
    </row>
    <row r="121" spans="1:20" x14ac:dyDescent="0.3">
      <c r="A121">
        <f>VLOOKUP(Serve[[#This Row],[No用]],SetNo[[No.用]:[vlookup 用]],2,FALSE)</f>
        <v>109</v>
      </c>
      <c r="B121">
        <f>IF(A120&lt;&gt;Serve[[#This Row],[No]],1,B120+1)</f>
        <v>1</v>
      </c>
      <c r="C121" t="s">
        <v>108</v>
      </c>
      <c r="D121" t="s">
        <v>111</v>
      </c>
      <c r="E121" t="s">
        <v>77</v>
      </c>
      <c r="F121" t="s">
        <v>78</v>
      </c>
      <c r="G121" t="s">
        <v>118</v>
      </c>
      <c r="H121" t="s">
        <v>71</v>
      </c>
      <c r="I121">
        <v>1</v>
      </c>
      <c r="J121" t="s">
        <v>215</v>
      </c>
      <c r="K121" s="3" t="s">
        <v>194</v>
      </c>
      <c r="L121" s="3" t="s">
        <v>183</v>
      </c>
      <c r="M121">
        <v>39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ユニフォーム五色工ICONIC</v>
      </c>
    </row>
    <row r="122" spans="1:20" x14ac:dyDescent="0.3">
      <c r="A122">
        <f>VLOOKUP(Serve[[#This Row],[No用]],SetNo[[No.用]:[vlookup 用]],2,FALSE)</f>
        <v>110</v>
      </c>
      <c r="B122">
        <f>IF(A121&lt;&gt;Serve[[#This Row],[No]],1,B121+1)</f>
        <v>1</v>
      </c>
      <c r="C122" s="3" t="s">
        <v>716</v>
      </c>
      <c r="D122" t="s">
        <v>111</v>
      </c>
      <c r="E122" s="3" t="s">
        <v>73</v>
      </c>
      <c r="F122" t="s">
        <v>78</v>
      </c>
      <c r="G122" t="s">
        <v>118</v>
      </c>
      <c r="H122" t="s">
        <v>71</v>
      </c>
      <c r="I122">
        <v>1</v>
      </c>
      <c r="J122" t="s">
        <v>215</v>
      </c>
      <c r="K122" s="3" t="s">
        <v>194</v>
      </c>
      <c r="L122" s="3" t="s">
        <v>183</v>
      </c>
      <c r="M122">
        <v>39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職業体験五色工ICONIC</v>
      </c>
    </row>
    <row r="123" spans="1:20" x14ac:dyDescent="0.3">
      <c r="A123">
        <f>VLOOKUP(Serve[[#This Row],[No用]],SetNo[[No.用]:[vlookup 用]],2,FALSE)</f>
        <v>111</v>
      </c>
      <c r="B123">
        <f>IF(A122&lt;&gt;Serve[[#This Row],[No]],1,B122+1)</f>
        <v>1</v>
      </c>
      <c r="C123" t="s">
        <v>108</v>
      </c>
      <c r="D123" t="s">
        <v>112</v>
      </c>
      <c r="E123" t="s">
        <v>73</v>
      </c>
      <c r="F123" t="s">
        <v>74</v>
      </c>
      <c r="G123" t="s">
        <v>118</v>
      </c>
      <c r="H123" t="s">
        <v>71</v>
      </c>
      <c r="I123">
        <v>1</v>
      </c>
      <c r="J123" t="s">
        <v>215</v>
      </c>
      <c r="K123" t="s">
        <v>406</v>
      </c>
      <c r="L123" t="s">
        <v>287</v>
      </c>
      <c r="M123">
        <v>36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ユニフォーム白布賢二郎ICONIC</v>
      </c>
    </row>
    <row r="124" spans="1:20" x14ac:dyDescent="0.3">
      <c r="A124">
        <f>VLOOKUP(Serve[[#This Row],[No用]],SetNo[[No.用]:[vlookup 用]],2,FALSE)</f>
        <v>112</v>
      </c>
      <c r="B124">
        <f>IF(A123&lt;&gt;Serve[[#This Row],[No]],1,B123+1)</f>
        <v>1</v>
      </c>
      <c r="C124" t="s">
        <v>404</v>
      </c>
      <c r="D124" t="s">
        <v>405</v>
      </c>
      <c r="E124" t="s">
        <v>24</v>
      </c>
      <c r="F124" t="s">
        <v>31</v>
      </c>
      <c r="G124" t="s">
        <v>158</v>
      </c>
      <c r="H124" t="s">
        <v>71</v>
      </c>
      <c r="I124">
        <v>1</v>
      </c>
      <c r="J124" t="s">
        <v>10</v>
      </c>
      <c r="K124" t="s">
        <v>406</v>
      </c>
      <c r="L124" t="s">
        <v>287</v>
      </c>
      <c r="M124">
        <v>36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探偵白布賢二郎ICONIC</v>
      </c>
    </row>
    <row r="125" spans="1:20" x14ac:dyDescent="0.3">
      <c r="A125">
        <f>VLOOKUP(Serve[[#This Row],[No用]],SetNo[[No.用]:[vlookup 用]],2,FALSE)</f>
        <v>113</v>
      </c>
      <c r="B125">
        <f>IF(A124&lt;&gt;Serve[[#This Row],[No]],1,B124+1)</f>
        <v>1</v>
      </c>
      <c r="C125" t="s">
        <v>108</v>
      </c>
      <c r="D125" t="s">
        <v>113</v>
      </c>
      <c r="E125" t="s">
        <v>73</v>
      </c>
      <c r="F125" t="s">
        <v>78</v>
      </c>
      <c r="G125" t="s">
        <v>118</v>
      </c>
      <c r="H125" t="s">
        <v>71</v>
      </c>
      <c r="I125">
        <v>1</v>
      </c>
      <c r="J125" t="s">
        <v>215</v>
      </c>
      <c r="K125" s="3" t="s">
        <v>194</v>
      </c>
      <c r="L125" s="3" t="s">
        <v>188</v>
      </c>
      <c r="M125">
        <v>34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ユニフォーム大平獅音ICONIC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1</v>
      </c>
      <c r="C126" t="s">
        <v>108</v>
      </c>
      <c r="D126" t="s">
        <v>114</v>
      </c>
      <c r="E126" t="s">
        <v>73</v>
      </c>
      <c r="F126" t="s">
        <v>82</v>
      </c>
      <c r="G126" t="s">
        <v>118</v>
      </c>
      <c r="H126" t="s">
        <v>71</v>
      </c>
      <c r="I126">
        <v>1</v>
      </c>
      <c r="J126" t="s">
        <v>215</v>
      </c>
      <c r="K126" s="3" t="s">
        <v>233</v>
      </c>
      <c r="L126" s="3" t="s">
        <v>172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ユニフォーム川西太一ICONIC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t="s">
        <v>108</v>
      </c>
      <c r="D127" s="3" t="s">
        <v>675</v>
      </c>
      <c r="E127" t="s">
        <v>73</v>
      </c>
      <c r="F127" t="s">
        <v>74</v>
      </c>
      <c r="G127" t="s">
        <v>118</v>
      </c>
      <c r="H127" t="s">
        <v>71</v>
      </c>
      <c r="I127">
        <v>1</v>
      </c>
      <c r="J127" t="s">
        <v>215</v>
      </c>
      <c r="K127" s="3" t="s">
        <v>233</v>
      </c>
      <c r="L127" s="3" t="s">
        <v>188</v>
      </c>
      <c r="M127">
        <v>29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ユニフォーム瀬見英太ICONIC</v>
      </c>
    </row>
    <row r="128" spans="1:20" x14ac:dyDescent="0.3">
      <c r="A128">
        <f>VLOOKUP(Serve[[#This Row],[No用]],SetNo[[No.用]:[vlookup 用]],2,FALSE)</f>
        <v>115</v>
      </c>
      <c r="B128">
        <f>IF(A127&lt;&gt;Serve[[#This Row],[No]],1,B127+1)</f>
        <v>2</v>
      </c>
      <c r="C128" t="s">
        <v>108</v>
      </c>
      <c r="D128" s="3" t="s">
        <v>675</v>
      </c>
      <c r="E128" t="s">
        <v>73</v>
      </c>
      <c r="F128" t="s">
        <v>74</v>
      </c>
      <c r="G128" t="s">
        <v>118</v>
      </c>
      <c r="H128" t="s">
        <v>71</v>
      </c>
      <c r="I128">
        <v>1</v>
      </c>
      <c r="J128" t="s">
        <v>215</v>
      </c>
      <c r="K128" s="3" t="s">
        <v>194</v>
      </c>
      <c r="L128" s="3" t="s">
        <v>235</v>
      </c>
      <c r="M128">
        <v>49</v>
      </c>
      <c r="N128">
        <v>0</v>
      </c>
      <c r="O128">
        <v>59</v>
      </c>
      <c r="P128">
        <v>0</v>
      </c>
      <c r="T128" t="str">
        <f>Serve[[#This Row],[服装]]&amp;Serve[[#This Row],[名前]]&amp;Serve[[#This Row],[レアリティ]]</f>
        <v>ユニフォーム瀬見英太ICONIC</v>
      </c>
    </row>
    <row r="129" spans="1:20" x14ac:dyDescent="0.3">
      <c r="A129">
        <f>VLOOKUP(Serve[[#This Row],[No用]],SetNo[[No.用]:[vlookup 用]],2,FALSE)</f>
        <v>116</v>
      </c>
      <c r="B129">
        <f>IF(A128&lt;&gt;Serve[[#This Row],[No]],1,B128+1)</f>
        <v>1</v>
      </c>
      <c r="C129" t="s">
        <v>108</v>
      </c>
      <c r="D129" t="s">
        <v>115</v>
      </c>
      <c r="E129" t="s">
        <v>73</v>
      </c>
      <c r="F129" t="s">
        <v>80</v>
      </c>
      <c r="G129" t="s">
        <v>118</v>
      </c>
      <c r="H129" t="s">
        <v>71</v>
      </c>
      <c r="I129">
        <v>1</v>
      </c>
      <c r="J129" t="s">
        <v>215</v>
      </c>
      <c r="M129">
        <v>0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ユニフォーム山形隼人ICONIC</v>
      </c>
    </row>
    <row r="130" spans="1:20" x14ac:dyDescent="0.3">
      <c r="A130">
        <f>VLOOKUP(Serve[[#This Row],[No用]],SetNo[[No.用]:[vlookup 用]],2,FALSE)</f>
        <v>117</v>
      </c>
      <c r="B130">
        <f>IF(A129&lt;&gt;Serve[[#This Row],[No]],1,B129+1)</f>
        <v>1</v>
      </c>
      <c r="C130" t="s">
        <v>108</v>
      </c>
      <c r="D130" t="s">
        <v>196</v>
      </c>
      <c r="E130" t="s">
        <v>77</v>
      </c>
      <c r="F130" t="s">
        <v>74</v>
      </c>
      <c r="G130" t="s">
        <v>195</v>
      </c>
      <c r="H130" t="s">
        <v>71</v>
      </c>
      <c r="I130">
        <v>1</v>
      </c>
      <c r="J130" t="s">
        <v>215</v>
      </c>
      <c r="K130" s="3" t="s">
        <v>194</v>
      </c>
      <c r="L130" s="3" t="s">
        <v>183</v>
      </c>
      <c r="M130">
        <v>42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ユニフォーム宮侑ICONIC</v>
      </c>
    </row>
    <row r="131" spans="1:20" x14ac:dyDescent="0.3">
      <c r="A131">
        <f>VLOOKUP(Serve[[#This Row],[No用]],SetNo[[No.用]:[vlookup 用]],2,FALSE)</f>
        <v>118</v>
      </c>
      <c r="B131">
        <f>IF(A130&lt;&gt;Serve[[#This Row],[No]],1,B130+1)</f>
        <v>1</v>
      </c>
      <c r="C131" t="s">
        <v>108</v>
      </c>
      <c r="D131" t="s">
        <v>197</v>
      </c>
      <c r="E131" t="s">
        <v>90</v>
      </c>
      <c r="F131" t="s">
        <v>78</v>
      </c>
      <c r="G131" t="s">
        <v>195</v>
      </c>
      <c r="H131" t="s">
        <v>71</v>
      </c>
      <c r="I131">
        <v>1</v>
      </c>
      <c r="J131" t="s">
        <v>215</v>
      </c>
      <c r="K131" s="3" t="s">
        <v>194</v>
      </c>
      <c r="L131" s="3" t="s">
        <v>172</v>
      </c>
      <c r="M131">
        <v>33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ユニフォーム宮治ICONIC</v>
      </c>
    </row>
    <row r="132" spans="1:20" x14ac:dyDescent="0.3">
      <c r="A132">
        <f>VLOOKUP(Serve[[#This Row],[No用]],SetNo[[No.用]:[vlookup 用]],2,FALSE)</f>
        <v>119</v>
      </c>
      <c r="B132">
        <f>IF(A131&lt;&gt;Serve[[#This Row],[No]],1,B131+1)</f>
        <v>1</v>
      </c>
      <c r="C132" t="s">
        <v>108</v>
      </c>
      <c r="D132" t="s">
        <v>198</v>
      </c>
      <c r="E132" t="s">
        <v>77</v>
      </c>
      <c r="F132" t="s">
        <v>82</v>
      </c>
      <c r="G132" t="s">
        <v>195</v>
      </c>
      <c r="H132" t="s">
        <v>71</v>
      </c>
      <c r="I132">
        <v>1</v>
      </c>
      <c r="J132" t="s">
        <v>215</v>
      </c>
      <c r="K132" s="3" t="s">
        <v>233</v>
      </c>
      <c r="L132" s="3" t="s">
        <v>172</v>
      </c>
      <c r="M132">
        <v>32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ユニフォーム角名倫太郎ICONIC</v>
      </c>
    </row>
    <row r="133" spans="1:20" x14ac:dyDescent="0.3">
      <c r="A133">
        <f>VLOOKUP(Serve[[#This Row],[No用]],SetNo[[No.用]:[vlookup 用]],2,FALSE)</f>
        <v>120</v>
      </c>
      <c r="B133">
        <f>IF(A132&lt;&gt;Serve[[#This Row],[No]],1,B132+1)</f>
        <v>1</v>
      </c>
      <c r="C133" t="s">
        <v>108</v>
      </c>
      <c r="D133" t="s">
        <v>199</v>
      </c>
      <c r="E133" t="s">
        <v>77</v>
      </c>
      <c r="F133" t="s">
        <v>78</v>
      </c>
      <c r="G133" t="s">
        <v>195</v>
      </c>
      <c r="H133" t="s">
        <v>71</v>
      </c>
      <c r="I133">
        <v>1</v>
      </c>
      <c r="J133" t="s">
        <v>215</v>
      </c>
      <c r="K133" s="3" t="s">
        <v>233</v>
      </c>
      <c r="L133" s="3" t="s">
        <v>172</v>
      </c>
      <c r="M133">
        <v>28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ユニフォーム北信介ICONIC</v>
      </c>
    </row>
    <row r="134" spans="1:20" x14ac:dyDescent="0.3">
      <c r="A134">
        <f>VLOOKUP(Serve[[#This Row],[No用]],SetNo[[No.用]:[vlookup 用]],2,FALSE)</f>
        <v>121</v>
      </c>
      <c r="B134">
        <f>IF(A133&lt;&gt;Serve[[#This Row],[No]],1,B133+1)</f>
        <v>1</v>
      </c>
      <c r="C134" t="s">
        <v>108</v>
      </c>
      <c r="D134" s="3" t="s">
        <v>678</v>
      </c>
      <c r="E134" t="s">
        <v>77</v>
      </c>
      <c r="F134" s="3" t="s">
        <v>78</v>
      </c>
      <c r="G134" t="s">
        <v>195</v>
      </c>
      <c r="H134" t="s">
        <v>71</v>
      </c>
      <c r="I134">
        <v>1</v>
      </c>
      <c r="J134" t="s">
        <v>215</v>
      </c>
      <c r="K134" s="3" t="s">
        <v>194</v>
      </c>
      <c r="L134" s="3" t="s">
        <v>172</v>
      </c>
      <c r="M134">
        <v>33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ユニフォーム尾白アランICONIC</v>
      </c>
    </row>
    <row r="135" spans="1:20" x14ac:dyDescent="0.3">
      <c r="A135">
        <f>VLOOKUP(Serve[[#This Row],[No用]],SetNo[[No.用]:[vlookup 用]],2,FALSE)</f>
        <v>122</v>
      </c>
      <c r="B135">
        <f>IF(A134&lt;&gt;Serve[[#This Row],[No]],1,B134+1)</f>
        <v>1</v>
      </c>
      <c r="C135" t="s">
        <v>108</v>
      </c>
      <c r="D135" s="3" t="s">
        <v>680</v>
      </c>
      <c r="E135" t="s">
        <v>77</v>
      </c>
      <c r="F135" s="3" t="s">
        <v>80</v>
      </c>
      <c r="G135" t="s">
        <v>195</v>
      </c>
      <c r="H135" t="s">
        <v>71</v>
      </c>
      <c r="I135">
        <v>1</v>
      </c>
      <c r="J135" t="s">
        <v>215</v>
      </c>
      <c r="M135">
        <v>0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ユニフォーム赤木路成ICONIC</v>
      </c>
    </row>
    <row r="136" spans="1:20" x14ac:dyDescent="0.3">
      <c r="A136">
        <f>VLOOKUP(Serve[[#This Row],[No用]],SetNo[[No.用]:[vlookup 用]],2,FALSE)</f>
        <v>123</v>
      </c>
      <c r="B136">
        <f>IF(A135&lt;&gt;Serve[[#This Row],[No]],1,B135+1)</f>
        <v>1</v>
      </c>
      <c r="C136" t="s">
        <v>108</v>
      </c>
      <c r="D136" s="3" t="s">
        <v>682</v>
      </c>
      <c r="E136" t="s">
        <v>77</v>
      </c>
      <c r="F136" s="3" t="s">
        <v>82</v>
      </c>
      <c r="G136" t="s">
        <v>195</v>
      </c>
      <c r="H136" t="s">
        <v>71</v>
      </c>
      <c r="I136">
        <v>1</v>
      </c>
      <c r="J136" t="s">
        <v>215</v>
      </c>
      <c r="K136" s="3" t="s">
        <v>236</v>
      </c>
      <c r="L136" s="3" t="s">
        <v>172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ユニフォーム大耳練ICONIC</v>
      </c>
    </row>
    <row r="137" spans="1:20" x14ac:dyDescent="0.3">
      <c r="A137">
        <f>VLOOKUP(Serve[[#This Row],[No用]],SetNo[[No.用]:[vlookup 用]],2,FALSE)</f>
        <v>124</v>
      </c>
      <c r="B137">
        <f>IF(A136&lt;&gt;Serve[[#This Row],[No]],1,B136+1)</f>
        <v>1</v>
      </c>
      <c r="C137" t="s">
        <v>108</v>
      </c>
      <c r="D137" s="3" t="s">
        <v>684</v>
      </c>
      <c r="E137" t="s">
        <v>77</v>
      </c>
      <c r="F137" s="3" t="s">
        <v>78</v>
      </c>
      <c r="G137" t="s">
        <v>195</v>
      </c>
      <c r="H137" t="s">
        <v>71</v>
      </c>
      <c r="I137">
        <v>1</v>
      </c>
      <c r="J137" t="s">
        <v>215</v>
      </c>
      <c r="K137" s="3" t="s">
        <v>194</v>
      </c>
      <c r="L137" s="3" t="s">
        <v>183</v>
      </c>
      <c r="M137">
        <v>38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ユニフォーム理石平介ICONIC</v>
      </c>
    </row>
    <row r="138" spans="1:20" x14ac:dyDescent="0.3">
      <c r="A138">
        <f>VLOOKUP(Serve[[#This Row],[No用]],SetNo[[No.用]:[vlookup 用]],2,FALSE)</f>
        <v>124</v>
      </c>
      <c r="B138">
        <f>IF(A137&lt;&gt;Serve[[#This Row],[No]],1,B137+1)</f>
        <v>2</v>
      </c>
      <c r="C138" t="s">
        <v>108</v>
      </c>
      <c r="D138" s="3" t="s">
        <v>684</v>
      </c>
      <c r="E138" t="s">
        <v>77</v>
      </c>
      <c r="F138" s="3" t="s">
        <v>78</v>
      </c>
      <c r="G138" t="s">
        <v>195</v>
      </c>
      <c r="H138" t="s">
        <v>71</v>
      </c>
      <c r="I138">
        <v>1</v>
      </c>
      <c r="J138" t="s">
        <v>215</v>
      </c>
      <c r="K138" s="3" t="s">
        <v>194</v>
      </c>
      <c r="L138" s="3" t="s">
        <v>235</v>
      </c>
      <c r="M138">
        <v>44</v>
      </c>
      <c r="N138">
        <v>0</v>
      </c>
      <c r="O138">
        <v>54</v>
      </c>
      <c r="P138">
        <v>0</v>
      </c>
      <c r="T138" t="str">
        <f>Serve[[#This Row],[服装]]&amp;Serve[[#This Row],[名前]]&amp;Serve[[#This Row],[レアリティ]]</f>
        <v>ユニフォーム理石平介ICONIC</v>
      </c>
    </row>
    <row r="139" spans="1:20" x14ac:dyDescent="0.3">
      <c r="A139">
        <f>VLOOKUP(Serve[[#This Row],[No用]],SetNo[[No.用]:[vlookup 用]],2,FALSE)</f>
        <v>125</v>
      </c>
      <c r="B139">
        <f>IF(A138&lt;&gt;Serve[[#This Row],[No]],1,B138+1)</f>
        <v>1</v>
      </c>
      <c r="C139" t="s">
        <v>108</v>
      </c>
      <c r="D139" t="s">
        <v>122</v>
      </c>
      <c r="E139" t="s">
        <v>90</v>
      </c>
      <c r="F139" t="s">
        <v>78</v>
      </c>
      <c r="G139" t="s">
        <v>128</v>
      </c>
      <c r="H139" t="s">
        <v>71</v>
      </c>
      <c r="I139">
        <v>1</v>
      </c>
      <c r="J139" t="s">
        <v>215</v>
      </c>
      <c r="K139" s="3" t="s">
        <v>194</v>
      </c>
      <c r="L139" s="3" t="s">
        <v>183</v>
      </c>
      <c r="M139">
        <v>38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ユニフォーム木兎光太郎ICONIC</v>
      </c>
    </row>
    <row r="140" spans="1:20" x14ac:dyDescent="0.3">
      <c r="A140">
        <f>VLOOKUP(Serve[[#This Row],[No用]],SetNo[[No.用]:[vlookup 用]],2,FALSE)</f>
        <v>126</v>
      </c>
      <c r="B140">
        <f>IF(A139&lt;&gt;Serve[[#This Row],[No]],1,B139+1)</f>
        <v>1</v>
      </c>
      <c r="C140" t="s">
        <v>150</v>
      </c>
      <c r="D140" t="s">
        <v>122</v>
      </c>
      <c r="E140" t="s">
        <v>77</v>
      </c>
      <c r="F140" t="s">
        <v>78</v>
      </c>
      <c r="G140" t="s">
        <v>128</v>
      </c>
      <c r="H140" t="s">
        <v>71</v>
      </c>
      <c r="I140">
        <v>1</v>
      </c>
      <c r="J140" t="s">
        <v>215</v>
      </c>
      <c r="K140" s="3" t="s">
        <v>194</v>
      </c>
      <c r="L140" s="3" t="s">
        <v>183</v>
      </c>
      <c r="M140">
        <v>38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夏祭り木兎光太郎ICONIC</v>
      </c>
    </row>
    <row r="141" spans="1:20" x14ac:dyDescent="0.3">
      <c r="A141">
        <f>VLOOKUP(Serve[[#This Row],[No用]],SetNo[[No.用]:[vlookup 用]],2,FALSE)</f>
        <v>127</v>
      </c>
      <c r="B141">
        <f>IF(A140&lt;&gt;Serve[[#This Row],[No]],1,B140+1)</f>
        <v>1</v>
      </c>
      <c r="C141" t="s">
        <v>108</v>
      </c>
      <c r="D141" t="s">
        <v>123</v>
      </c>
      <c r="E141" t="s">
        <v>90</v>
      </c>
      <c r="F141" t="s">
        <v>78</v>
      </c>
      <c r="G141" t="s">
        <v>128</v>
      </c>
      <c r="H141" t="s">
        <v>71</v>
      </c>
      <c r="I141">
        <v>1</v>
      </c>
      <c r="J141" t="s">
        <v>215</v>
      </c>
      <c r="K141" s="3" t="s">
        <v>233</v>
      </c>
      <c r="L141" s="3" t="s">
        <v>172</v>
      </c>
      <c r="M141">
        <v>28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ユニフォーム木葉秋紀ICONIC</v>
      </c>
    </row>
    <row r="142" spans="1:20" x14ac:dyDescent="0.3">
      <c r="A142">
        <f>VLOOKUP(Serve[[#This Row],[No用]],SetNo[[No.用]:[vlookup 用]],2,FALSE)</f>
        <v>128</v>
      </c>
      <c r="B142">
        <f>IF(A141&lt;&gt;Serve[[#This Row],[No]],1,B141+1)</f>
        <v>1</v>
      </c>
      <c r="C142" s="3" t="s">
        <v>398</v>
      </c>
      <c r="D142" t="s">
        <v>123</v>
      </c>
      <c r="E142" s="3" t="s">
        <v>77</v>
      </c>
      <c r="F142" t="s">
        <v>78</v>
      </c>
      <c r="G142" t="s">
        <v>128</v>
      </c>
      <c r="H142" t="s">
        <v>71</v>
      </c>
      <c r="I142">
        <v>1</v>
      </c>
      <c r="J142" t="s">
        <v>215</v>
      </c>
      <c r="K142" s="3" t="s">
        <v>233</v>
      </c>
      <c r="L142" s="3" t="s">
        <v>172</v>
      </c>
      <c r="M142">
        <v>28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探偵木葉秋紀ICONIC</v>
      </c>
    </row>
    <row r="143" spans="1:20" x14ac:dyDescent="0.3">
      <c r="A143">
        <f>VLOOKUP(Serve[[#This Row],[No用]],SetNo[[No.用]:[vlookup 用]],2,FALSE)</f>
        <v>129</v>
      </c>
      <c r="B143">
        <f>IF(A142&lt;&gt;Serve[[#This Row],[No]],1,B142+1)</f>
        <v>1</v>
      </c>
      <c r="C143" t="s">
        <v>108</v>
      </c>
      <c r="D143" t="s">
        <v>124</v>
      </c>
      <c r="E143" t="s">
        <v>90</v>
      </c>
      <c r="F143" t="s">
        <v>78</v>
      </c>
      <c r="G143" t="s">
        <v>128</v>
      </c>
      <c r="H143" t="s">
        <v>71</v>
      </c>
      <c r="I143">
        <v>1</v>
      </c>
      <c r="J143" t="s">
        <v>215</v>
      </c>
      <c r="K143" s="3" t="s">
        <v>233</v>
      </c>
      <c r="L143" s="3" t="s">
        <v>172</v>
      </c>
      <c r="M143">
        <v>28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ユニフォーム猿杙大和ICONIC</v>
      </c>
    </row>
    <row r="144" spans="1:20" x14ac:dyDescent="0.3">
      <c r="A144">
        <f>VLOOKUP(Serve[[#This Row],[No用]],SetNo[[No.用]:[vlookup 用]],2,FALSE)</f>
        <v>130</v>
      </c>
      <c r="B144">
        <f>IF(A143&lt;&gt;Serve[[#This Row],[No]],1,B143+1)</f>
        <v>1</v>
      </c>
      <c r="C144" t="s">
        <v>108</v>
      </c>
      <c r="D144" t="s">
        <v>125</v>
      </c>
      <c r="E144" t="s">
        <v>90</v>
      </c>
      <c r="F144" t="s">
        <v>80</v>
      </c>
      <c r="G144" t="s">
        <v>128</v>
      </c>
      <c r="H144" t="s">
        <v>71</v>
      </c>
      <c r="I144">
        <v>1</v>
      </c>
      <c r="J144" t="s">
        <v>215</v>
      </c>
      <c r="K144" s="3"/>
      <c r="L144" s="3"/>
      <c r="M144">
        <v>0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ユニフォーム小見春樹ICONIC</v>
      </c>
    </row>
    <row r="145" spans="1:20" x14ac:dyDescent="0.3">
      <c r="A145">
        <f>VLOOKUP(Serve[[#This Row],[No用]],SetNo[[No.用]:[vlookup 用]],2,FALSE)</f>
        <v>131</v>
      </c>
      <c r="B145">
        <f>IF(A144&lt;&gt;Serve[[#This Row],[No]],1,B144+1)</f>
        <v>1</v>
      </c>
      <c r="C145" t="s">
        <v>108</v>
      </c>
      <c r="D145" t="s">
        <v>126</v>
      </c>
      <c r="E145" t="s">
        <v>90</v>
      </c>
      <c r="F145" t="s">
        <v>82</v>
      </c>
      <c r="G145" t="s">
        <v>128</v>
      </c>
      <c r="H145" t="s">
        <v>71</v>
      </c>
      <c r="I145">
        <v>1</v>
      </c>
      <c r="J145" t="s">
        <v>215</v>
      </c>
      <c r="K145" s="3" t="s">
        <v>233</v>
      </c>
      <c r="L145" s="3" t="s">
        <v>172</v>
      </c>
      <c r="M145">
        <v>24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ユニフォーム尾長渉ICONIC</v>
      </c>
    </row>
    <row r="146" spans="1:20" x14ac:dyDescent="0.3">
      <c r="A146">
        <f>VLOOKUP(Serve[[#This Row],[No用]],SetNo[[No.用]:[vlookup 用]],2,FALSE)</f>
        <v>132</v>
      </c>
      <c r="B146">
        <f>IF(A145&lt;&gt;Serve[[#This Row],[No]],1,B145+1)</f>
        <v>1</v>
      </c>
      <c r="C146" t="s">
        <v>108</v>
      </c>
      <c r="D146" t="s">
        <v>127</v>
      </c>
      <c r="E146" t="s">
        <v>90</v>
      </c>
      <c r="F146" t="s">
        <v>82</v>
      </c>
      <c r="G146" t="s">
        <v>128</v>
      </c>
      <c r="H146" t="s">
        <v>71</v>
      </c>
      <c r="I146">
        <v>1</v>
      </c>
      <c r="J146" t="s">
        <v>215</v>
      </c>
      <c r="K146" s="3" t="s">
        <v>194</v>
      </c>
      <c r="L146" s="3" t="s">
        <v>183</v>
      </c>
      <c r="M146">
        <v>34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ユニフォーム鷲尾辰生ICONIC</v>
      </c>
    </row>
    <row r="147" spans="1:20" x14ac:dyDescent="0.3">
      <c r="A147">
        <f>VLOOKUP(Serve[[#This Row],[No用]],SetNo[[No.用]:[vlookup 用]],2,FALSE)</f>
        <v>133</v>
      </c>
      <c r="B147">
        <f>IF(A146&lt;&gt;Serve[[#This Row],[No]],1,B146+1)</f>
        <v>1</v>
      </c>
      <c r="C147" t="s">
        <v>108</v>
      </c>
      <c r="D147" t="s">
        <v>129</v>
      </c>
      <c r="E147" t="s">
        <v>73</v>
      </c>
      <c r="F147" t="s">
        <v>74</v>
      </c>
      <c r="G147" t="s">
        <v>128</v>
      </c>
      <c r="H147" t="s">
        <v>71</v>
      </c>
      <c r="I147">
        <v>1</v>
      </c>
      <c r="J147" t="s">
        <v>215</v>
      </c>
      <c r="K147" s="3" t="s">
        <v>236</v>
      </c>
      <c r="L147" s="3" t="s">
        <v>183</v>
      </c>
      <c r="M147">
        <v>35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ユニフォーム赤葦京治ICONIC</v>
      </c>
    </row>
    <row r="148" spans="1:20" x14ac:dyDescent="0.3">
      <c r="A148">
        <f>VLOOKUP(Serve[[#This Row],[No用]],SetNo[[No.用]:[vlookup 用]],2,FALSE)</f>
        <v>134</v>
      </c>
      <c r="B148">
        <f>IF(A147&lt;&gt;Serve[[#This Row],[No]],1,B147+1)</f>
        <v>1</v>
      </c>
      <c r="C148" t="s">
        <v>150</v>
      </c>
      <c r="D148" t="s">
        <v>129</v>
      </c>
      <c r="E148" t="s">
        <v>90</v>
      </c>
      <c r="F148" t="s">
        <v>74</v>
      </c>
      <c r="G148" t="s">
        <v>128</v>
      </c>
      <c r="H148" t="s">
        <v>71</v>
      </c>
      <c r="I148">
        <v>1</v>
      </c>
      <c r="J148" t="s">
        <v>215</v>
      </c>
      <c r="K148" s="3" t="s">
        <v>236</v>
      </c>
      <c r="L148" s="3" t="s">
        <v>183</v>
      </c>
      <c r="M148">
        <v>35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夏祭り赤葦京治ICONIC</v>
      </c>
    </row>
    <row r="149" spans="1:20" x14ac:dyDescent="0.3">
      <c r="A149">
        <f>VLOOKUP(Serve[[#This Row],[No用]],SetNo[[No.用]:[vlookup 用]],2,FALSE)</f>
        <v>135</v>
      </c>
      <c r="B149">
        <f>IF(A148&lt;&gt;Serve[[#This Row],[No]],1,B148+1)</f>
        <v>1</v>
      </c>
      <c r="C149" t="s">
        <v>108</v>
      </c>
      <c r="D149" t="s">
        <v>295</v>
      </c>
      <c r="E149" t="s">
        <v>77</v>
      </c>
      <c r="F149" t="s">
        <v>78</v>
      </c>
      <c r="G149" t="s">
        <v>134</v>
      </c>
      <c r="H149" t="s">
        <v>71</v>
      </c>
      <c r="I149">
        <v>1</v>
      </c>
      <c r="J149" t="s">
        <v>215</v>
      </c>
      <c r="K149" s="3" t="s">
        <v>194</v>
      </c>
      <c r="L149" s="3" t="s">
        <v>188</v>
      </c>
      <c r="M149">
        <v>35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ユニフォーム星海光来ICONIC</v>
      </c>
    </row>
    <row r="150" spans="1:20" x14ac:dyDescent="0.3">
      <c r="A150">
        <f>VLOOKUP(Serve[[#This Row],[No用]],SetNo[[No.用]:[vlookup 用]],2,FALSE)</f>
        <v>136</v>
      </c>
      <c r="B150">
        <f>IF(A149&lt;&gt;Serve[[#This Row],[No]],1,B149+1)</f>
        <v>1</v>
      </c>
      <c r="C150" t="s">
        <v>108</v>
      </c>
      <c r="D150" t="s">
        <v>133</v>
      </c>
      <c r="E150" t="s">
        <v>77</v>
      </c>
      <c r="F150" t="s">
        <v>82</v>
      </c>
      <c r="G150" t="s">
        <v>134</v>
      </c>
      <c r="H150" t="s">
        <v>71</v>
      </c>
      <c r="I150">
        <v>1</v>
      </c>
      <c r="J150" t="s">
        <v>215</v>
      </c>
      <c r="K150" s="3" t="s">
        <v>194</v>
      </c>
      <c r="L150" s="3" t="s">
        <v>172</v>
      </c>
      <c r="M150">
        <v>33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ユニフォーム昼神幸郎ICONIC</v>
      </c>
    </row>
    <row r="151" spans="1:20" x14ac:dyDescent="0.3">
      <c r="A151">
        <f>VLOOKUP(Serve[[#This Row],[No用]],SetNo[[No.用]:[vlookup 用]],2,FALSE)</f>
        <v>137</v>
      </c>
      <c r="B151">
        <f>IF(A150&lt;&gt;Serve[[#This Row],[No]],1,B150+1)</f>
        <v>1</v>
      </c>
      <c r="C151" t="s">
        <v>108</v>
      </c>
      <c r="D151" t="s">
        <v>131</v>
      </c>
      <c r="E151" t="s">
        <v>77</v>
      </c>
      <c r="F151" t="s">
        <v>78</v>
      </c>
      <c r="G151" t="s">
        <v>135</v>
      </c>
      <c r="H151" t="s">
        <v>71</v>
      </c>
      <c r="I151">
        <v>1</v>
      </c>
      <c r="J151" t="s">
        <v>215</v>
      </c>
      <c r="K151" s="3" t="s">
        <v>194</v>
      </c>
      <c r="L151" s="3" t="s">
        <v>172</v>
      </c>
      <c r="M151">
        <v>35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ユニフォーム佐久早聖臣ICONIC</v>
      </c>
    </row>
    <row r="152" spans="1:20" x14ac:dyDescent="0.3">
      <c r="A152">
        <f>VLOOKUP(Serve[[#This Row],[No用]],SetNo[[No.用]:[vlookup 用]],2,FALSE)</f>
        <v>138</v>
      </c>
      <c r="B152">
        <f>IF(A151&lt;&gt;Serve[[#This Row],[No]],1,B151+1)</f>
        <v>1</v>
      </c>
      <c r="C152" t="s">
        <v>108</v>
      </c>
      <c r="D152" t="s">
        <v>132</v>
      </c>
      <c r="E152" t="s">
        <v>77</v>
      </c>
      <c r="F152" t="s">
        <v>80</v>
      </c>
      <c r="G152" t="s">
        <v>135</v>
      </c>
      <c r="H152" t="s">
        <v>71</v>
      </c>
      <c r="I152">
        <v>1</v>
      </c>
      <c r="J152" t="s">
        <v>215</v>
      </c>
      <c r="M152">
        <v>0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ユニフォーム小森元也ICONIC</v>
      </c>
    </row>
    <row r="153" spans="1:20" x14ac:dyDescent="0.3">
      <c r="A153">
        <f>VLOOKUP(Serve[[#This Row],[No用]],SetNo[[No.用]:[vlookup 用]],2,FALSE)</f>
        <v>139</v>
      </c>
      <c r="B153">
        <f>IF(A152&lt;&gt;Serve[[#This Row],[No]],1,B152+1)</f>
        <v>1</v>
      </c>
      <c r="C153" t="s">
        <v>108</v>
      </c>
      <c r="D153" s="3" t="s">
        <v>700</v>
      </c>
      <c r="E153" s="3" t="s">
        <v>90</v>
      </c>
      <c r="F153" s="3" t="s">
        <v>78</v>
      </c>
      <c r="G153" s="3" t="s">
        <v>702</v>
      </c>
      <c r="H153" t="s">
        <v>71</v>
      </c>
      <c r="I153">
        <v>1</v>
      </c>
      <c r="J153" t="s">
        <v>215</v>
      </c>
      <c r="K153" s="3" t="s">
        <v>194</v>
      </c>
      <c r="L153" s="3" t="s">
        <v>172</v>
      </c>
      <c r="M153">
        <v>35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ユニフォーム大将優ICONIC</v>
      </c>
    </row>
    <row r="154" spans="1:20" x14ac:dyDescent="0.3">
      <c r="A154">
        <f>VLOOKUP(Serve[[#This Row],[No用]],SetNo[[No.用]:[vlookup 用]],2,FALSE)</f>
        <v>140</v>
      </c>
      <c r="B154">
        <f>IF(A153&lt;&gt;Serve[[#This Row],[No]],1,B153+1)</f>
        <v>1</v>
      </c>
      <c r="C154" t="s">
        <v>108</v>
      </c>
      <c r="D154" s="3" t="s">
        <v>705</v>
      </c>
      <c r="E154" s="3" t="s">
        <v>90</v>
      </c>
      <c r="F154" s="3" t="s">
        <v>78</v>
      </c>
      <c r="G154" s="3" t="s">
        <v>702</v>
      </c>
      <c r="H154" t="s">
        <v>71</v>
      </c>
      <c r="I154">
        <v>1</v>
      </c>
      <c r="J154" t="s">
        <v>215</v>
      </c>
      <c r="K154" s="3" t="s">
        <v>194</v>
      </c>
      <c r="L154" s="3" t="s">
        <v>183</v>
      </c>
      <c r="M154">
        <v>36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ユニフォーム沼井和馬ICONIC</v>
      </c>
    </row>
    <row r="155" spans="1:20" x14ac:dyDescent="0.3">
      <c r="A155">
        <f>VLOOKUP(Serve[[#This Row],[No用]],SetNo[[No.用]:[vlookup 用]],2,FALSE)</f>
        <v>140</v>
      </c>
      <c r="B155">
        <f>IF(A154&lt;&gt;Serve[[#This Row],[No]],1,B154+1)</f>
        <v>2</v>
      </c>
      <c r="C155" t="s">
        <v>108</v>
      </c>
      <c r="D155" s="3" t="s">
        <v>705</v>
      </c>
      <c r="E155" s="3" t="s">
        <v>90</v>
      </c>
      <c r="F155" s="3" t="s">
        <v>78</v>
      </c>
      <c r="G155" s="3" t="s">
        <v>702</v>
      </c>
      <c r="H155" t="s">
        <v>71</v>
      </c>
      <c r="I155">
        <v>1</v>
      </c>
      <c r="J155" t="s">
        <v>215</v>
      </c>
      <c r="K155" s="3" t="s">
        <v>194</v>
      </c>
      <c r="L155" s="3" t="s">
        <v>235</v>
      </c>
      <c r="M155">
        <v>47</v>
      </c>
      <c r="N155">
        <v>0</v>
      </c>
      <c r="O155">
        <v>57</v>
      </c>
      <c r="P155">
        <v>0</v>
      </c>
      <c r="T155" t="str">
        <f>Serve[[#This Row],[服装]]&amp;Serve[[#This Row],[名前]]&amp;Serve[[#This Row],[レアリティ]]</f>
        <v>ユニフォーム沼井和馬ICONIC</v>
      </c>
    </row>
    <row r="156" spans="1:20" x14ac:dyDescent="0.3">
      <c r="A156">
        <f>VLOOKUP(Serve[[#This Row],[No用]],SetNo[[No.用]:[vlookup 用]],2,FALSE)</f>
        <v>141</v>
      </c>
      <c r="B156">
        <f>IF(A155&lt;&gt;Serve[[#This Row],[No]],1,B155+1)</f>
        <v>1</v>
      </c>
      <c r="C156" t="s">
        <v>108</v>
      </c>
      <c r="D156" s="3" t="s">
        <v>878</v>
      </c>
      <c r="E156" s="3" t="s">
        <v>90</v>
      </c>
      <c r="F156" s="3" t="s">
        <v>78</v>
      </c>
      <c r="G156" s="3" t="s">
        <v>702</v>
      </c>
      <c r="H156" t="s">
        <v>71</v>
      </c>
      <c r="I156">
        <v>1</v>
      </c>
      <c r="J156" t="s">
        <v>215</v>
      </c>
      <c r="K156" s="3" t="s">
        <v>236</v>
      </c>
      <c r="L156" s="3" t="s">
        <v>172</v>
      </c>
      <c r="M156">
        <v>27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ユニフォーム潜尚保ICONIC</v>
      </c>
    </row>
    <row r="157" spans="1:20" x14ac:dyDescent="0.3">
      <c r="A157">
        <f>VLOOKUP(Serve[[#This Row],[No用]],SetNo[[No.用]:[vlookup 用]],2,FALSE)</f>
        <v>142</v>
      </c>
      <c r="B157">
        <f>IF(A156&lt;&gt;Serve[[#This Row],[No]],1,B156+1)</f>
        <v>1</v>
      </c>
      <c r="C157" t="s">
        <v>108</v>
      </c>
      <c r="D157" s="3" t="s">
        <v>880</v>
      </c>
      <c r="E157" s="3" t="s">
        <v>90</v>
      </c>
      <c r="F157" s="3" t="s">
        <v>78</v>
      </c>
      <c r="G157" s="3" t="s">
        <v>702</v>
      </c>
      <c r="H157" t="s">
        <v>71</v>
      </c>
      <c r="I157">
        <v>1</v>
      </c>
      <c r="J157" t="s">
        <v>215</v>
      </c>
      <c r="K157" s="3" t="s">
        <v>233</v>
      </c>
      <c r="L157" s="3" t="s">
        <v>183</v>
      </c>
      <c r="M157">
        <v>39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ユニフォーム高千穂恵也ICONIC</v>
      </c>
    </row>
    <row r="158" spans="1:20" x14ac:dyDescent="0.3">
      <c r="A158">
        <f>VLOOKUP(Serve[[#This Row],[No用]],SetNo[[No.用]:[vlookup 用]],2,FALSE)</f>
        <v>142</v>
      </c>
      <c r="B158">
        <f>IF(A157&lt;&gt;Serve[[#This Row],[No]],1,B157+1)</f>
        <v>2</v>
      </c>
      <c r="C158" t="s">
        <v>108</v>
      </c>
      <c r="D158" s="3" t="s">
        <v>880</v>
      </c>
      <c r="E158" s="3" t="s">
        <v>90</v>
      </c>
      <c r="F158" s="3" t="s">
        <v>78</v>
      </c>
      <c r="G158" s="3" t="s">
        <v>702</v>
      </c>
      <c r="H158" t="s">
        <v>71</v>
      </c>
      <c r="I158">
        <v>1</v>
      </c>
      <c r="J158" t="s">
        <v>215</v>
      </c>
      <c r="K158" s="3" t="s">
        <v>233</v>
      </c>
      <c r="L158" s="3" t="s">
        <v>235</v>
      </c>
      <c r="M158">
        <v>44</v>
      </c>
      <c r="N158">
        <v>0</v>
      </c>
      <c r="O158">
        <v>54</v>
      </c>
      <c r="P158">
        <v>0</v>
      </c>
      <c r="T158" t="str">
        <f>Serve[[#This Row],[服装]]&amp;Serve[[#This Row],[名前]]&amp;Serve[[#This Row],[レアリティ]]</f>
        <v>ユニフォーム高千穂恵也ICONIC</v>
      </c>
    </row>
    <row r="159" spans="1:20" x14ac:dyDescent="0.3">
      <c r="A159">
        <f>VLOOKUP(Serve[[#This Row],[No用]],SetNo[[No.用]:[vlookup 用]],2,FALSE)</f>
        <v>143</v>
      </c>
      <c r="B159">
        <f>IF(A158&lt;&gt;Serve[[#This Row],[No]],1,B158+1)</f>
        <v>1</v>
      </c>
      <c r="C159" t="s">
        <v>108</v>
      </c>
      <c r="D159" s="3" t="s">
        <v>882</v>
      </c>
      <c r="E159" s="3" t="s">
        <v>90</v>
      </c>
      <c r="F159" s="3" t="s">
        <v>82</v>
      </c>
      <c r="G159" s="3" t="s">
        <v>702</v>
      </c>
      <c r="H159" t="s">
        <v>71</v>
      </c>
      <c r="I159">
        <v>1</v>
      </c>
      <c r="J159" t="s">
        <v>215</v>
      </c>
      <c r="K159" s="3" t="s">
        <v>204</v>
      </c>
      <c r="L159" s="3" t="s">
        <v>183</v>
      </c>
      <c r="M159">
        <v>34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ユニフォーム広尾倖児ICONIC</v>
      </c>
    </row>
    <row r="160" spans="1:20" x14ac:dyDescent="0.3">
      <c r="A160">
        <f>VLOOKUP(Serve[[#This Row],[No用]],SetNo[[No.用]:[vlookup 用]],2,FALSE)</f>
        <v>143</v>
      </c>
      <c r="B160">
        <f>IF(A159&lt;&gt;Serve[[#This Row],[No]],1,B159+1)</f>
        <v>2</v>
      </c>
      <c r="C160" t="s">
        <v>108</v>
      </c>
      <c r="D160" s="3" t="s">
        <v>882</v>
      </c>
      <c r="E160" s="3" t="s">
        <v>90</v>
      </c>
      <c r="F160" s="3" t="s">
        <v>82</v>
      </c>
      <c r="G160" s="3" t="s">
        <v>702</v>
      </c>
      <c r="H160" t="s">
        <v>71</v>
      </c>
      <c r="I160">
        <v>1</v>
      </c>
      <c r="J160" t="s">
        <v>215</v>
      </c>
      <c r="K160" s="3" t="s">
        <v>204</v>
      </c>
      <c r="L160" s="3" t="s">
        <v>235</v>
      </c>
      <c r="M160">
        <v>45</v>
      </c>
      <c r="N160">
        <v>0</v>
      </c>
      <c r="O160">
        <v>55</v>
      </c>
      <c r="P160">
        <v>0</v>
      </c>
      <c r="T160" t="str">
        <f>Serve[[#This Row],[服装]]&amp;Serve[[#This Row],[名前]]&amp;Serve[[#This Row],[レアリティ]]</f>
        <v>ユニフォーム広尾倖児ICONIC</v>
      </c>
    </row>
    <row r="161" spans="1:20" x14ac:dyDescent="0.3">
      <c r="A161">
        <f>VLOOKUP(Serve[[#This Row],[No用]],SetNo[[No.用]:[vlookup 用]],2,FALSE)</f>
        <v>144</v>
      </c>
      <c r="B161">
        <f>IF(A160&lt;&gt;Serve[[#This Row],[No]],1,B160+1)</f>
        <v>1</v>
      </c>
      <c r="C161" t="s">
        <v>108</v>
      </c>
      <c r="D161" s="3" t="s">
        <v>884</v>
      </c>
      <c r="E161" s="3" t="s">
        <v>90</v>
      </c>
      <c r="F161" s="3" t="s">
        <v>74</v>
      </c>
      <c r="G161" s="3" t="s">
        <v>702</v>
      </c>
      <c r="H161" t="s">
        <v>71</v>
      </c>
      <c r="I161">
        <v>1</v>
      </c>
      <c r="J161" t="s">
        <v>215</v>
      </c>
      <c r="K161" s="3" t="s">
        <v>233</v>
      </c>
      <c r="L161" s="3" t="s">
        <v>172</v>
      </c>
      <c r="M161">
        <v>28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ユニフォーム先島伊澄ICONIC</v>
      </c>
    </row>
    <row r="162" spans="1:20" x14ac:dyDescent="0.3">
      <c r="A162">
        <f>VLOOKUP(Serve[[#This Row],[No用]],SetNo[[No.用]:[vlookup 用]],2,FALSE)</f>
        <v>145</v>
      </c>
      <c r="B162">
        <f>IF(A161&lt;&gt;Serve[[#This Row],[No]],1,B161+1)</f>
        <v>1</v>
      </c>
      <c r="C162" t="s">
        <v>108</v>
      </c>
      <c r="D162" s="3" t="s">
        <v>886</v>
      </c>
      <c r="E162" s="3" t="s">
        <v>90</v>
      </c>
      <c r="F162" s="3" t="s">
        <v>82</v>
      </c>
      <c r="G162" s="3" t="s">
        <v>702</v>
      </c>
      <c r="H162" t="s">
        <v>71</v>
      </c>
      <c r="I162">
        <v>1</v>
      </c>
      <c r="J162" t="s">
        <v>215</v>
      </c>
      <c r="K162" s="3" t="s">
        <v>236</v>
      </c>
      <c r="L162" s="3" t="s">
        <v>172</v>
      </c>
      <c r="M162">
        <v>25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ユニフォーム背黒晃彦ICONIC</v>
      </c>
    </row>
    <row r="163" spans="1:20" x14ac:dyDescent="0.3">
      <c r="A163">
        <f>VLOOKUP(Serve[[#This Row],[No用]],SetNo[[No.用]:[vlookup 用]],2,FALSE)</f>
        <v>146</v>
      </c>
      <c r="B163">
        <f>IF(A162&lt;&gt;Serve[[#This Row],[No]],1,B162+1)</f>
        <v>1</v>
      </c>
      <c r="C163" t="s">
        <v>108</v>
      </c>
      <c r="D163" s="3" t="s">
        <v>888</v>
      </c>
      <c r="E163" s="3" t="s">
        <v>90</v>
      </c>
      <c r="F163" s="3" t="s">
        <v>80</v>
      </c>
      <c r="G163" s="3" t="s">
        <v>702</v>
      </c>
      <c r="H163" t="s">
        <v>71</v>
      </c>
      <c r="I163">
        <v>1</v>
      </c>
      <c r="J163" t="s">
        <v>215</v>
      </c>
      <c r="M163">
        <v>0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834"/>
  <sheetViews>
    <sheetView topLeftCell="A77" workbookViewId="0">
      <selection activeCell="C112" sqref="C112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238</v>
      </c>
      <c r="B1" s="3" t="s">
        <v>875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239</v>
      </c>
      <c r="K2" t="s">
        <v>119</v>
      </c>
      <c r="L2" t="s">
        <v>172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216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239</v>
      </c>
      <c r="K3" t="s">
        <v>173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216</v>
      </c>
      <c r="D4" t="s">
        <v>240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239</v>
      </c>
      <c r="K4" t="s">
        <v>120</v>
      </c>
      <c r="L4" t="s">
        <v>172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216</v>
      </c>
      <c r="D5" t="s">
        <v>240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239</v>
      </c>
      <c r="K5" t="s">
        <v>174</v>
      </c>
      <c r="L5" t="s">
        <v>172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216</v>
      </c>
      <c r="D6" t="s">
        <v>240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239</v>
      </c>
      <c r="K6" t="s">
        <v>175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218</v>
      </c>
      <c r="D7" t="s">
        <v>240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16</v>
      </c>
      <c r="K7" t="s">
        <v>273</v>
      </c>
      <c r="L7" t="s">
        <v>274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218</v>
      </c>
      <c r="D8" t="s">
        <v>240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16</v>
      </c>
      <c r="K8" t="s">
        <v>275</v>
      </c>
      <c r="L8" t="s">
        <v>274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218</v>
      </c>
      <c r="D9" t="s">
        <v>240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16</v>
      </c>
      <c r="K9" t="s">
        <v>276</v>
      </c>
      <c r="L9" t="s">
        <v>274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218</v>
      </c>
      <c r="D10" t="s">
        <v>240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16</v>
      </c>
      <c r="K10" t="s">
        <v>277</v>
      </c>
      <c r="L10" t="s">
        <v>274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218</v>
      </c>
      <c r="D11" t="s">
        <v>240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16</v>
      </c>
      <c r="K11" t="s">
        <v>278</v>
      </c>
      <c r="L11" t="s">
        <v>274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219</v>
      </c>
      <c r="D12" t="s">
        <v>240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16</v>
      </c>
      <c r="K12" t="s">
        <v>273</v>
      </c>
      <c r="L12" t="s">
        <v>274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219</v>
      </c>
      <c r="D13" t="s">
        <v>240</v>
      </c>
      <c r="E13" t="s">
        <v>23</v>
      </c>
      <c r="F13" t="s">
        <v>26</v>
      </c>
      <c r="G13" t="s">
        <v>154</v>
      </c>
      <c r="H13" t="s">
        <v>71</v>
      </c>
      <c r="I13">
        <v>1</v>
      </c>
      <c r="J13" t="s">
        <v>16</v>
      </c>
      <c r="K13" t="s">
        <v>275</v>
      </c>
      <c r="L13" t="s">
        <v>274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219</v>
      </c>
      <c r="D14" t="s">
        <v>240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16</v>
      </c>
      <c r="K14" t="s">
        <v>276</v>
      </c>
      <c r="L14" t="s">
        <v>274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219</v>
      </c>
      <c r="D15" t="s">
        <v>240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16</v>
      </c>
      <c r="K15" t="s">
        <v>277</v>
      </c>
      <c r="L15" t="s">
        <v>274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219</v>
      </c>
      <c r="D16" t="s">
        <v>240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16</v>
      </c>
      <c r="K16" t="s">
        <v>278</v>
      </c>
      <c r="L16" t="s">
        <v>274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216</v>
      </c>
      <c r="D17" t="s">
        <v>217</v>
      </c>
      <c r="E17" t="s">
        <v>28</v>
      </c>
      <c r="F17" t="s">
        <v>31</v>
      </c>
      <c r="G17" t="s">
        <v>154</v>
      </c>
      <c r="H17" t="s">
        <v>71</v>
      </c>
      <c r="I17">
        <v>1</v>
      </c>
      <c r="J17" t="s">
        <v>239</v>
      </c>
      <c r="K17" t="s">
        <v>119</v>
      </c>
      <c r="L17" t="s">
        <v>172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216</v>
      </c>
      <c r="D18" t="s">
        <v>217</v>
      </c>
      <c r="E18" t="s">
        <v>28</v>
      </c>
      <c r="F18" t="s">
        <v>31</v>
      </c>
      <c r="G18" t="s">
        <v>154</v>
      </c>
      <c r="H18" t="s">
        <v>71</v>
      </c>
      <c r="I18">
        <v>1</v>
      </c>
      <c r="J18" t="s">
        <v>239</v>
      </c>
      <c r="K18" t="s">
        <v>173</v>
      </c>
      <c r="L18" t="s">
        <v>172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216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239</v>
      </c>
      <c r="K19" t="s">
        <v>120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239</v>
      </c>
      <c r="K20" t="s">
        <v>174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239</v>
      </c>
      <c r="K21" t="s">
        <v>175</v>
      </c>
      <c r="L21" t="s">
        <v>172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239</v>
      </c>
      <c r="K22" t="s">
        <v>119</v>
      </c>
      <c r="L22" t="s">
        <v>172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218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239</v>
      </c>
      <c r="K23" t="s">
        <v>173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239</v>
      </c>
      <c r="K24" t="s">
        <v>120</v>
      </c>
      <c r="L24" t="s">
        <v>172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218</v>
      </c>
      <c r="D25" t="s">
        <v>217</v>
      </c>
      <c r="E25" t="s">
        <v>28</v>
      </c>
      <c r="F25" t="s">
        <v>31</v>
      </c>
      <c r="G25" t="s">
        <v>154</v>
      </c>
      <c r="H25" t="s">
        <v>71</v>
      </c>
      <c r="I25">
        <v>1</v>
      </c>
      <c r="J25" t="s">
        <v>239</v>
      </c>
      <c r="K25" t="s">
        <v>174</v>
      </c>
      <c r="L25" t="s">
        <v>172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218</v>
      </c>
      <c r="D26" t="s">
        <v>217</v>
      </c>
      <c r="E26" t="s">
        <v>28</v>
      </c>
      <c r="F26" t="s">
        <v>31</v>
      </c>
      <c r="G26" t="s">
        <v>154</v>
      </c>
      <c r="H26" t="s">
        <v>71</v>
      </c>
      <c r="I26">
        <v>1</v>
      </c>
      <c r="J26" t="s">
        <v>239</v>
      </c>
      <c r="K26" t="s">
        <v>175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239</v>
      </c>
      <c r="K27" t="s">
        <v>119</v>
      </c>
      <c r="L27" t="s">
        <v>188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239</v>
      </c>
      <c r="K28" t="s">
        <v>173</v>
      </c>
      <c r="L28" t="s">
        <v>172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239</v>
      </c>
      <c r="K29" t="s">
        <v>241</v>
      </c>
      <c r="L29" t="s">
        <v>172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219</v>
      </c>
      <c r="D30" t="s">
        <v>217</v>
      </c>
      <c r="E30" t="s">
        <v>23</v>
      </c>
      <c r="F30" t="s">
        <v>31</v>
      </c>
      <c r="G30" t="s">
        <v>154</v>
      </c>
      <c r="H30" t="s">
        <v>71</v>
      </c>
      <c r="I30">
        <v>1</v>
      </c>
      <c r="J30" t="s">
        <v>239</v>
      </c>
      <c r="K30" t="s">
        <v>120</v>
      </c>
      <c r="L30" t="s">
        <v>188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219</v>
      </c>
      <c r="D31" t="s">
        <v>217</v>
      </c>
      <c r="E31" t="s">
        <v>23</v>
      </c>
      <c r="F31" t="s">
        <v>31</v>
      </c>
      <c r="G31" t="s">
        <v>154</v>
      </c>
      <c r="H31" t="s">
        <v>71</v>
      </c>
      <c r="I31">
        <v>1</v>
      </c>
      <c r="J31" t="s">
        <v>239</v>
      </c>
      <c r="K31" t="s">
        <v>174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219</v>
      </c>
      <c r="D32" t="s">
        <v>217</v>
      </c>
      <c r="E32" t="s">
        <v>23</v>
      </c>
      <c r="F32" t="s">
        <v>31</v>
      </c>
      <c r="G32" t="s">
        <v>154</v>
      </c>
      <c r="H32" t="s">
        <v>71</v>
      </c>
      <c r="I32">
        <v>1</v>
      </c>
      <c r="J32" t="s">
        <v>239</v>
      </c>
      <c r="K32" t="s">
        <v>175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216</v>
      </c>
      <c r="D33" t="s">
        <v>220</v>
      </c>
      <c r="E33" t="s">
        <v>28</v>
      </c>
      <c r="F33" t="s">
        <v>26</v>
      </c>
      <c r="G33" t="s">
        <v>154</v>
      </c>
      <c r="H33" t="s">
        <v>71</v>
      </c>
      <c r="I33">
        <v>1</v>
      </c>
      <c r="J33" t="s">
        <v>239</v>
      </c>
      <c r="K33" t="s">
        <v>119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216</v>
      </c>
      <c r="D34" t="s">
        <v>220</v>
      </c>
      <c r="E34" t="s">
        <v>28</v>
      </c>
      <c r="F34" t="s">
        <v>26</v>
      </c>
      <c r="G34" t="s">
        <v>154</v>
      </c>
      <c r="H34" t="s">
        <v>71</v>
      </c>
      <c r="I34">
        <v>1</v>
      </c>
      <c r="J34" t="s">
        <v>239</v>
      </c>
      <c r="K34" t="s">
        <v>173</v>
      </c>
      <c r="L34" t="s">
        <v>172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216</v>
      </c>
      <c r="D35" t="s">
        <v>220</v>
      </c>
      <c r="E35" t="s">
        <v>28</v>
      </c>
      <c r="F35" t="s">
        <v>26</v>
      </c>
      <c r="G35" t="s">
        <v>154</v>
      </c>
      <c r="H35" t="s">
        <v>71</v>
      </c>
      <c r="I35">
        <v>1</v>
      </c>
      <c r="J35" t="s">
        <v>239</v>
      </c>
      <c r="K35" t="s">
        <v>120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216</v>
      </c>
      <c r="D36" t="s">
        <v>220</v>
      </c>
      <c r="E36" t="s">
        <v>28</v>
      </c>
      <c r="F36" t="s">
        <v>26</v>
      </c>
      <c r="G36" t="s">
        <v>154</v>
      </c>
      <c r="H36" t="s">
        <v>71</v>
      </c>
      <c r="I36">
        <v>1</v>
      </c>
      <c r="J36" t="s">
        <v>239</v>
      </c>
      <c r="K36" t="s">
        <v>174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216</v>
      </c>
      <c r="D37" t="s">
        <v>220</v>
      </c>
      <c r="E37" t="s">
        <v>28</v>
      </c>
      <c r="F37" t="s">
        <v>26</v>
      </c>
      <c r="G37" t="s">
        <v>154</v>
      </c>
      <c r="H37" t="s">
        <v>71</v>
      </c>
      <c r="I37">
        <v>1</v>
      </c>
      <c r="J37" t="s">
        <v>239</v>
      </c>
      <c r="K37" t="s">
        <v>175</v>
      </c>
      <c r="L37" t="s">
        <v>172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221</v>
      </c>
      <c r="D38" t="s">
        <v>220</v>
      </c>
      <c r="E38" t="s">
        <v>23</v>
      </c>
      <c r="F38" t="s">
        <v>26</v>
      </c>
      <c r="G38" t="s">
        <v>154</v>
      </c>
      <c r="H38" t="s">
        <v>71</v>
      </c>
      <c r="I38">
        <v>1</v>
      </c>
      <c r="J38" t="s">
        <v>239</v>
      </c>
      <c r="K38" t="s">
        <v>119</v>
      </c>
      <c r="L38" t="s">
        <v>172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221</v>
      </c>
      <c r="D39" t="s">
        <v>220</v>
      </c>
      <c r="E39" t="s">
        <v>23</v>
      </c>
      <c r="F39" t="s">
        <v>26</v>
      </c>
      <c r="G39" t="s">
        <v>154</v>
      </c>
      <c r="H39" t="s">
        <v>71</v>
      </c>
      <c r="I39">
        <v>1</v>
      </c>
      <c r="J39" t="s">
        <v>239</v>
      </c>
      <c r="K39" t="s">
        <v>173</v>
      </c>
      <c r="L39" t="s">
        <v>172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221</v>
      </c>
      <c r="D40" t="s">
        <v>220</v>
      </c>
      <c r="E40" t="s">
        <v>23</v>
      </c>
      <c r="F40" t="s">
        <v>26</v>
      </c>
      <c r="G40" t="s">
        <v>154</v>
      </c>
      <c r="H40" t="s">
        <v>71</v>
      </c>
      <c r="I40">
        <v>1</v>
      </c>
      <c r="J40" t="s">
        <v>239</v>
      </c>
      <c r="K40" t="s">
        <v>120</v>
      </c>
      <c r="L40" t="s">
        <v>172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221</v>
      </c>
      <c r="D41" t="s">
        <v>220</v>
      </c>
      <c r="E41" t="s">
        <v>23</v>
      </c>
      <c r="F41" t="s">
        <v>26</v>
      </c>
      <c r="G41" t="s">
        <v>154</v>
      </c>
      <c r="H41" t="s">
        <v>71</v>
      </c>
      <c r="I41">
        <v>1</v>
      </c>
      <c r="J41" t="s">
        <v>239</v>
      </c>
      <c r="K41" t="s">
        <v>174</v>
      </c>
      <c r="L41" t="s">
        <v>172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221</v>
      </c>
      <c r="D42" t="s">
        <v>220</v>
      </c>
      <c r="E42" t="s">
        <v>23</v>
      </c>
      <c r="F42" t="s">
        <v>26</v>
      </c>
      <c r="G42" t="s">
        <v>154</v>
      </c>
      <c r="H42" t="s">
        <v>71</v>
      </c>
      <c r="I42">
        <v>1</v>
      </c>
      <c r="J42" t="s">
        <v>239</v>
      </c>
      <c r="K42" t="s">
        <v>175</v>
      </c>
      <c r="L42" t="s">
        <v>172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3" t="s">
        <v>716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239</v>
      </c>
      <c r="K43" t="s">
        <v>119</v>
      </c>
      <c r="L43" t="s">
        <v>172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3" t="s">
        <v>716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239</v>
      </c>
      <c r="K44" t="s">
        <v>173</v>
      </c>
      <c r="L44" t="s">
        <v>172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3" t="s">
        <v>716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239</v>
      </c>
      <c r="K45" t="s">
        <v>120</v>
      </c>
      <c r="L45" t="s">
        <v>172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3" t="s">
        <v>716</v>
      </c>
      <c r="D46" t="s">
        <v>139</v>
      </c>
      <c r="E46" s="3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239</v>
      </c>
      <c r="K46" t="s">
        <v>174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3" t="s">
        <v>716</v>
      </c>
      <c r="D47" t="s">
        <v>139</v>
      </c>
      <c r="E47" s="3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239</v>
      </c>
      <c r="K47" t="s">
        <v>175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216</v>
      </c>
      <c r="D48" t="s">
        <v>222</v>
      </c>
      <c r="E48" t="s">
        <v>24</v>
      </c>
      <c r="F48" t="s">
        <v>26</v>
      </c>
      <c r="G48" t="s">
        <v>154</v>
      </c>
      <c r="H48" t="s">
        <v>71</v>
      </c>
      <c r="I48">
        <v>1</v>
      </c>
      <c r="J48" t="s">
        <v>239</v>
      </c>
      <c r="K48" t="s">
        <v>119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216</v>
      </c>
      <c r="D49" t="s">
        <v>222</v>
      </c>
      <c r="E49" t="s">
        <v>24</v>
      </c>
      <c r="F49" t="s">
        <v>26</v>
      </c>
      <c r="G49" t="s">
        <v>154</v>
      </c>
      <c r="H49" t="s">
        <v>71</v>
      </c>
      <c r="I49">
        <v>1</v>
      </c>
      <c r="J49" t="s">
        <v>239</v>
      </c>
      <c r="K49" t="s">
        <v>173</v>
      </c>
      <c r="L49" t="s">
        <v>172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216</v>
      </c>
      <c r="D50" t="s">
        <v>222</v>
      </c>
      <c r="E50" t="s">
        <v>24</v>
      </c>
      <c r="F50" t="s">
        <v>26</v>
      </c>
      <c r="G50" t="s">
        <v>154</v>
      </c>
      <c r="H50" t="s">
        <v>71</v>
      </c>
      <c r="I50">
        <v>1</v>
      </c>
      <c r="J50" t="s">
        <v>239</v>
      </c>
      <c r="K50" t="s">
        <v>120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216</v>
      </c>
      <c r="D51" t="s">
        <v>222</v>
      </c>
      <c r="E51" t="s">
        <v>24</v>
      </c>
      <c r="F51" t="s">
        <v>26</v>
      </c>
      <c r="G51" t="s">
        <v>154</v>
      </c>
      <c r="H51" t="s">
        <v>71</v>
      </c>
      <c r="I51">
        <v>1</v>
      </c>
      <c r="J51" t="s">
        <v>239</v>
      </c>
      <c r="K51" t="s">
        <v>174</v>
      </c>
      <c r="L51" t="s">
        <v>172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216</v>
      </c>
      <c r="D52" t="s">
        <v>222</v>
      </c>
      <c r="E52" t="s">
        <v>24</v>
      </c>
      <c r="F52" t="s">
        <v>26</v>
      </c>
      <c r="G52" t="s">
        <v>154</v>
      </c>
      <c r="H52" t="s">
        <v>71</v>
      </c>
      <c r="I52">
        <v>1</v>
      </c>
      <c r="J52" t="s">
        <v>239</v>
      </c>
      <c r="K52" t="s">
        <v>175</v>
      </c>
      <c r="L52" t="s">
        <v>172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221</v>
      </c>
      <c r="D53" t="s">
        <v>222</v>
      </c>
      <c r="E53" t="s">
        <v>28</v>
      </c>
      <c r="F53" t="s">
        <v>26</v>
      </c>
      <c r="G53" t="s">
        <v>154</v>
      </c>
      <c r="H53" t="s">
        <v>71</v>
      </c>
      <c r="I53">
        <v>1</v>
      </c>
      <c r="J53" t="s">
        <v>239</v>
      </c>
      <c r="K53" t="s">
        <v>119</v>
      </c>
      <c r="L53" t="s">
        <v>188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221</v>
      </c>
      <c r="D54" t="s">
        <v>222</v>
      </c>
      <c r="E54" t="s">
        <v>28</v>
      </c>
      <c r="F54" t="s">
        <v>26</v>
      </c>
      <c r="G54" t="s">
        <v>154</v>
      </c>
      <c r="H54" t="s">
        <v>71</v>
      </c>
      <c r="I54">
        <v>1</v>
      </c>
      <c r="J54" t="s">
        <v>239</v>
      </c>
      <c r="K54" t="s">
        <v>173</v>
      </c>
      <c r="L54" t="s">
        <v>172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221</v>
      </c>
      <c r="D55" t="s">
        <v>222</v>
      </c>
      <c r="E55" t="s">
        <v>28</v>
      </c>
      <c r="F55" t="s">
        <v>26</v>
      </c>
      <c r="G55" t="s">
        <v>154</v>
      </c>
      <c r="H55" t="s">
        <v>71</v>
      </c>
      <c r="I55">
        <v>1</v>
      </c>
      <c r="J55" t="s">
        <v>239</v>
      </c>
      <c r="K55" t="s">
        <v>241</v>
      </c>
      <c r="L55" t="s">
        <v>172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221</v>
      </c>
      <c r="D56" t="s">
        <v>222</v>
      </c>
      <c r="E56" t="s">
        <v>28</v>
      </c>
      <c r="F56" t="s">
        <v>26</v>
      </c>
      <c r="G56" t="s">
        <v>154</v>
      </c>
      <c r="H56" t="s">
        <v>71</v>
      </c>
      <c r="I56">
        <v>1</v>
      </c>
      <c r="J56" t="s">
        <v>239</v>
      </c>
      <c r="K56" t="s">
        <v>120</v>
      </c>
      <c r="L56" t="s">
        <v>188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221</v>
      </c>
      <c r="D57" t="s">
        <v>222</v>
      </c>
      <c r="E57" t="s">
        <v>28</v>
      </c>
      <c r="F57" t="s">
        <v>26</v>
      </c>
      <c r="G57" t="s">
        <v>154</v>
      </c>
      <c r="H57" t="s">
        <v>71</v>
      </c>
      <c r="I57">
        <v>1</v>
      </c>
      <c r="J57" t="s">
        <v>239</v>
      </c>
      <c r="K57" t="s">
        <v>174</v>
      </c>
      <c r="L57" t="s">
        <v>172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221</v>
      </c>
      <c r="D58" t="s">
        <v>222</v>
      </c>
      <c r="E58" t="s">
        <v>28</v>
      </c>
      <c r="F58" t="s">
        <v>26</v>
      </c>
      <c r="G58" t="s">
        <v>154</v>
      </c>
      <c r="H58" t="s">
        <v>71</v>
      </c>
      <c r="I58">
        <v>1</v>
      </c>
      <c r="J58" t="s">
        <v>239</v>
      </c>
      <c r="K58" t="s">
        <v>175</v>
      </c>
      <c r="L58" t="s">
        <v>172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216</v>
      </c>
      <c r="D59" t="s">
        <v>223</v>
      </c>
      <c r="E59" t="s">
        <v>28</v>
      </c>
      <c r="F59" t="s">
        <v>21</v>
      </c>
      <c r="G59" t="s">
        <v>154</v>
      </c>
      <c r="H59" t="s">
        <v>71</v>
      </c>
      <c r="I59">
        <v>1</v>
      </c>
      <c r="J59" t="s">
        <v>239</v>
      </c>
      <c r="K59" t="s">
        <v>119</v>
      </c>
      <c r="L59" t="s">
        <v>183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216</v>
      </c>
      <c r="D60" t="s">
        <v>223</v>
      </c>
      <c r="E60" t="s">
        <v>28</v>
      </c>
      <c r="F60" t="s">
        <v>21</v>
      </c>
      <c r="G60" t="s">
        <v>154</v>
      </c>
      <c r="H60" t="s">
        <v>71</v>
      </c>
      <c r="I60">
        <v>1</v>
      </c>
      <c r="J60" t="s">
        <v>239</v>
      </c>
      <c r="K60" t="s">
        <v>205</v>
      </c>
      <c r="L60" t="s">
        <v>183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216</v>
      </c>
      <c r="D61" t="s">
        <v>223</v>
      </c>
      <c r="E61" t="s">
        <v>28</v>
      </c>
      <c r="F61" t="s">
        <v>21</v>
      </c>
      <c r="G61" t="s">
        <v>154</v>
      </c>
      <c r="H61" t="s">
        <v>71</v>
      </c>
      <c r="I61">
        <v>1</v>
      </c>
      <c r="J61" t="s">
        <v>239</v>
      </c>
      <c r="K61" t="s">
        <v>173</v>
      </c>
      <c r="L61" t="s">
        <v>172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216</v>
      </c>
      <c r="D62" t="s">
        <v>223</v>
      </c>
      <c r="E62" t="s">
        <v>28</v>
      </c>
      <c r="F62" t="s">
        <v>21</v>
      </c>
      <c r="G62" t="s">
        <v>154</v>
      </c>
      <c r="H62" t="s">
        <v>71</v>
      </c>
      <c r="I62">
        <v>1</v>
      </c>
      <c r="J62" t="s">
        <v>239</v>
      </c>
      <c r="K62" t="s">
        <v>241</v>
      </c>
      <c r="L62" t="s">
        <v>235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216</v>
      </c>
      <c r="D63" t="s">
        <v>223</v>
      </c>
      <c r="E63" t="s">
        <v>28</v>
      </c>
      <c r="F63" t="s">
        <v>21</v>
      </c>
      <c r="G63" t="s">
        <v>154</v>
      </c>
      <c r="H63" t="s">
        <v>71</v>
      </c>
      <c r="I63">
        <v>1</v>
      </c>
      <c r="J63" t="s">
        <v>239</v>
      </c>
      <c r="K63" t="s">
        <v>120</v>
      </c>
      <c r="L63" t="s">
        <v>183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216</v>
      </c>
      <c r="D64" t="s">
        <v>223</v>
      </c>
      <c r="E64" t="s">
        <v>28</v>
      </c>
      <c r="F64" t="s">
        <v>21</v>
      </c>
      <c r="G64" t="s">
        <v>154</v>
      </c>
      <c r="H64" t="s">
        <v>71</v>
      </c>
      <c r="I64">
        <v>1</v>
      </c>
      <c r="J64" t="s">
        <v>239</v>
      </c>
      <c r="K64" t="s">
        <v>193</v>
      </c>
      <c r="L64" t="s">
        <v>235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216</v>
      </c>
      <c r="D65" t="s">
        <v>223</v>
      </c>
      <c r="E65" t="s">
        <v>28</v>
      </c>
      <c r="F65" t="s">
        <v>21</v>
      </c>
      <c r="G65" t="s">
        <v>154</v>
      </c>
      <c r="H65" t="s">
        <v>71</v>
      </c>
      <c r="I65">
        <v>1</v>
      </c>
      <c r="J65" t="s">
        <v>239</v>
      </c>
      <c r="K65" t="s">
        <v>174</v>
      </c>
      <c r="L65" t="s">
        <v>172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216</v>
      </c>
      <c r="D66" t="s">
        <v>223</v>
      </c>
      <c r="E66" t="s">
        <v>28</v>
      </c>
      <c r="F66" t="s">
        <v>21</v>
      </c>
      <c r="G66" t="s">
        <v>154</v>
      </c>
      <c r="H66" t="s">
        <v>71</v>
      </c>
      <c r="I66">
        <v>1</v>
      </c>
      <c r="J66" t="s">
        <v>239</v>
      </c>
      <c r="K66" t="s">
        <v>175</v>
      </c>
      <c r="L66" t="s">
        <v>172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218</v>
      </c>
      <c r="D67" t="s">
        <v>223</v>
      </c>
      <c r="E67" t="s">
        <v>23</v>
      </c>
      <c r="F67" t="s">
        <v>21</v>
      </c>
      <c r="G67" t="s">
        <v>154</v>
      </c>
      <c r="H67" t="s">
        <v>71</v>
      </c>
      <c r="I67">
        <v>1</v>
      </c>
      <c r="J67" t="s">
        <v>239</v>
      </c>
      <c r="K67" t="s">
        <v>119</v>
      </c>
      <c r="L67" t="s">
        <v>183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218</v>
      </c>
      <c r="D68" t="s">
        <v>223</v>
      </c>
      <c r="E68" t="s">
        <v>23</v>
      </c>
      <c r="F68" t="s">
        <v>21</v>
      </c>
      <c r="G68" t="s">
        <v>154</v>
      </c>
      <c r="H68" t="s">
        <v>71</v>
      </c>
      <c r="I68">
        <v>1</v>
      </c>
      <c r="J68" t="s">
        <v>239</v>
      </c>
      <c r="K68" t="s">
        <v>205</v>
      </c>
      <c r="L68" t="s">
        <v>183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218</v>
      </c>
      <c r="D69" t="s">
        <v>223</v>
      </c>
      <c r="E69" t="s">
        <v>23</v>
      </c>
      <c r="F69" t="s">
        <v>21</v>
      </c>
      <c r="G69" t="s">
        <v>154</v>
      </c>
      <c r="H69" t="s">
        <v>71</v>
      </c>
      <c r="I69">
        <v>1</v>
      </c>
      <c r="J69" t="s">
        <v>239</v>
      </c>
      <c r="K69" t="s">
        <v>173</v>
      </c>
      <c r="L69" t="s">
        <v>172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218</v>
      </c>
      <c r="D70" t="s">
        <v>223</v>
      </c>
      <c r="E70" t="s">
        <v>23</v>
      </c>
      <c r="F70" t="s">
        <v>21</v>
      </c>
      <c r="G70" t="s">
        <v>154</v>
      </c>
      <c r="H70" t="s">
        <v>71</v>
      </c>
      <c r="I70">
        <v>1</v>
      </c>
      <c r="J70" t="s">
        <v>239</v>
      </c>
      <c r="K70" t="s">
        <v>241</v>
      </c>
      <c r="L70" t="s">
        <v>172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218</v>
      </c>
      <c r="D71" t="s">
        <v>223</v>
      </c>
      <c r="E71" t="s">
        <v>23</v>
      </c>
      <c r="F71" t="s">
        <v>21</v>
      </c>
      <c r="G71" t="s">
        <v>154</v>
      </c>
      <c r="H71" t="s">
        <v>71</v>
      </c>
      <c r="I71">
        <v>1</v>
      </c>
      <c r="J71" t="s">
        <v>239</v>
      </c>
      <c r="K71" t="s">
        <v>120</v>
      </c>
      <c r="L71" t="s">
        <v>183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218</v>
      </c>
      <c r="D72" t="s">
        <v>223</v>
      </c>
      <c r="E72" t="s">
        <v>23</v>
      </c>
      <c r="F72" t="s">
        <v>21</v>
      </c>
      <c r="G72" t="s">
        <v>154</v>
      </c>
      <c r="H72" t="s">
        <v>71</v>
      </c>
      <c r="I72">
        <v>1</v>
      </c>
      <c r="J72" t="s">
        <v>239</v>
      </c>
      <c r="K72" t="s">
        <v>193</v>
      </c>
      <c r="L72" t="s">
        <v>235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218</v>
      </c>
      <c r="D73" t="s">
        <v>223</v>
      </c>
      <c r="E73" t="s">
        <v>23</v>
      </c>
      <c r="F73" t="s">
        <v>21</v>
      </c>
      <c r="G73" t="s">
        <v>154</v>
      </c>
      <c r="H73" t="s">
        <v>71</v>
      </c>
      <c r="I73">
        <v>1</v>
      </c>
      <c r="J73" t="s">
        <v>239</v>
      </c>
      <c r="K73" t="s">
        <v>174</v>
      </c>
      <c r="L73" t="s">
        <v>235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218</v>
      </c>
      <c r="D74" t="s">
        <v>223</v>
      </c>
      <c r="E74" t="s">
        <v>23</v>
      </c>
      <c r="F74" t="s">
        <v>21</v>
      </c>
      <c r="G74" t="s">
        <v>154</v>
      </c>
      <c r="H74" t="s">
        <v>71</v>
      </c>
      <c r="I74">
        <v>1</v>
      </c>
      <c r="J74" t="s">
        <v>239</v>
      </c>
      <c r="K74" t="s">
        <v>174</v>
      </c>
      <c r="L74" t="s">
        <v>172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218</v>
      </c>
      <c r="D75" t="s">
        <v>223</v>
      </c>
      <c r="E75" t="s">
        <v>23</v>
      </c>
      <c r="F75" t="s">
        <v>21</v>
      </c>
      <c r="G75" t="s">
        <v>154</v>
      </c>
      <c r="H75" t="s">
        <v>71</v>
      </c>
      <c r="I75">
        <v>1</v>
      </c>
      <c r="J75" t="s">
        <v>239</v>
      </c>
      <c r="K75" t="s">
        <v>175</v>
      </c>
      <c r="L75" t="s">
        <v>172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216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239</v>
      </c>
      <c r="K76" t="s">
        <v>119</v>
      </c>
      <c r="L76" t="s">
        <v>172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216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239</v>
      </c>
      <c r="K77" t="s">
        <v>173</v>
      </c>
      <c r="L77" t="s">
        <v>172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216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239</v>
      </c>
      <c r="K78" t="s">
        <v>120</v>
      </c>
      <c r="L78" t="s">
        <v>172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216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239</v>
      </c>
      <c r="K79" t="s">
        <v>174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216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239</v>
      </c>
      <c r="K80" t="s">
        <v>175</v>
      </c>
      <c r="L80" t="s">
        <v>172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239</v>
      </c>
      <c r="K81" t="s">
        <v>119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239</v>
      </c>
      <c r="K82" t="s">
        <v>173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239</v>
      </c>
      <c r="K83" t="s">
        <v>120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239</v>
      </c>
      <c r="K84" t="s">
        <v>174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239</v>
      </c>
      <c r="K85" t="s">
        <v>175</v>
      </c>
      <c r="L85" t="s">
        <v>172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216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239</v>
      </c>
      <c r="K86" t="s">
        <v>119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216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239</v>
      </c>
      <c r="K87" t="s">
        <v>205</v>
      </c>
      <c r="L87" t="s">
        <v>183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216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239</v>
      </c>
      <c r="K88" t="s">
        <v>173</v>
      </c>
      <c r="L88" t="s">
        <v>172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216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239</v>
      </c>
      <c r="K89" t="s">
        <v>241</v>
      </c>
      <c r="L89" t="s">
        <v>172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216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239</v>
      </c>
      <c r="K90" t="s">
        <v>120</v>
      </c>
      <c r="L90" t="s">
        <v>183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216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239</v>
      </c>
      <c r="K91" t="s">
        <v>174</v>
      </c>
      <c r="L91" t="s">
        <v>172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216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239</v>
      </c>
      <c r="K92" t="s">
        <v>175</v>
      </c>
      <c r="L92" t="s">
        <v>172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216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239</v>
      </c>
      <c r="K93" t="s">
        <v>193</v>
      </c>
      <c r="L93" t="s">
        <v>235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239</v>
      </c>
      <c r="K94" t="s">
        <v>119</v>
      </c>
      <c r="L94" t="s">
        <v>183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239</v>
      </c>
      <c r="K95" t="s">
        <v>205</v>
      </c>
      <c r="L95" t="s">
        <v>183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239</v>
      </c>
      <c r="K96" t="s">
        <v>173</v>
      </c>
      <c r="L96" t="s">
        <v>172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239</v>
      </c>
      <c r="K97" t="s">
        <v>241</v>
      </c>
      <c r="L97" t="s">
        <v>172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239</v>
      </c>
      <c r="K98" t="s">
        <v>120</v>
      </c>
      <c r="L98" t="s">
        <v>183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239</v>
      </c>
      <c r="K99" t="s">
        <v>174</v>
      </c>
      <c r="L99" t="s">
        <v>235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239</v>
      </c>
      <c r="K100" t="s">
        <v>174</v>
      </c>
      <c r="L100" t="s">
        <v>172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239</v>
      </c>
      <c r="K101" t="s">
        <v>175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t="s">
        <v>216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239</v>
      </c>
      <c r="K102" t="s">
        <v>119</v>
      </c>
      <c r="L102" t="s">
        <v>172</v>
      </c>
      <c r="M102">
        <v>22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ユニフォーム菅原考支ICONIC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t="s">
        <v>216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239</v>
      </c>
      <c r="K103" t="s">
        <v>173</v>
      </c>
      <c r="L103" t="s">
        <v>172</v>
      </c>
      <c r="M103">
        <v>22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ユニフォーム菅原考支ICONIC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t="s">
        <v>216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239</v>
      </c>
      <c r="K104" t="s">
        <v>120</v>
      </c>
      <c r="L104" t="s">
        <v>172</v>
      </c>
      <c r="M104">
        <v>24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ユニフォーム菅原考支ICONIC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t="s">
        <v>216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239</v>
      </c>
      <c r="K105" t="s">
        <v>174</v>
      </c>
      <c r="L105" t="s">
        <v>172</v>
      </c>
      <c r="M105">
        <v>27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ユニフォーム菅原考支ICONIC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t="s">
        <v>216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239</v>
      </c>
      <c r="K106" t="s">
        <v>175</v>
      </c>
      <c r="L106" t="s">
        <v>172</v>
      </c>
      <c r="M106">
        <v>27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ユニフォーム菅原考支ICONIC</v>
      </c>
    </row>
    <row r="107" spans="1:20" x14ac:dyDescent="0.3">
      <c r="A107">
        <f>VLOOKUP(Receive[[#This Row],[No用]],SetNo[[No.用]:[vlookup 用]],2,FALSE)</f>
        <v>19</v>
      </c>
      <c r="B107">
        <f>IF(A106&lt;&gt;Receive[[#This Row],[No]],1,B106+1)</f>
        <v>1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239</v>
      </c>
      <c r="K107" t="s">
        <v>119</v>
      </c>
      <c r="L107" t="s">
        <v>172</v>
      </c>
      <c r="M107">
        <v>22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プール掃除菅原考支ICONIC</v>
      </c>
    </row>
    <row r="108" spans="1:20" x14ac:dyDescent="0.3">
      <c r="A108">
        <f>VLOOKUP(Receive[[#This Row],[No用]],SetNo[[No.用]:[vlookup 用]],2,FALSE)</f>
        <v>19</v>
      </c>
      <c r="B108">
        <f>IF(A107&lt;&gt;Receive[[#This Row],[No]],1,B107+1)</f>
        <v>2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239</v>
      </c>
      <c r="K108" t="s">
        <v>173</v>
      </c>
      <c r="L108" t="s">
        <v>172</v>
      </c>
      <c r="M108">
        <v>22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プール掃除菅原考支ICONIC</v>
      </c>
    </row>
    <row r="109" spans="1:20" x14ac:dyDescent="0.3">
      <c r="A109">
        <f>VLOOKUP(Receive[[#This Row],[No用]],SetNo[[No.用]:[vlookup 用]],2,FALSE)</f>
        <v>19</v>
      </c>
      <c r="B109">
        <f>IF(A108&lt;&gt;Receive[[#This Row],[No]],1,B108+1)</f>
        <v>3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239</v>
      </c>
      <c r="K109" t="s">
        <v>120</v>
      </c>
      <c r="L109" t="s">
        <v>172</v>
      </c>
      <c r="M109">
        <v>24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プール掃除菅原考支ICONIC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4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239</v>
      </c>
      <c r="K110" t="s">
        <v>174</v>
      </c>
      <c r="L110" t="s">
        <v>172</v>
      </c>
      <c r="M110">
        <v>27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プール掃除菅原考支ICONIC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5</v>
      </c>
      <c r="C111" t="s">
        <v>117</v>
      </c>
      <c r="D111" t="s">
        <v>144</v>
      </c>
      <c r="E111" t="s">
        <v>28</v>
      </c>
      <c r="F111" t="s">
        <v>31</v>
      </c>
      <c r="G111" t="s">
        <v>136</v>
      </c>
      <c r="H111" t="s">
        <v>71</v>
      </c>
      <c r="I111">
        <v>1</v>
      </c>
      <c r="J111" t="s">
        <v>239</v>
      </c>
      <c r="K111" t="s">
        <v>175</v>
      </c>
      <c r="L111" t="s">
        <v>172</v>
      </c>
      <c r="M111">
        <v>27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プール掃除菅原考支ICONIC</v>
      </c>
    </row>
    <row r="112" spans="1:20" x14ac:dyDescent="0.3">
      <c r="A112">
        <f>VLOOKUP(Receive[[#This Row],[No用]],SetNo[[No.用]:[vlookup 用]],2,FALSE)</f>
        <v>20</v>
      </c>
      <c r="B112">
        <f>IF(A111&lt;&gt;Receive[[#This Row],[No]],1,B111+1)</f>
        <v>1</v>
      </c>
      <c r="C112" s="3" t="s">
        <v>915</v>
      </c>
      <c r="D112" t="s">
        <v>144</v>
      </c>
      <c r="E112" s="3" t="s">
        <v>73</v>
      </c>
      <c r="F112" s="3" t="s">
        <v>74</v>
      </c>
      <c r="G112" t="s">
        <v>136</v>
      </c>
      <c r="H112" t="s">
        <v>71</v>
      </c>
      <c r="I112">
        <v>1</v>
      </c>
      <c r="J112" t="s">
        <v>239</v>
      </c>
      <c r="K112" t="s">
        <v>119</v>
      </c>
      <c r="L112" t="s">
        <v>172</v>
      </c>
      <c r="M112">
        <v>22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文化祭菅原考支ICONIC</v>
      </c>
    </row>
    <row r="113" spans="1:20" x14ac:dyDescent="0.3">
      <c r="A113">
        <f>VLOOKUP(Receive[[#This Row],[No用]],SetNo[[No.用]:[vlookup 用]],2,FALSE)</f>
        <v>20</v>
      </c>
      <c r="B113">
        <f>IF(A112&lt;&gt;Receive[[#This Row],[No]],1,B112+1)</f>
        <v>2</v>
      </c>
      <c r="C113" s="3" t="s">
        <v>915</v>
      </c>
      <c r="D113" t="s">
        <v>144</v>
      </c>
      <c r="E113" s="3" t="s">
        <v>73</v>
      </c>
      <c r="F113" s="3" t="s">
        <v>74</v>
      </c>
      <c r="G113" t="s">
        <v>136</v>
      </c>
      <c r="H113" t="s">
        <v>71</v>
      </c>
      <c r="I113">
        <v>1</v>
      </c>
      <c r="J113" t="s">
        <v>239</v>
      </c>
      <c r="K113" t="s">
        <v>173</v>
      </c>
      <c r="L113" t="s">
        <v>172</v>
      </c>
      <c r="M113">
        <v>22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文化祭菅原考支ICONIC</v>
      </c>
    </row>
    <row r="114" spans="1:20" x14ac:dyDescent="0.3">
      <c r="A114">
        <f>VLOOKUP(Receive[[#This Row],[No用]],SetNo[[No.用]:[vlookup 用]],2,FALSE)</f>
        <v>20</v>
      </c>
      <c r="B114">
        <f>IF(A113&lt;&gt;Receive[[#This Row],[No]],1,B113+1)</f>
        <v>3</v>
      </c>
      <c r="C114" s="3" t="s">
        <v>915</v>
      </c>
      <c r="D114" t="s">
        <v>144</v>
      </c>
      <c r="E114" s="3" t="s">
        <v>73</v>
      </c>
      <c r="F114" s="3" t="s">
        <v>74</v>
      </c>
      <c r="G114" t="s">
        <v>136</v>
      </c>
      <c r="H114" t="s">
        <v>71</v>
      </c>
      <c r="I114">
        <v>1</v>
      </c>
      <c r="J114" t="s">
        <v>239</v>
      </c>
      <c r="K114" t="s">
        <v>120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文化祭菅原考支ICONIC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4</v>
      </c>
      <c r="C115" s="3" t="s">
        <v>915</v>
      </c>
      <c r="D115" t="s">
        <v>144</v>
      </c>
      <c r="E115" s="3" t="s">
        <v>73</v>
      </c>
      <c r="F115" s="3" t="s">
        <v>74</v>
      </c>
      <c r="G115" t="s">
        <v>136</v>
      </c>
      <c r="H115" t="s">
        <v>71</v>
      </c>
      <c r="I115">
        <v>1</v>
      </c>
      <c r="J115" t="s">
        <v>239</v>
      </c>
      <c r="K115" t="s">
        <v>174</v>
      </c>
      <c r="L115" t="s">
        <v>172</v>
      </c>
      <c r="M115">
        <v>27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文化祭菅原考支ICONIC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5</v>
      </c>
      <c r="C116" s="3" t="s">
        <v>915</v>
      </c>
      <c r="D116" t="s">
        <v>144</v>
      </c>
      <c r="E116" s="3" t="s">
        <v>73</v>
      </c>
      <c r="F116" s="3" t="s">
        <v>74</v>
      </c>
      <c r="G116" t="s">
        <v>136</v>
      </c>
      <c r="H116" t="s">
        <v>71</v>
      </c>
      <c r="I116">
        <v>1</v>
      </c>
      <c r="J116" t="s">
        <v>239</v>
      </c>
      <c r="K116" t="s">
        <v>175</v>
      </c>
      <c r="L116" t="s">
        <v>172</v>
      </c>
      <c r="M116">
        <v>27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文化祭菅原考支ICONIC</v>
      </c>
    </row>
    <row r="117" spans="1:20" x14ac:dyDescent="0.3">
      <c r="A117">
        <f>VLOOKUP(Receive[[#This Row],[No用]],SetNo[[No.用]:[vlookup 用]],2,FALSE)</f>
        <v>21</v>
      </c>
      <c r="B117">
        <f>IF(A116&lt;&gt;Receive[[#This Row],[No]],1,B116+1)</f>
        <v>1</v>
      </c>
      <c r="C117" t="s">
        <v>216</v>
      </c>
      <c r="D117" t="s">
        <v>145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239</v>
      </c>
      <c r="K117" t="s">
        <v>119</v>
      </c>
      <c r="L117" t="s">
        <v>172</v>
      </c>
      <c r="M117">
        <v>21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ユニフォーム東峰旭ICONIC</v>
      </c>
    </row>
    <row r="118" spans="1:20" x14ac:dyDescent="0.3">
      <c r="A118">
        <f>VLOOKUP(Receive[[#This Row],[No用]],SetNo[[No.用]:[vlookup 用]],2,FALSE)</f>
        <v>21</v>
      </c>
      <c r="B118">
        <f>IF(A117&lt;&gt;Receive[[#This Row],[No]],1,B117+1)</f>
        <v>2</v>
      </c>
      <c r="C118" t="s">
        <v>216</v>
      </c>
      <c r="D118" t="s">
        <v>145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239</v>
      </c>
      <c r="K118" t="s">
        <v>173</v>
      </c>
      <c r="L118" t="s">
        <v>172</v>
      </c>
      <c r="M118">
        <v>21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ユニフォーム東峰旭ICONIC</v>
      </c>
    </row>
    <row r="119" spans="1:20" x14ac:dyDescent="0.3">
      <c r="A119">
        <f>VLOOKUP(Receive[[#This Row],[No用]],SetNo[[No.用]:[vlookup 用]],2,FALSE)</f>
        <v>21</v>
      </c>
      <c r="B119">
        <f>IF(A118&lt;&gt;Receive[[#This Row],[No]],1,B118+1)</f>
        <v>3</v>
      </c>
      <c r="C119" t="s">
        <v>216</v>
      </c>
      <c r="D119" t="s">
        <v>145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239</v>
      </c>
      <c r="K119" t="s">
        <v>120</v>
      </c>
      <c r="L119" t="s">
        <v>172</v>
      </c>
      <c r="M119">
        <v>21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ユニフォーム東峰旭ICONIC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4</v>
      </c>
      <c r="C120" t="s">
        <v>216</v>
      </c>
      <c r="D120" t="s">
        <v>145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239</v>
      </c>
      <c r="K120" t="s">
        <v>174</v>
      </c>
      <c r="L120" t="s">
        <v>172</v>
      </c>
      <c r="M120">
        <v>29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ユニフォーム東峰旭ICONIC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5</v>
      </c>
      <c r="C121" t="s">
        <v>216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239</v>
      </c>
      <c r="K121" t="s">
        <v>175</v>
      </c>
      <c r="L121" t="s">
        <v>172</v>
      </c>
      <c r="M121">
        <v>32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ユニフォーム東峰旭ICONIC</v>
      </c>
    </row>
    <row r="122" spans="1:20" x14ac:dyDescent="0.3">
      <c r="A122">
        <f>VLOOKUP(Receive[[#This Row],[No用]],SetNo[[No.用]:[vlookup 用]],2,FALSE)</f>
        <v>22</v>
      </c>
      <c r="B122">
        <f>IF(A121&lt;&gt;Receive[[#This Row],[No]],1,B121+1)</f>
        <v>1</v>
      </c>
      <c r="C122" t="s">
        <v>117</v>
      </c>
      <c r="D122" t="s">
        <v>145</v>
      </c>
      <c r="E122" t="s">
        <v>23</v>
      </c>
      <c r="F122" t="s">
        <v>25</v>
      </c>
      <c r="G122" t="s">
        <v>136</v>
      </c>
      <c r="H122" t="s">
        <v>71</v>
      </c>
      <c r="I122">
        <v>1</v>
      </c>
      <c r="J122" t="s">
        <v>239</v>
      </c>
      <c r="K122" t="s">
        <v>119</v>
      </c>
      <c r="L122" t="s">
        <v>172</v>
      </c>
      <c r="M122">
        <v>19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プール掃除東峰旭ICONIC</v>
      </c>
    </row>
    <row r="123" spans="1:20" x14ac:dyDescent="0.3">
      <c r="A123">
        <f>VLOOKUP(Receive[[#This Row],[No用]],SetNo[[No.用]:[vlookup 用]],2,FALSE)</f>
        <v>22</v>
      </c>
      <c r="B123">
        <f>IF(A122&lt;&gt;Receive[[#This Row],[No]],1,B122+1)</f>
        <v>2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239</v>
      </c>
      <c r="K123" t="s">
        <v>173</v>
      </c>
      <c r="L123" t="s">
        <v>172</v>
      </c>
      <c r="M123">
        <v>19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プール掃除東峰旭ICONIC</v>
      </c>
    </row>
    <row r="124" spans="1:20" x14ac:dyDescent="0.3">
      <c r="A124">
        <f>VLOOKUP(Receive[[#This Row],[No用]],SetNo[[No.用]:[vlookup 用]],2,FALSE)</f>
        <v>22</v>
      </c>
      <c r="B124">
        <f>IF(A123&lt;&gt;Receive[[#This Row],[No]],1,B123+1)</f>
        <v>3</v>
      </c>
      <c r="C124" t="s">
        <v>117</v>
      </c>
      <c r="D124" t="s">
        <v>145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239</v>
      </c>
      <c r="K124" t="s">
        <v>120</v>
      </c>
      <c r="L124" t="s">
        <v>172</v>
      </c>
      <c r="M124">
        <v>19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プール掃除東峰旭ICONIC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4</v>
      </c>
      <c r="C125" t="s">
        <v>117</v>
      </c>
      <c r="D125" t="s">
        <v>145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239</v>
      </c>
      <c r="K125" t="s">
        <v>174</v>
      </c>
      <c r="L125" t="s">
        <v>172</v>
      </c>
      <c r="M125">
        <v>27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プール掃除東峰旭ICONIC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5</v>
      </c>
      <c r="C126" t="s">
        <v>117</v>
      </c>
      <c r="D126" t="s">
        <v>145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239</v>
      </c>
      <c r="K126" t="s">
        <v>175</v>
      </c>
      <c r="L126" t="s">
        <v>172</v>
      </c>
      <c r="M126">
        <v>30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プール掃除東峰旭ICONIC</v>
      </c>
    </row>
    <row r="127" spans="1:20" x14ac:dyDescent="0.3">
      <c r="A127">
        <f>VLOOKUP(Receive[[#This Row],[No用]],SetNo[[No.用]:[vlookup 用]],2,FALSE)</f>
        <v>23</v>
      </c>
      <c r="B127">
        <f>IF(A126&lt;&gt;Receive[[#This Row],[No]],1,B126+1)</f>
        <v>1</v>
      </c>
      <c r="C127" t="s">
        <v>216</v>
      </c>
      <c r="D127" t="s">
        <v>145</v>
      </c>
      <c r="E127" t="s">
        <v>28</v>
      </c>
      <c r="F127" t="s">
        <v>25</v>
      </c>
      <c r="G127" t="s">
        <v>136</v>
      </c>
      <c r="H127" t="s">
        <v>229</v>
      </c>
      <c r="I127">
        <v>1</v>
      </c>
      <c r="J127" t="s">
        <v>239</v>
      </c>
      <c r="K127" t="s">
        <v>119</v>
      </c>
      <c r="L127" t="s">
        <v>172</v>
      </c>
      <c r="M127">
        <v>21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ユニフォーム東峰旭YELL</v>
      </c>
    </row>
    <row r="128" spans="1:20" x14ac:dyDescent="0.3">
      <c r="A128">
        <f>VLOOKUP(Receive[[#This Row],[No用]],SetNo[[No.用]:[vlookup 用]],2,FALSE)</f>
        <v>23</v>
      </c>
      <c r="B128">
        <f>IF(A127&lt;&gt;Receive[[#This Row],[No]],1,B127+1)</f>
        <v>2</v>
      </c>
      <c r="C128" t="s">
        <v>216</v>
      </c>
      <c r="D128" t="s">
        <v>145</v>
      </c>
      <c r="E128" t="s">
        <v>28</v>
      </c>
      <c r="F128" t="s">
        <v>25</v>
      </c>
      <c r="G128" t="s">
        <v>136</v>
      </c>
      <c r="H128" t="s">
        <v>229</v>
      </c>
      <c r="I128">
        <v>1</v>
      </c>
      <c r="J128" t="s">
        <v>239</v>
      </c>
      <c r="K128" t="s">
        <v>173</v>
      </c>
      <c r="L128" t="s">
        <v>172</v>
      </c>
      <c r="M128">
        <v>21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ユニフォーム東峰旭YELL</v>
      </c>
    </row>
    <row r="129" spans="1:20" x14ac:dyDescent="0.3">
      <c r="A129">
        <f>VLOOKUP(Receive[[#This Row],[No用]],SetNo[[No.用]:[vlookup 用]],2,FALSE)</f>
        <v>23</v>
      </c>
      <c r="B129">
        <f>IF(A128&lt;&gt;Receive[[#This Row],[No]],1,B128+1)</f>
        <v>3</v>
      </c>
      <c r="C129" t="s">
        <v>216</v>
      </c>
      <c r="D129" t="s">
        <v>145</v>
      </c>
      <c r="E129" t="s">
        <v>28</v>
      </c>
      <c r="F129" t="s">
        <v>25</v>
      </c>
      <c r="G129" t="s">
        <v>136</v>
      </c>
      <c r="H129" t="s">
        <v>229</v>
      </c>
      <c r="I129">
        <v>1</v>
      </c>
      <c r="J129" t="s">
        <v>239</v>
      </c>
      <c r="K129" t="s">
        <v>120</v>
      </c>
      <c r="L129" t="s">
        <v>172</v>
      </c>
      <c r="M129">
        <v>21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ユニフォーム東峰旭YELL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4</v>
      </c>
      <c r="C130" t="s">
        <v>216</v>
      </c>
      <c r="D130" t="s">
        <v>145</v>
      </c>
      <c r="E130" t="s">
        <v>28</v>
      </c>
      <c r="F130" t="s">
        <v>25</v>
      </c>
      <c r="G130" t="s">
        <v>136</v>
      </c>
      <c r="H130" t="s">
        <v>229</v>
      </c>
      <c r="I130">
        <v>1</v>
      </c>
      <c r="J130" t="s">
        <v>239</v>
      </c>
      <c r="K130" t="s">
        <v>174</v>
      </c>
      <c r="L130" t="s">
        <v>172</v>
      </c>
      <c r="M130">
        <v>29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ユニフォーム東峰旭YELL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5</v>
      </c>
      <c r="C131" t="s">
        <v>216</v>
      </c>
      <c r="D131" t="s">
        <v>145</v>
      </c>
      <c r="E131" t="s">
        <v>28</v>
      </c>
      <c r="F131" t="s">
        <v>25</v>
      </c>
      <c r="G131" t="s">
        <v>136</v>
      </c>
      <c r="H131" t="s">
        <v>229</v>
      </c>
      <c r="I131">
        <v>1</v>
      </c>
      <c r="J131" t="s">
        <v>239</v>
      </c>
      <c r="K131" t="s">
        <v>175</v>
      </c>
      <c r="L131" t="s">
        <v>172</v>
      </c>
      <c r="M131">
        <v>32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ユニフォーム東峰旭YELL</v>
      </c>
    </row>
    <row r="132" spans="1:20" x14ac:dyDescent="0.3">
      <c r="A132">
        <f>VLOOKUP(Receive[[#This Row],[No用]],SetNo[[No.用]:[vlookup 用]],2,FALSE)</f>
        <v>24</v>
      </c>
      <c r="B132">
        <f>IF(A131&lt;&gt;Receive[[#This Row],[No]],1,B131+1)</f>
        <v>1</v>
      </c>
      <c r="C132" t="s">
        <v>216</v>
      </c>
      <c r="D132" t="s">
        <v>146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239</v>
      </c>
      <c r="K132" t="s">
        <v>119</v>
      </c>
      <c r="L132" t="s">
        <v>183</v>
      </c>
      <c r="M132">
        <v>31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ユニフォーム縁下力ICONIC</v>
      </c>
    </row>
    <row r="133" spans="1:20" x14ac:dyDescent="0.3">
      <c r="A133">
        <f>VLOOKUP(Receive[[#This Row],[No用]],SetNo[[No.用]:[vlookup 用]],2,FALSE)</f>
        <v>24</v>
      </c>
      <c r="B133">
        <f>IF(A132&lt;&gt;Receive[[#This Row],[No]],1,B132+1)</f>
        <v>2</v>
      </c>
      <c r="C133" t="s">
        <v>216</v>
      </c>
      <c r="D133" t="s">
        <v>146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239</v>
      </c>
      <c r="K133" t="s">
        <v>205</v>
      </c>
      <c r="L133" t="s">
        <v>183</v>
      </c>
      <c r="M133">
        <v>33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ユニフォーム縁下力ICONIC</v>
      </c>
    </row>
    <row r="134" spans="1:20" x14ac:dyDescent="0.3">
      <c r="A134">
        <f>VLOOKUP(Receive[[#This Row],[No用]],SetNo[[No.用]:[vlookup 用]],2,FALSE)</f>
        <v>24</v>
      </c>
      <c r="B134">
        <f>IF(A133&lt;&gt;Receive[[#This Row],[No]],1,B133+1)</f>
        <v>3</v>
      </c>
      <c r="C134" t="s">
        <v>216</v>
      </c>
      <c r="D134" t="s">
        <v>146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239</v>
      </c>
      <c r="K134" t="s">
        <v>173</v>
      </c>
      <c r="L134" t="s">
        <v>172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ユニフォーム縁下力ICONIC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4</v>
      </c>
      <c r="C135" t="s">
        <v>216</v>
      </c>
      <c r="D135" t="s">
        <v>146</v>
      </c>
      <c r="E135" t="s">
        <v>24</v>
      </c>
      <c r="F135" t="s">
        <v>25</v>
      </c>
      <c r="G135" t="s">
        <v>136</v>
      </c>
      <c r="H135" t="s">
        <v>71</v>
      </c>
      <c r="I135">
        <v>1</v>
      </c>
      <c r="J135" t="s">
        <v>239</v>
      </c>
      <c r="K135" t="s">
        <v>120</v>
      </c>
      <c r="L135" t="s">
        <v>183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ユニフォーム縁下力ICONIC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5</v>
      </c>
      <c r="C136" t="s">
        <v>216</v>
      </c>
      <c r="D136" t="s">
        <v>146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239</v>
      </c>
      <c r="K136" t="s">
        <v>174</v>
      </c>
      <c r="L136" t="s">
        <v>172</v>
      </c>
      <c r="M136">
        <v>29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ユニフォーム縁下力ICONIC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6</v>
      </c>
      <c r="C137" t="s">
        <v>216</v>
      </c>
      <c r="D137" t="s">
        <v>146</v>
      </c>
      <c r="E137" t="s">
        <v>24</v>
      </c>
      <c r="F137" t="s">
        <v>25</v>
      </c>
      <c r="G137" t="s">
        <v>136</v>
      </c>
      <c r="H137" t="s">
        <v>71</v>
      </c>
      <c r="I137">
        <v>1</v>
      </c>
      <c r="J137" t="s">
        <v>239</v>
      </c>
      <c r="K137" t="s">
        <v>175</v>
      </c>
      <c r="L137" t="s">
        <v>172</v>
      </c>
      <c r="M137">
        <v>29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ユニフォーム縁下力ICONIC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7</v>
      </c>
      <c r="C138" t="s">
        <v>216</v>
      </c>
      <c r="D138" t="s">
        <v>146</v>
      </c>
      <c r="E138" t="s">
        <v>24</v>
      </c>
      <c r="F138" t="s">
        <v>25</v>
      </c>
      <c r="G138" t="s">
        <v>136</v>
      </c>
      <c r="H138" t="s">
        <v>71</v>
      </c>
      <c r="I138">
        <v>1</v>
      </c>
      <c r="J138" t="s">
        <v>239</v>
      </c>
      <c r="K138" t="s">
        <v>193</v>
      </c>
      <c r="L138" t="s">
        <v>235</v>
      </c>
      <c r="M138">
        <v>42</v>
      </c>
      <c r="N138">
        <v>0</v>
      </c>
      <c r="O138">
        <v>52</v>
      </c>
      <c r="P138">
        <v>0</v>
      </c>
      <c r="T138" t="str">
        <f>Receive[[#This Row],[服装]]&amp;Receive[[#This Row],[名前]]&amp;Receive[[#This Row],[レアリティ]]</f>
        <v>ユニフォーム縁下力ICONIC</v>
      </c>
    </row>
    <row r="139" spans="1:20" x14ac:dyDescent="0.3">
      <c r="A139">
        <f>VLOOKUP(Receive[[#This Row],[No用]],SetNo[[No.用]:[vlookup 用]],2,FALSE)</f>
        <v>25</v>
      </c>
      <c r="B139">
        <f>IF(A138&lt;&gt;Receive[[#This Row],[No]],1,B138+1)</f>
        <v>1</v>
      </c>
      <c r="C139" t="s">
        <v>398</v>
      </c>
      <c r="D139" t="s">
        <v>146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239</v>
      </c>
      <c r="K139" t="s">
        <v>119</v>
      </c>
      <c r="L139" t="s">
        <v>183</v>
      </c>
      <c r="M139">
        <v>31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探偵縁下力ICONIC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2</v>
      </c>
      <c r="C140" t="s">
        <v>398</v>
      </c>
      <c r="D140" t="s">
        <v>146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239</v>
      </c>
      <c r="K140" t="s">
        <v>205</v>
      </c>
      <c r="L140" t="s">
        <v>183</v>
      </c>
      <c r="M140">
        <v>33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探偵縁下力ICONIC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3</v>
      </c>
      <c r="C141" t="s">
        <v>398</v>
      </c>
      <c r="D141" t="s">
        <v>146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239</v>
      </c>
      <c r="K141" t="s">
        <v>173</v>
      </c>
      <c r="L141" t="s">
        <v>172</v>
      </c>
      <c r="M141">
        <v>29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探偵縁下力ICONIC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4</v>
      </c>
      <c r="C142" t="s">
        <v>398</v>
      </c>
      <c r="D142" t="s">
        <v>146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239</v>
      </c>
      <c r="K142" t="s">
        <v>120</v>
      </c>
      <c r="L142" t="s">
        <v>183</v>
      </c>
      <c r="M142">
        <v>31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探偵縁下力ICONIC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5</v>
      </c>
      <c r="C143" t="s">
        <v>398</v>
      </c>
      <c r="D143" t="s">
        <v>146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239</v>
      </c>
      <c r="K143" t="s">
        <v>174</v>
      </c>
      <c r="L143" t="s">
        <v>172</v>
      </c>
      <c r="M143">
        <v>29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探偵縁下力ICONIC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6</v>
      </c>
      <c r="C144" t="s">
        <v>398</v>
      </c>
      <c r="D144" t="s">
        <v>146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239</v>
      </c>
      <c r="K144" t="s">
        <v>175</v>
      </c>
      <c r="L144" t="s">
        <v>172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探偵縁下力ICONIC</v>
      </c>
    </row>
    <row r="145" spans="1:20" x14ac:dyDescent="0.3">
      <c r="A145">
        <f>VLOOKUP(Receive[[#This Row],[No用]],SetNo[[No.用]:[vlookup 用]],2,FALSE)</f>
        <v>26</v>
      </c>
      <c r="B145">
        <f>IF(A144&lt;&gt;Receive[[#This Row],[No]],1,B144+1)</f>
        <v>1</v>
      </c>
      <c r="C145" t="s">
        <v>216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239</v>
      </c>
      <c r="K145" t="s">
        <v>119</v>
      </c>
      <c r="L145" t="s">
        <v>172</v>
      </c>
      <c r="M145">
        <v>24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ユニフォーム木下久志ICONIC</v>
      </c>
    </row>
    <row r="146" spans="1:20" x14ac:dyDescent="0.3">
      <c r="A146">
        <f>VLOOKUP(Receive[[#This Row],[No用]],SetNo[[No.用]:[vlookup 用]],2,FALSE)</f>
        <v>26</v>
      </c>
      <c r="B146">
        <f>IF(A145&lt;&gt;Receive[[#This Row],[No]],1,B145+1)</f>
        <v>2</v>
      </c>
      <c r="C146" t="s">
        <v>216</v>
      </c>
      <c r="D146" t="s">
        <v>147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239</v>
      </c>
      <c r="K146" t="s">
        <v>205</v>
      </c>
      <c r="L146" t="s">
        <v>172</v>
      </c>
      <c r="M146">
        <v>24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ユニフォーム木下久志ICONIC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3</v>
      </c>
      <c r="C147" t="s">
        <v>216</v>
      </c>
      <c r="D147" t="s">
        <v>147</v>
      </c>
      <c r="E147" t="s">
        <v>24</v>
      </c>
      <c r="F147" t="s">
        <v>25</v>
      </c>
      <c r="G147" t="s">
        <v>136</v>
      </c>
      <c r="H147" t="s">
        <v>71</v>
      </c>
      <c r="I147">
        <v>1</v>
      </c>
      <c r="J147" t="s">
        <v>239</v>
      </c>
      <c r="K147" t="s">
        <v>173</v>
      </c>
      <c r="L147" t="s">
        <v>172</v>
      </c>
      <c r="M147">
        <v>21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ユニフォーム木下久志ICONIC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4</v>
      </c>
      <c r="C148" t="s">
        <v>216</v>
      </c>
      <c r="D148" t="s">
        <v>147</v>
      </c>
      <c r="E148" t="s">
        <v>24</v>
      </c>
      <c r="F148" t="s">
        <v>25</v>
      </c>
      <c r="G148" t="s">
        <v>136</v>
      </c>
      <c r="H148" t="s">
        <v>71</v>
      </c>
      <c r="I148">
        <v>1</v>
      </c>
      <c r="J148" t="s">
        <v>239</v>
      </c>
      <c r="K148" t="s">
        <v>120</v>
      </c>
      <c r="L148" t="s">
        <v>172</v>
      </c>
      <c r="M148">
        <v>22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ユニフォーム木下久志ICONIC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5</v>
      </c>
      <c r="C149" t="s">
        <v>216</v>
      </c>
      <c r="D149" t="s">
        <v>147</v>
      </c>
      <c r="E149" t="s">
        <v>24</v>
      </c>
      <c r="F149" t="s">
        <v>25</v>
      </c>
      <c r="G149" t="s">
        <v>136</v>
      </c>
      <c r="H149" t="s">
        <v>71</v>
      </c>
      <c r="I149">
        <v>1</v>
      </c>
      <c r="J149" t="s">
        <v>239</v>
      </c>
      <c r="K149" t="s">
        <v>174</v>
      </c>
      <c r="L149" t="s">
        <v>172</v>
      </c>
      <c r="M149">
        <v>24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ユニフォーム木下久志ICONIC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6</v>
      </c>
      <c r="C150" t="s">
        <v>216</v>
      </c>
      <c r="D150" t="s">
        <v>147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239</v>
      </c>
      <c r="K150" t="s">
        <v>175</v>
      </c>
      <c r="L150" t="s">
        <v>172</v>
      </c>
      <c r="M150">
        <v>22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ユニフォーム木下久志ICONIC</v>
      </c>
    </row>
    <row r="151" spans="1:20" x14ac:dyDescent="0.3">
      <c r="A151">
        <f>VLOOKUP(Receive[[#This Row],[No用]],SetNo[[No.用]:[vlookup 用]],2,FALSE)</f>
        <v>27</v>
      </c>
      <c r="B151">
        <f>IF(A150&lt;&gt;Receive[[#This Row],[No]],1,B150+1)</f>
        <v>1</v>
      </c>
      <c r="C151" t="s">
        <v>216</v>
      </c>
      <c r="D151" t="s">
        <v>148</v>
      </c>
      <c r="E151" t="s">
        <v>24</v>
      </c>
      <c r="F151" t="s">
        <v>26</v>
      </c>
      <c r="G151" t="s">
        <v>136</v>
      </c>
      <c r="H151" t="s">
        <v>71</v>
      </c>
      <c r="I151">
        <v>1</v>
      </c>
      <c r="J151" t="s">
        <v>239</v>
      </c>
      <c r="K151" t="s">
        <v>119</v>
      </c>
      <c r="L151" t="s">
        <v>172</v>
      </c>
      <c r="M151">
        <v>22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ユニフォーム成田一仁ICONIC</v>
      </c>
    </row>
    <row r="152" spans="1:20" x14ac:dyDescent="0.3">
      <c r="A152">
        <f>VLOOKUP(Receive[[#This Row],[No用]],SetNo[[No.用]:[vlookup 用]],2,FALSE)</f>
        <v>27</v>
      </c>
      <c r="B152">
        <f>IF(A151&lt;&gt;Receive[[#This Row],[No]],1,B151+1)</f>
        <v>2</v>
      </c>
      <c r="C152" t="s">
        <v>216</v>
      </c>
      <c r="D152" t="s">
        <v>148</v>
      </c>
      <c r="E152" t="s">
        <v>24</v>
      </c>
      <c r="F152" t="s">
        <v>26</v>
      </c>
      <c r="G152" t="s">
        <v>136</v>
      </c>
      <c r="H152" t="s">
        <v>71</v>
      </c>
      <c r="I152">
        <v>1</v>
      </c>
      <c r="J152" t="s">
        <v>239</v>
      </c>
      <c r="K152" t="s">
        <v>173</v>
      </c>
      <c r="L152" t="s">
        <v>172</v>
      </c>
      <c r="M152">
        <v>22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ユニフォーム成田一仁ICONIC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3</v>
      </c>
      <c r="C153" t="s">
        <v>216</v>
      </c>
      <c r="D153" t="s">
        <v>148</v>
      </c>
      <c r="E153" t="s">
        <v>24</v>
      </c>
      <c r="F153" t="s">
        <v>26</v>
      </c>
      <c r="G153" t="s">
        <v>136</v>
      </c>
      <c r="H153" t="s">
        <v>71</v>
      </c>
      <c r="I153">
        <v>1</v>
      </c>
      <c r="J153" t="s">
        <v>239</v>
      </c>
      <c r="K153" t="s">
        <v>120</v>
      </c>
      <c r="L153" t="s">
        <v>172</v>
      </c>
      <c r="M153">
        <v>22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ユニフォーム成田一仁ICONIC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4</v>
      </c>
      <c r="C154" t="s">
        <v>216</v>
      </c>
      <c r="D154" t="s">
        <v>148</v>
      </c>
      <c r="E154" t="s">
        <v>24</v>
      </c>
      <c r="F154" t="s">
        <v>26</v>
      </c>
      <c r="G154" t="s">
        <v>136</v>
      </c>
      <c r="H154" t="s">
        <v>71</v>
      </c>
      <c r="I154">
        <v>1</v>
      </c>
      <c r="J154" t="s">
        <v>239</v>
      </c>
      <c r="K154" t="s">
        <v>174</v>
      </c>
      <c r="L154" t="s">
        <v>172</v>
      </c>
      <c r="M154">
        <v>22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ユニフォーム成田一仁ICONIC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5</v>
      </c>
      <c r="C155" t="s">
        <v>216</v>
      </c>
      <c r="D155" t="s">
        <v>148</v>
      </c>
      <c r="E155" t="s">
        <v>24</v>
      </c>
      <c r="F155" t="s">
        <v>26</v>
      </c>
      <c r="G155" t="s">
        <v>136</v>
      </c>
      <c r="H155" t="s">
        <v>71</v>
      </c>
      <c r="I155">
        <v>1</v>
      </c>
      <c r="J155" t="s">
        <v>239</v>
      </c>
      <c r="K155" t="s">
        <v>175</v>
      </c>
      <c r="L155" t="s">
        <v>172</v>
      </c>
      <c r="M155">
        <v>29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ユニフォーム成田一仁ICONIC</v>
      </c>
    </row>
    <row r="156" spans="1:20" x14ac:dyDescent="0.3">
      <c r="A156">
        <f>VLOOKUP(Receive[[#This Row],[No用]],SetNo[[No.用]:[vlookup 用]],2,FALSE)</f>
        <v>28</v>
      </c>
      <c r="B156">
        <f>IF(A155&lt;&gt;Receive[[#This Row],[No]],1,B155+1)</f>
        <v>1</v>
      </c>
      <c r="C156" t="s">
        <v>108</v>
      </c>
      <c r="D156" t="s">
        <v>39</v>
      </c>
      <c r="E156" t="s">
        <v>24</v>
      </c>
      <c r="F156" t="s">
        <v>31</v>
      </c>
      <c r="G156" t="s">
        <v>27</v>
      </c>
      <c r="H156" t="s">
        <v>71</v>
      </c>
      <c r="I156">
        <v>1</v>
      </c>
      <c r="J156" t="s">
        <v>239</v>
      </c>
      <c r="K156" t="s">
        <v>119</v>
      </c>
      <c r="L156" t="s">
        <v>172</v>
      </c>
      <c r="M156">
        <v>26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ユニフォーム孤爪研磨ICONIC</v>
      </c>
    </row>
    <row r="157" spans="1:20" x14ac:dyDescent="0.3">
      <c r="A157">
        <f>VLOOKUP(Receive[[#This Row],[No用]],SetNo[[No.用]:[vlookup 用]],2,FALSE)</f>
        <v>28</v>
      </c>
      <c r="B157">
        <f>IF(A156&lt;&gt;Receive[[#This Row],[No]],1,B156+1)</f>
        <v>2</v>
      </c>
      <c r="C157" t="s">
        <v>108</v>
      </c>
      <c r="D157" t="s">
        <v>39</v>
      </c>
      <c r="E157" t="s">
        <v>24</v>
      </c>
      <c r="F157" t="s">
        <v>31</v>
      </c>
      <c r="G157" t="s">
        <v>27</v>
      </c>
      <c r="H157" t="s">
        <v>71</v>
      </c>
      <c r="I157">
        <v>1</v>
      </c>
      <c r="J157" t="s">
        <v>239</v>
      </c>
      <c r="K157" t="s">
        <v>173</v>
      </c>
      <c r="L157" t="s">
        <v>172</v>
      </c>
      <c r="M157">
        <v>24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ユニフォーム孤爪研磨ICONIC</v>
      </c>
    </row>
    <row r="158" spans="1:20" x14ac:dyDescent="0.3">
      <c r="A158">
        <f>VLOOKUP(Receive[[#This Row],[No用]],SetNo[[No.用]:[vlookup 用]],2,FALSE)</f>
        <v>28</v>
      </c>
      <c r="B158">
        <f>IF(A157&lt;&gt;Receive[[#This Row],[No]],1,B157+1)</f>
        <v>3</v>
      </c>
      <c r="C158" t="s">
        <v>108</v>
      </c>
      <c r="D158" t="s">
        <v>39</v>
      </c>
      <c r="E158" t="s">
        <v>24</v>
      </c>
      <c r="F158" t="s">
        <v>31</v>
      </c>
      <c r="G158" t="s">
        <v>27</v>
      </c>
      <c r="H158" t="s">
        <v>71</v>
      </c>
      <c r="I158">
        <v>1</v>
      </c>
      <c r="J158" t="s">
        <v>239</v>
      </c>
      <c r="K158" t="s">
        <v>241</v>
      </c>
      <c r="L158" t="s">
        <v>172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ユニフォーム孤爪研磨ICONIC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4</v>
      </c>
      <c r="C159" t="s">
        <v>108</v>
      </c>
      <c r="D159" t="s">
        <v>39</v>
      </c>
      <c r="E159" t="s">
        <v>24</v>
      </c>
      <c r="F159" t="s">
        <v>31</v>
      </c>
      <c r="G159" t="s">
        <v>27</v>
      </c>
      <c r="H159" t="s">
        <v>71</v>
      </c>
      <c r="I159">
        <v>1</v>
      </c>
      <c r="J159" t="s">
        <v>239</v>
      </c>
      <c r="K159" t="s">
        <v>120</v>
      </c>
      <c r="L159" t="s">
        <v>172</v>
      </c>
      <c r="M159">
        <v>26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ユニフォーム孤爪研磨ICONIC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5</v>
      </c>
      <c r="C160" t="s">
        <v>108</v>
      </c>
      <c r="D160" t="s">
        <v>39</v>
      </c>
      <c r="E160" t="s">
        <v>24</v>
      </c>
      <c r="F160" t="s">
        <v>31</v>
      </c>
      <c r="G160" t="s">
        <v>27</v>
      </c>
      <c r="H160" t="s">
        <v>71</v>
      </c>
      <c r="I160">
        <v>1</v>
      </c>
      <c r="J160" t="s">
        <v>239</v>
      </c>
      <c r="K160" t="s">
        <v>174</v>
      </c>
      <c r="L160" t="s">
        <v>172</v>
      </c>
      <c r="M160">
        <v>24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ユニフォーム孤爪研磨ICONIC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6</v>
      </c>
      <c r="C161" t="s">
        <v>108</v>
      </c>
      <c r="D161" t="s">
        <v>39</v>
      </c>
      <c r="E161" t="s">
        <v>24</v>
      </c>
      <c r="F161" t="s">
        <v>31</v>
      </c>
      <c r="G161" t="s">
        <v>27</v>
      </c>
      <c r="H161" t="s">
        <v>71</v>
      </c>
      <c r="I161">
        <v>1</v>
      </c>
      <c r="J161" t="s">
        <v>239</v>
      </c>
      <c r="K161" t="s">
        <v>175</v>
      </c>
      <c r="L161" t="s">
        <v>172</v>
      </c>
      <c r="M161">
        <v>29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ユニフォーム孤爪研磨ICONIC</v>
      </c>
    </row>
    <row r="162" spans="1:20" x14ac:dyDescent="0.3">
      <c r="A162">
        <f>VLOOKUP(Receive[[#This Row],[No用]],SetNo[[No.用]:[vlookup 用]],2,FALSE)</f>
        <v>29</v>
      </c>
      <c r="B162">
        <f>IF(A161&lt;&gt;Receive[[#This Row],[No]],1,B161+1)</f>
        <v>1</v>
      </c>
      <c r="C162" t="s">
        <v>149</v>
      </c>
      <c r="D162" t="s">
        <v>39</v>
      </c>
      <c r="E162" t="s">
        <v>90</v>
      </c>
      <c r="F162" t="s">
        <v>31</v>
      </c>
      <c r="G162" t="s">
        <v>27</v>
      </c>
      <c r="H162" t="s">
        <v>71</v>
      </c>
      <c r="I162">
        <v>1</v>
      </c>
      <c r="J162" t="s">
        <v>239</v>
      </c>
      <c r="K162" t="s">
        <v>119</v>
      </c>
      <c r="L162" t="s">
        <v>172</v>
      </c>
      <c r="M162">
        <v>26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制服孤爪研磨ICONIC</v>
      </c>
    </row>
    <row r="163" spans="1:20" x14ac:dyDescent="0.3">
      <c r="A163">
        <f>VLOOKUP(Receive[[#This Row],[No用]],SetNo[[No.用]:[vlookup 用]],2,FALSE)</f>
        <v>29</v>
      </c>
      <c r="B163">
        <f>IF(A162&lt;&gt;Receive[[#This Row],[No]],1,B162+1)</f>
        <v>2</v>
      </c>
      <c r="C163" t="s">
        <v>149</v>
      </c>
      <c r="D163" t="s">
        <v>39</v>
      </c>
      <c r="E163" t="s">
        <v>90</v>
      </c>
      <c r="F163" t="s">
        <v>31</v>
      </c>
      <c r="G163" t="s">
        <v>27</v>
      </c>
      <c r="H163" t="s">
        <v>71</v>
      </c>
      <c r="I163">
        <v>1</v>
      </c>
      <c r="J163" t="s">
        <v>239</v>
      </c>
      <c r="K163" t="s">
        <v>173</v>
      </c>
      <c r="L163" t="s">
        <v>172</v>
      </c>
      <c r="M163">
        <v>24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制服孤爪研磨ICONIC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3</v>
      </c>
      <c r="C164" t="s">
        <v>149</v>
      </c>
      <c r="D164" t="s">
        <v>39</v>
      </c>
      <c r="E164" t="s">
        <v>90</v>
      </c>
      <c r="F164" t="s">
        <v>31</v>
      </c>
      <c r="G164" t="s">
        <v>27</v>
      </c>
      <c r="H164" t="s">
        <v>71</v>
      </c>
      <c r="I164">
        <v>1</v>
      </c>
      <c r="J164" t="s">
        <v>239</v>
      </c>
      <c r="K164" t="s">
        <v>241</v>
      </c>
      <c r="L164" t="s">
        <v>172</v>
      </c>
      <c r="M164">
        <v>24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制服孤爪研磨ICONIC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4</v>
      </c>
      <c r="C165" t="s">
        <v>149</v>
      </c>
      <c r="D165" t="s">
        <v>39</v>
      </c>
      <c r="E165" t="s">
        <v>90</v>
      </c>
      <c r="F165" t="s">
        <v>31</v>
      </c>
      <c r="G165" t="s">
        <v>27</v>
      </c>
      <c r="H165" t="s">
        <v>71</v>
      </c>
      <c r="I165">
        <v>1</v>
      </c>
      <c r="J165" t="s">
        <v>239</v>
      </c>
      <c r="K165" t="s">
        <v>120</v>
      </c>
      <c r="L165" t="s">
        <v>172</v>
      </c>
      <c r="M165">
        <v>26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制服孤爪研磨ICONIC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5</v>
      </c>
      <c r="C166" t="s">
        <v>149</v>
      </c>
      <c r="D166" t="s">
        <v>39</v>
      </c>
      <c r="E166" t="s">
        <v>90</v>
      </c>
      <c r="F166" t="s">
        <v>31</v>
      </c>
      <c r="G166" t="s">
        <v>27</v>
      </c>
      <c r="H166" t="s">
        <v>71</v>
      </c>
      <c r="I166">
        <v>1</v>
      </c>
      <c r="J166" t="s">
        <v>239</v>
      </c>
      <c r="K166" t="s">
        <v>174</v>
      </c>
      <c r="L166" t="s">
        <v>172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制服孤爪研磨ICONIC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6</v>
      </c>
      <c r="C167" t="s">
        <v>149</v>
      </c>
      <c r="D167" t="s">
        <v>39</v>
      </c>
      <c r="E167" t="s">
        <v>90</v>
      </c>
      <c r="F167" t="s">
        <v>31</v>
      </c>
      <c r="G167" t="s">
        <v>27</v>
      </c>
      <c r="H167" t="s">
        <v>71</v>
      </c>
      <c r="I167">
        <v>1</v>
      </c>
      <c r="J167" t="s">
        <v>239</v>
      </c>
      <c r="K167" t="s">
        <v>175</v>
      </c>
      <c r="L167" t="s">
        <v>172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制服孤爪研磨ICONIC</v>
      </c>
    </row>
    <row r="168" spans="1:20" x14ac:dyDescent="0.3">
      <c r="A168">
        <f>VLOOKUP(Receive[[#This Row],[No用]],SetNo[[No.用]:[vlookup 用]],2,FALSE)</f>
        <v>30</v>
      </c>
      <c r="B168">
        <f>IF(A167&lt;&gt;Receive[[#This Row],[No]],1,B167+1)</f>
        <v>1</v>
      </c>
      <c r="C168" t="s">
        <v>150</v>
      </c>
      <c r="D168" t="s">
        <v>39</v>
      </c>
      <c r="E168" t="s">
        <v>77</v>
      </c>
      <c r="F168" t="s">
        <v>31</v>
      </c>
      <c r="G168" t="s">
        <v>27</v>
      </c>
      <c r="H168" t="s">
        <v>71</v>
      </c>
      <c r="I168">
        <v>1</v>
      </c>
      <c r="J168" t="s">
        <v>239</v>
      </c>
      <c r="K168" t="s">
        <v>119</v>
      </c>
      <c r="L168" t="s">
        <v>188</v>
      </c>
      <c r="M168">
        <v>29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夏祭り孤爪研磨ICONIC</v>
      </c>
    </row>
    <row r="169" spans="1:20" x14ac:dyDescent="0.3">
      <c r="A169">
        <f>VLOOKUP(Receive[[#This Row],[No用]],SetNo[[No.用]:[vlookup 用]],2,FALSE)</f>
        <v>30</v>
      </c>
      <c r="B169">
        <f>IF(A168&lt;&gt;Receive[[#This Row],[No]],1,B168+1)</f>
        <v>2</v>
      </c>
      <c r="C169" t="s">
        <v>150</v>
      </c>
      <c r="D169" t="s">
        <v>39</v>
      </c>
      <c r="E169" t="s">
        <v>77</v>
      </c>
      <c r="F169" t="s">
        <v>31</v>
      </c>
      <c r="G169" t="s">
        <v>27</v>
      </c>
      <c r="H169" t="s">
        <v>71</v>
      </c>
      <c r="I169">
        <v>1</v>
      </c>
      <c r="J169" t="s">
        <v>239</v>
      </c>
      <c r="K169" t="s">
        <v>173</v>
      </c>
      <c r="L169" t="s">
        <v>172</v>
      </c>
      <c r="M169">
        <v>24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夏祭り孤爪研磨ICONIC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3</v>
      </c>
      <c r="C170" t="s">
        <v>150</v>
      </c>
      <c r="D170" t="s">
        <v>39</v>
      </c>
      <c r="E170" t="s">
        <v>77</v>
      </c>
      <c r="F170" t="s">
        <v>31</v>
      </c>
      <c r="G170" t="s">
        <v>27</v>
      </c>
      <c r="H170" t="s">
        <v>71</v>
      </c>
      <c r="I170">
        <v>1</v>
      </c>
      <c r="J170" t="s">
        <v>239</v>
      </c>
      <c r="K170" t="s">
        <v>241</v>
      </c>
      <c r="L170" t="s">
        <v>172</v>
      </c>
      <c r="M170">
        <v>24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夏祭り孤爪研磨ICONIC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4</v>
      </c>
      <c r="C171" t="s">
        <v>150</v>
      </c>
      <c r="D171" t="s">
        <v>39</v>
      </c>
      <c r="E171" t="s">
        <v>77</v>
      </c>
      <c r="F171" t="s">
        <v>31</v>
      </c>
      <c r="G171" t="s">
        <v>27</v>
      </c>
      <c r="H171" t="s">
        <v>71</v>
      </c>
      <c r="I171">
        <v>1</v>
      </c>
      <c r="J171" t="s">
        <v>239</v>
      </c>
      <c r="K171" t="s">
        <v>120</v>
      </c>
      <c r="L171" t="s">
        <v>188</v>
      </c>
      <c r="M171">
        <v>29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夏祭り孤爪研磨ICONIC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5</v>
      </c>
      <c r="C172" t="s">
        <v>150</v>
      </c>
      <c r="D172" t="s">
        <v>39</v>
      </c>
      <c r="E172" t="s">
        <v>77</v>
      </c>
      <c r="F172" t="s">
        <v>31</v>
      </c>
      <c r="G172" t="s">
        <v>27</v>
      </c>
      <c r="H172" t="s">
        <v>71</v>
      </c>
      <c r="I172">
        <v>1</v>
      </c>
      <c r="J172" t="s">
        <v>239</v>
      </c>
      <c r="K172" t="s">
        <v>174</v>
      </c>
      <c r="L172" t="s">
        <v>172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夏祭り孤爪研磨ICONIC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6</v>
      </c>
      <c r="C173" t="s">
        <v>150</v>
      </c>
      <c r="D173" t="s">
        <v>39</v>
      </c>
      <c r="E173" t="s">
        <v>77</v>
      </c>
      <c r="F173" t="s">
        <v>31</v>
      </c>
      <c r="G173" t="s">
        <v>27</v>
      </c>
      <c r="H173" t="s">
        <v>71</v>
      </c>
      <c r="I173">
        <v>1</v>
      </c>
      <c r="J173" t="s">
        <v>239</v>
      </c>
      <c r="K173" t="s">
        <v>175</v>
      </c>
      <c r="L173" t="s">
        <v>172</v>
      </c>
      <c r="M173">
        <v>29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夏祭り孤爪研磨ICONIC</v>
      </c>
    </row>
    <row r="174" spans="1:20" x14ac:dyDescent="0.3">
      <c r="A174">
        <f>VLOOKUP(Receive[[#This Row],[No用]],SetNo[[No.用]:[vlookup 用]],2,FALSE)</f>
        <v>31</v>
      </c>
      <c r="B174">
        <f>IF(A173&lt;&gt;Receive[[#This Row],[No]],1,B173+1)</f>
        <v>1</v>
      </c>
      <c r="C174" t="s">
        <v>108</v>
      </c>
      <c r="D174" t="s">
        <v>40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239</v>
      </c>
      <c r="K174" t="s">
        <v>119</v>
      </c>
      <c r="L174" t="s">
        <v>172</v>
      </c>
      <c r="M174">
        <v>25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ユニフォーム黒尾鉄朗ICONIC</v>
      </c>
    </row>
    <row r="175" spans="1:20" x14ac:dyDescent="0.3">
      <c r="A175">
        <f>VLOOKUP(Receive[[#This Row],[No用]],SetNo[[No.用]:[vlookup 用]],2,FALSE)</f>
        <v>31</v>
      </c>
      <c r="B175">
        <f>IF(A174&lt;&gt;Receive[[#This Row],[No]],1,B174+1)</f>
        <v>2</v>
      </c>
      <c r="C175" t="s">
        <v>108</v>
      </c>
      <c r="D175" t="s">
        <v>40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239</v>
      </c>
      <c r="K175" t="s">
        <v>173</v>
      </c>
      <c r="L175" t="s">
        <v>172</v>
      </c>
      <c r="M175">
        <v>25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ユニフォーム黒尾鉄朗ICONIC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3</v>
      </c>
      <c r="C176" t="s">
        <v>108</v>
      </c>
      <c r="D176" t="s">
        <v>40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239</v>
      </c>
      <c r="K176" t="s">
        <v>241</v>
      </c>
      <c r="L176" t="s">
        <v>172</v>
      </c>
      <c r="M176">
        <v>25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ユニフォーム黒尾鉄朗ICONIC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4</v>
      </c>
      <c r="C177" t="s">
        <v>108</v>
      </c>
      <c r="D177" t="s">
        <v>40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239</v>
      </c>
      <c r="K177" t="s">
        <v>120</v>
      </c>
      <c r="L177" t="s">
        <v>172</v>
      </c>
      <c r="M177">
        <v>25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ユニフォーム黒尾鉄朗ICONIC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5</v>
      </c>
      <c r="C178" t="s">
        <v>108</v>
      </c>
      <c r="D178" t="s">
        <v>40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239</v>
      </c>
      <c r="K178" t="s">
        <v>174</v>
      </c>
      <c r="L178" t="s">
        <v>172</v>
      </c>
      <c r="M178">
        <v>25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ユニフォーム黒尾鉄朗ICONIC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6</v>
      </c>
      <c r="C179" t="s">
        <v>108</v>
      </c>
      <c r="D179" t="s">
        <v>40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239</v>
      </c>
      <c r="K179" t="s">
        <v>175</v>
      </c>
      <c r="L179" t="s">
        <v>172</v>
      </c>
      <c r="M179">
        <v>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ユニフォーム黒尾鉄朗ICONIC</v>
      </c>
    </row>
    <row r="180" spans="1:20" x14ac:dyDescent="0.3">
      <c r="A180">
        <f>VLOOKUP(Receive[[#This Row],[No用]],SetNo[[No.用]:[vlookup 用]],2,FALSE)</f>
        <v>32</v>
      </c>
      <c r="B180">
        <f>IF(A179&lt;&gt;Receive[[#This Row],[No]],1,B179+1)</f>
        <v>1</v>
      </c>
      <c r="C180" t="s">
        <v>149</v>
      </c>
      <c r="D180" t="s">
        <v>40</v>
      </c>
      <c r="E180" t="s">
        <v>73</v>
      </c>
      <c r="F180" t="s">
        <v>26</v>
      </c>
      <c r="G180" t="s">
        <v>27</v>
      </c>
      <c r="H180" t="s">
        <v>71</v>
      </c>
      <c r="I180">
        <v>1</v>
      </c>
      <c r="J180" t="s">
        <v>239</v>
      </c>
      <c r="K180" t="s">
        <v>119</v>
      </c>
      <c r="L180" t="s">
        <v>172</v>
      </c>
      <c r="M180">
        <v>25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制服黒尾鉄朗ICONIC</v>
      </c>
    </row>
    <row r="181" spans="1:20" x14ac:dyDescent="0.3">
      <c r="A181">
        <f>VLOOKUP(Receive[[#This Row],[No用]],SetNo[[No.用]:[vlookup 用]],2,FALSE)</f>
        <v>32</v>
      </c>
      <c r="B181">
        <f>IF(A180&lt;&gt;Receive[[#This Row],[No]],1,B180+1)</f>
        <v>2</v>
      </c>
      <c r="C181" t="s">
        <v>149</v>
      </c>
      <c r="D181" t="s">
        <v>40</v>
      </c>
      <c r="E181" t="s">
        <v>73</v>
      </c>
      <c r="F181" t="s">
        <v>26</v>
      </c>
      <c r="G181" t="s">
        <v>27</v>
      </c>
      <c r="H181" t="s">
        <v>71</v>
      </c>
      <c r="I181">
        <v>1</v>
      </c>
      <c r="J181" t="s">
        <v>239</v>
      </c>
      <c r="K181" t="s">
        <v>173</v>
      </c>
      <c r="L181" t="s">
        <v>172</v>
      </c>
      <c r="M181">
        <v>25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制服黒尾鉄朗ICONIC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3</v>
      </c>
      <c r="C182" t="s">
        <v>149</v>
      </c>
      <c r="D182" t="s">
        <v>40</v>
      </c>
      <c r="E182" t="s">
        <v>73</v>
      </c>
      <c r="F182" t="s">
        <v>26</v>
      </c>
      <c r="G182" t="s">
        <v>27</v>
      </c>
      <c r="H182" t="s">
        <v>71</v>
      </c>
      <c r="I182">
        <v>1</v>
      </c>
      <c r="J182" t="s">
        <v>239</v>
      </c>
      <c r="K182" t="s">
        <v>241</v>
      </c>
      <c r="L182" t="s">
        <v>172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制服黒尾鉄朗ICONIC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4</v>
      </c>
      <c r="C183" t="s">
        <v>149</v>
      </c>
      <c r="D183" t="s">
        <v>40</v>
      </c>
      <c r="E183" t="s">
        <v>73</v>
      </c>
      <c r="F183" t="s">
        <v>26</v>
      </c>
      <c r="G183" t="s">
        <v>27</v>
      </c>
      <c r="H183" t="s">
        <v>71</v>
      </c>
      <c r="I183">
        <v>1</v>
      </c>
      <c r="J183" t="s">
        <v>239</v>
      </c>
      <c r="K183" t="s">
        <v>120</v>
      </c>
      <c r="L183" t="s">
        <v>172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制服黒尾鉄朗ICONIC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5</v>
      </c>
      <c r="C184" t="s">
        <v>149</v>
      </c>
      <c r="D184" t="s">
        <v>40</v>
      </c>
      <c r="E184" t="s">
        <v>73</v>
      </c>
      <c r="F184" t="s">
        <v>26</v>
      </c>
      <c r="G184" t="s">
        <v>27</v>
      </c>
      <c r="H184" t="s">
        <v>71</v>
      </c>
      <c r="I184">
        <v>1</v>
      </c>
      <c r="J184" t="s">
        <v>239</v>
      </c>
      <c r="K184" t="s">
        <v>174</v>
      </c>
      <c r="L184" t="s">
        <v>172</v>
      </c>
      <c r="M184">
        <v>25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制服黒尾鉄朗ICONIC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6</v>
      </c>
      <c r="C185" t="s">
        <v>149</v>
      </c>
      <c r="D185" t="s">
        <v>40</v>
      </c>
      <c r="E185" t="s">
        <v>73</v>
      </c>
      <c r="F185" t="s">
        <v>26</v>
      </c>
      <c r="G185" t="s">
        <v>27</v>
      </c>
      <c r="H185" t="s">
        <v>71</v>
      </c>
      <c r="I185">
        <v>1</v>
      </c>
      <c r="J185" t="s">
        <v>239</v>
      </c>
      <c r="K185" t="s">
        <v>175</v>
      </c>
      <c r="L185" t="s">
        <v>172</v>
      </c>
      <c r="M185">
        <v>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制服黒尾鉄朗ICONIC</v>
      </c>
    </row>
    <row r="186" spans="1:20" x14ac:dyDescent="0.3">
      <c r="A186">
        <f>VLOOKUP(Receive[[#This Row],[No用]],SetNo[[No.用]:[vlookup 用]],2,FALSE)</f>
        <v>33</v>
      </c>
      <c r="B186">
        <f>IF(A185&lt;&gt;Receive[[#This Row],[No]],1,B185+1)</f>
        <v>1</v>
      </c>
      <c r="C186" t="s">
        <v>150</v>
      </c>
      <c r="D186" t="s">
        <v>40</v>
      </c>
      <c r="E186" t="s">
        <v>90</v>
      </c>
      <c r="F186" t="s">
        <v>26</v>
      </c>
      <c r="G186" t="s">
        <v>27</v>
      </c>
      <c r="H186" t="s">
        <v>71</v>
      </c>
      <c r="I186">
        <v>1</v>
      </c>
      <c r="J186" t="s">
        <v>239</v>
      </c>
      <c r="K186" t="s">
        <v>119</v>
      </c>
      <c r="L186" t="s">
        <v>188</v>
      </c>
      <c r="M186">
        <v>28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夏祭り黒尾鉄朗ICONIC</v>
      </c>
    </row>
    <row r="187" spans="1:20" x14ac:dyDescent="0.3">
      <c r="A187">
        <f>VLOOKUP(Receive[[#This Row],[No用]],SetNo[[No.用]:[vlookup 用]],2,FALSE)</f>
        <v>33</v>
      </c>
      <c r="B187">
        <f>IF(A186&lt;&gt;Receive[[#This Row],[No]],1,B186+1)</f>
        <v>2</v>
      </c>
      <c r="C187" t="s">
        <v>150</v>
      </c>
      <c r="D187" t="s">
        <v>40</v>
      </c>
      <c r="E187" t="s">
        <v>90</v>
      </c>
      <c r="F187" t="s">
        <v>26</v>
      </c>
      <c r="G187" t="s">
        <v>27</v>
      </c>
      <c r="H187" t="s">
        <v>71</v>
      </c>
      <c r="I187">
        <v>1</v>
      </c>
      <c r="J187" t="s">
        <v>239</v>
      </c>
      <c r="K187" t="s">
        <v>173</v>
      </c>
      <c r="L187" t="s">
        <v>172</v>
      </c>
      <c r="M187">
        <v>25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夏祭り黒尾鉄朗ICONIC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3</v>
      </c>
      <c r="C188" t="s">
        <v>150</v>
      </c>
      <c r="D188" t="s">
        <v>40</v>
      </c>
      <c r="E188" t="s">
        <v>90</v>
      </c>
      <c r="F188" t="s">
        <v>26</v>
      </c>
      <c r="G188" t="s">
        <v>27</v>
      </c>
      <c r="H188" t="s">
        <v>71</v>
      </c>
      <c r="I188">
        <v>1</v>
      </c>
      <c r="J188" t="s">
        <v>239</v>
      </c>
      <c r="K188" t="s">
        <v>241</v>
      </c>
      <c r="L188" t="s">
        <v>172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夏祭り黒尾鉄朗ICONIC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4</v>
      </c>
      <c r="C189" t="s">
        <v>150</v>
      </c>
      <c r="D189" t="s">
        <v>40</v>
      </c>
      <c r="E189" t="s">
        <v>90</v>
      </c>
      <c r="F189" t="s">
        <v>26</v>
      </c>
      <c r="G189" t="s">
        <v>27</v>
      </c>
      <c r="H189" t="s">
        <v>71</v>
      </c>
      <c r="I189">
        <v>1</v>
      </c>
      <c r="J189" t="s">
        <v>239</v>
      </c>
      <c r="K189" t="s">
        <v>120</v>
      </c>
      <c r="L189" t="s">
        <v>188</v>
      </c>
      <c r="M189">
        <v>28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夏祭り黒尾鉄朗ICONIC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5</v>
      </c>
      <c r="C190" t="s">
        <v>150</v>
      </c>
      <c r="D190" t="s">
        <v>40</v>
      </c>
      <c r="E190" t="s">
        <v>90</v>
      </c>
      <c r="F190" t="s">
        <v>26</v>
      </c>
      <c r="G190" t="s">
        <v>27</v>
      </c>
      <c r="H190" t="s">
        <v>71</v>
      </c>
      <c r="I190">
        <v>1</v>
      </c>
      <c r="J190" t="s">
        <v>239</v>
      </c>
      <c r="K190" t="s">
        <v>174</v>
      </c>
      <c r="L190" t="s">
        <v>172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夏祭り黒尾鉄朗ICONIC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6</v>
      </c>
      <c r="C191" t="s">
        <v>150</v>
      </c>
      <c r="D191" t="s">
        <v>40</v>
      </c>
      <c r="E191" t="s">
        <v>90</v>
      </c>
      <c r="F191" t="s">
        <v>26</v>
      </c>
      <c r="G191" t="s">
        <v>27</v>
      </c>
      <c r="H191" t="s">
        <v>71</v>
      </c>
      <c r="I191">
        <v>1</v>
      </c>
      <c r="J191" t="s">
        <v>239</v>
      </c>
      <c r="K191" t="s">
        <v>175</v>
      </c>
      <c r="L191" t="s">
        <v>172</v>
      </c>
      <c r="M191">
        <v>9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夏祭り黒尾鉄朗ICONIC</v>
      </c>
    </row>
    <row r="192" spans="1:20" x14ac:dyDescent="0.3">
      <c r="A192">
        <f>VLOOKUP(Receive[[#This Row],[No用]],SetNo[[No.用]:[vlookup 用]],2,FALSE)</f>
        <v>34</v>
      </c>
      <c r="B192">
        <f>IF(A191&lt;&gt;Receive[[#This Row],[No]],1,B191+1)</f>
        <v>1</v>
      </c>
      <c r="C192" t="s">
        <v>108</v>
      </c>
      <c r="D192" t="s">
        <v>41</v>
      </c>
      <c r="E192" t="s">
        <v>23</v>
      </c>
      <c r="F192" t="s">
        <v>26</v>
      </c>
      <c r="G192" t="s">
        <v>27</v>
      </c>
      <c r="H192" t="s">
        <v>71</v>
      </c>
      <c r="I192">
        <v>1</v>
      </c>
      <c r="J192" t="s">
        <v>239</v>
      </c>
      <c r="K192" t="s">
        <v>173</v>
      </c>
      <c r="L192" t="s">
        <v>172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ユニフォーム灰羽リエーフICONIC</v>
      </c>
    </row>
    <row r="193" spans="1:20" x14ac:dyDescent="0.3">
      <c r="A193">
        <f>VLOOKUP(Receive[[#This Row],[No用]],SetNo[[No.用]:[vlookup 用]],2,FALSE)</f>
        <v>34</v>
      </c>
      <c r="B193">
        <f>IF(A192&lt;&gt;Receive[[#This Row],[No]],1,B192+1)</f>
        <v>2</v>
      </c>
      <c r="C193" t="s">
        <v>108</v>
      </c>
      <c r="D193" t="s">
        <v>41</v>
      </c>
      <c r="E193" t="s">
        <v>23</v>
      </c>
      <c r="F193" t="s">
        <v>26</v>
      </c>
      <c r="G193" t="s">
        <v>27</v>
      </c>
      <c r="H193" t="s">
        <v>71</v>
      </c>
      <c r="I193">
        <v>1</v>
      </c>
      <c r="J193" t="s">
        <v>239</v>
      </c>
      <c r="K193" t="s">
        <v>241</v>
      </c>
      <c r="L193" t="s">
        <v>172</v>
      </c>
      <c r="M193">
        <v>25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ユニフォーム灰羽リエーフICONIC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3</v>
      </c>
      <c r="C194" t="s">
        <v>108</v>
      </c>
      <c r="D194" t="s">
        <v>41</v>
      </c>
      <c r="E194" t="s">
        <v>23</v>
      </c>
      <c r="F194" t="s">
        <v>26</v>
      </c>
      <c r="G194" t="s">
        <v>27</v>
      </c>
      <c r="H194" t="s">
        <v>71</v>
      </c>
      <c r="I194">
        <v>1</v>
      </c>
      <c r="J194" t="s">
        <v>239</v>
      </c>
      <c r="K194" t="s">
        <v>120</v>
      </c>
      <c r="L194" t="s">
        <v>172</v>
      </c>
      <c r="M194">
        <v>25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ユニフォーム灰羽リエーフICONIC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4</v>
      </c>
      <c r="C195" t="s">
        <v>108</v>
      </c>
      <c r="D195" t="s">
        <v>41</v>
      </c>
      <c r="E195" t="s">
        <v>23</v>
      </c>
      <c r="F195" t="s">
        <v>26</v>
      </c>
      <c r="G195" t="s">
        <v>27</v>
      </c>
      <c r="H195" t="s">
        <v>71</v>
      </c>
      <c r="I195">
        <v>1</v>
      </c>
      <c r="J195" t="s">
        <v>239</v>
      </c>
      <c r="K195" t="s">
        <v>174</v>
      </c>
      <c r="L195" t="s">
        <v>172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ユニフォーム灰羽リエーフICONIC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5</v>
      </c>
      <c r="C196" t="s">
        <v>108</v>
      </c>
      <c r="D196" t="s">
        <v>41</v>
      </c>
      <c r="E196" t="s">
        <v>23</v>
      </c>
      <c r="F196" t="s">
        <v>26</v>
      </c>
      <c r="G196" t="s">
        <v>27</v>
      </c>
      <c r="H196" t="s">
        <v>71</v>
      </c>
      <c r="I196">
        <v>1</v>
      </c>
      <c r="J196" t="s">
        <v>239</v>
      </c>
      <c r="K196" t="s">
        <v>175</v>
      </c>
      <c r="L196" t="s">
        <v>172</v>
      </c>
      <c r="M196">
        <v>32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ユニフォーム灰羽リエーフICONIC</v>
      </c>
    </row>
    <row r="197" spans="1:20" x14ac:dyDescent="0.3">
      <c r="A197">
        <f>VLOOKUP(Receive[[#This Row],[No用]],SetNo[[No.用]:[vlookup 用]],2,FALSE)</f>
        <v>35</v>
      </c>
      <c r="B197">
        <f>IF(A196&lt;&gt;Receive[[#This Row],[No]],1,B196+1)</f>
        <v>1</v>
      </c>
      <c r="C197" t="s">
        <v>398</v>
      </c>
      <c r="D197" t="s">
        <v>41</v>
      </c>
      <c r="E197" t="s">
        <v>24</v>
      </c>
      <c r="F197" t="s">
        <v>26</v>
      </c>
      <c r="G197" t="s">
        <v>27</v>
      </c>
      <c r="H197" t="s">
        <v>71</v>
      </c>
      <c r="I197">
        <v>1</v>
      </c>
      <c r="J197" t="s">
        <v>239</v>
      </c>
      <c r="K197" t="s">
        <v>173</v>
      </c>
      <c r="L197" t="s">
        <v>172</v>
      </c>
      <c r="M197">
        <v>25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探偵灰羽リエーフICONIC</v>
      </c>
    </row>
    <row r="198" spans="1:20" x14ac:dyDescent="0.3">
      <c r="A198">
        <f>VLOOKUP(Receive[[#This Row],[No用]],SetNo[[No.用]:[vlookup 用]],2,FALSE)</f>
        <v>35</v>
      </c>
      <c r="B198">
        <f>IF(A197&lt;&gt;Receive[[#This Row],[No]],1,B197+1)</f>
        <v>2</v>
      </c>
      <c r="C198" t="s">
        <v>398</v>
      </c>
      <c r="D198" t="s">
        <v>41</v>
      </c>
      <c r="E198" t="s">
        <v>24</v>
      </c>
      <c r="F198" t="s">
        <v>26</v>
      </c>
      <c r="G198" t="s">
        <v>27</v>
      </c>
      <c r="H198" t="s">
        <v>71</v>
      </c>
      <c r="I198">
        <v>1</v>
      </c>
      <c r="J198" t="s">
        <v>239</v>
      </c>
      <c r="K198" t="s">
        <v>241</v>
      </c>
      <c r="L198" t="s">
        <v>172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探偵灰羽リエーフICONIC</v>
      </c>
    </row>
    <row r="199" spans="1:20" x14ac:dyDescent="0.3">
      <c r="A199">
        <f>VLOOKUP(Receive[[#This Row],[No用]],SetNo[[No.用]:[vlookup 用]],2,FALSE)</f>
        <v>35</v>
      </c>
      <c r="B199">
        <f>IF(A198&lt;&gt;Receive[[#This Row],[No]],1,B198+1)</f>
        <v>3</v>
      </c>
      <c r="C199" t="s">
        <v>398</v>
      </c>
      <c r="D199" t="s">
        <v>41</v>
      </c>
      <c r="E199" t="s">
        <v>24</v>
      </c>
      <c r="F199" t="s">
        <v>26</v>
      </c>
      <c r="G199" t="s">
        <v>27</v>
      </c>
      <c r="H199" t="s">
        <v>71</v>
      </c>
      <c r="I199">
        <v>1</v>
      </c>
      <c r="J199" t="s">
        <v>239</v>
      </c>
      <c r="K199" t="s">
        <v>120</v>
      </c>
      <c r="L199" t="s">
        <v>172</v>
      </c>
      <c r="M199">
        <v>25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探偵灰羽リエーフICONIC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4</v>
      </c>
      <c r="C200" t="s">
        <v>398</v>
      </c>
      <c r="D200" t="s">
        <v>41</v>
      </c>
      <c r="E200" t="s">
        <v>24</v>
      </c>
      <c r="F200" t="s">
        <v>26</v>
      </c>
      <c r="G200" t="s">
        <v>27</v>
      </c>
      <c r="H200" t="s">
        <v>71</v>
      </c>
      <c r="I200">
        <v>1</v>
      </c>
      <c r="J200" t="s">
        <v>239</v>
      </c>
      <c r="K200" t="s">
        <v>174</v>
      </c>
      <c r="L200" t="s">
        <v>172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探偵灰羽リエーフICONIC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5</v>
      </c>
      <c r="C201" t="s">
        <v>398</v>
      </c>
      <c r="D201" t="s">
        <v>41</v>
      </c>
      <c r="E201" t="s">
        <v>24</v>
      </c>
      <c r="F201" t="s">
        <v>26</v>
      </c>
      <c r="G201" t="s">
        <v>27</v>
      </c>
      <c r="H201" t="s">
        <v>71</v>
      </c>
      <c r="I201">
        <v>1</v>
      </c>
      <c r="J201" t="s">
        <v>239</v>
      </c>
      <c r="K201" t="s">
        <v>175</v>
      </c>
      <c r="L201" t="s">
        <v>172</v>
      </c>
      <c r="M201">
        <v>32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探偵灰羽リエーフICONIC</v>
      </c>
    </row>
    <row r="202" spans="1:20" x14ac:dyDescent="0.3">
      <c r="A202">
        <f>VLOOKUP(Receive[[#This Row],[No用]],SetNo[[No.用]:[vlookup 用]],2,FALSE)</f>
        <v>36</v>
      </c>
      <c r="B202">
        <f>IF(A201&lt;&gt;Receive[[#This Row],[No]],1,B201+1)</f>
        <v>1</v>
      </c>
      <c r="C202" t="s">
        <v>108</v>
      </c>
      <c r="D202" t="s">
        <v>42</v>
      </c>
      <c r="E202" t="s">
        <v>24</v>
      </c>
      <c r="F202" t="s">
        <v>21</v>
      </c>
      <c r="G202" t="s">
        <v>27</v>
      </c>
      <c r="H202" t="s">
        <v>71</v>
      </c>
      <c r="I202">
        <v>1</v>
      </c>
      <c r="J202" t="s">
        <v>239</v>
      </c>
      <c r="K202" t="s">
        <v>119</v>
      </c>
      <c r="L202" t="s">
        <v>183</v>
      </c>
      <c r="M202">
        <v>34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ユニフォーム夜久衛輔ICONIC</v>
      </c>
    </row>
    <row r="203" spans="1:20" x14ac:dyDescent="0.3">
      <c r="A203">
        <f>VLOOKUP(Receive[[#This Row],[No用]],SetNo[[No.用]:[vlookup 用]],2,FALSE)</f>
        <v>36</v>
      </c>
      <c r="B203">
        <f>IF(A202&lt;&gt;Receive[[#This Row],[No]],1,B202+1)</f>
        <v>2</v>
      </c>
      <c r="C203" t="s">
        <v>108</v>
      </c>
      <c r="D203" t="s">
        <v>42</v>
      </c>
      <c r="E203" t="s">
        <v>24</v>
      </c>
      <c r="F203" t="s">
        <v>21</v>
      </c>
      <c r="G203" t="s">
        <v>27</v>
      </c>
      <c r="H203" t="s">
        <v>71</v>
      </c>
      <c r="I203">
        <v>1</v>
      </c>
      <c r="J203" t="s">
        <v>239</v>
      </c>
      <c r="K203" t="s">
        <v>205</v>
      </c>
      <c r="L203" t="s">
        <v>183</v>
      </c>
      <c r="M203">
        <v>41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ユニフォーム夜久衛輔ICONIC</v>
      </c>
    </row>
    <row r="204" spans="1:20" x14ac:dyDescent="0.3">
      <c r="A204">
        <f>VLOOKUP(Receive[[#This Row],[No用]],SetNo[[No.用]:[vlookup 用]],2,FALSE)</f>
        <v>36</v>
      </c>
      <c r="B204">
        <f>IF(A203&lt;&gt;Receive[[#This Row],[No]],1,B203+1)</f>
        <v>3</v>
      </c>
      <c r="C204" t="s">
        <v>108</v>
      </c>
      <c r="D204" t="s">
        <v>42</v>
      </c>
      <c r="E204" t="s">
        <v>24</v>
      </c>
      <c r="F204" t="s">
        <v>21</v>
      </c>
      <c r="G204" t="s">
        <v>27</v>
      </c>
      <c r="H204" t="s">
        <v>71</v>
      </c>
      <c r="I204">
        <v>1</v>
      </c>
      <c r="J204" t="s">
        <v>239</v>
      </c>
      <c r="K204" t="s">
        <v>173</v>
      </c>
      <c r="L204" t="s">
        <v>172</v>
      </c>
      <c r="M204">
        <v>34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ユニフォーム夜久衛輔ICONIC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4</v>
      </c>
      <c r="C205" t="s">
        <v>108</v>
      </c>
      <c r="D205" t="s">
        <v>42</v>
      </c>
      <c r="E205" t="s">
        <v>24</v>
      </c>
      <c r="F205" t="s">
        <v>21</v>
      </c>
      <c r="G205" t="s">
        <v>27</v>
      </c>
      <c r="H205" t="s">
        <v>71</v>
      </c>
      <c r="I205">
        <v>1</v>
      </c>
      <c r="J205" t="s">
        <v>239</v>
      </c>
      <c r="K205" t="s">
        <v>241</v>
      </c>
      <c r="L205" t="s">
        <v>172</v>
      </c>
      <c r="M205">
        <v>34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ユニフォーム夜久衛輔ICONIC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5</v>
      </c>
      <c r="C206" t="s">
        <v>108</v>
      </c>
      <c r="D206" t="s">
        <v>42</v>
      </c>
      <c r="E206" t="s">
        <v>24</v>
      </c>
      <c r="F206" t="s">
        <v>21</v>
      </c>
      <c r="G206" t="s">
        <v>27</v>
      </c>
      <c r="H206" t="s">
        <v>71</v>
      </c>
      <c r="I206">
        <v>1</v>
      </c>
      <c r="J206" t="s">
        <v>239</v>
      </c>
      <c r="K206" t="s">
        <v>120</v>
      </c>
      <c r="L206" t="s">
        <v>183</v>
      </c>
      <c r="M206">
        <v>34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ユニフォーム夜久衛輔ICONIC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6</v>
      </c>
      <c r="C207" t="s">
        <v>108</v>
      </c>
      <c r="D207" t="s">
        <v>42</v>
      </c>
      <c r="E207" t="s">
        <v>24</v>
      </c>
      <c r="F207" t="s">
        <v>21</v>
      </c>
      <c r="G207" t="s">
        <v>27</v>
      </c>
      <c r="H207" t="s">
        <v>71</v>
      </c>
      <c r="I207">
        <v>1</v>
      </c>
      <c r="J207" t="s">
        <v>239</v>
      </c>
      <c r="K207" t="s">
        <v>174</v>
      </c>
      <c r="L207" t="s">
        <v>172</v>
      </c>
      <c r="M207">
        <v>34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ユニフォーム夜久衛輔ICONIC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7</v>
      </c>
      <c r="C208" t="s">
        <v>108</v>
      </c>
      <c r="D208" t="s">
        <v>42</v>
      </c>
      <c r="E208" t="s">
        <v>24</v>
      </c>
      <c r="F208" t="s">
        <v>21</v>
      </c>
      <c r="G208" t="s">
        <v>27</v>
      </c>
      <c r="H208" t="s">
        <v>71</v>
      </c>
      <c r="I208">
        <v>1</v>
      </c>
      <c r="J208" t="s">
        <v>239</v>
      </c>
      <c r="K208" t="s">
        <v>175</v>
      </c>
      <c r="L208" t="s">
        <v>172</v>
      </c>
      <c r="M208">
        <v>32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ユニフォーム夜久衛輔ICONIC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8</v>
      </c>
      <c r="C209" t="s">
        <v>108</v>
      </c>
      <c r="D209" t="s">
        <v>42</v>
      </c>
      <c r="E209" t="s">
        <v>24</v>
      </c>
      <c r="F209" t="s">
        <v>21</v>
      </c>
      <c r="G209" t="s">
        <v>27</v>
      </c>
      <c r="H209" t="s">
        <v>71</v>
      </c>
      <c r="I209">
        <v>1</v>
      </c>
      <c r="J209" t="s">
        <v>239</v>
      </c>
      <c r="K209" t="s">
        <v>193</v>
      </c>
      <c r="L209" t="s">
        <v>235</v>
      </c>
      <c r="M209">
        <v>47</v>
      </c>
      <c r="N209">
        <v>0</v>
      </c>
      <c r="O209">
        <v>57</v>
      </c>
      <c r="P209">
        <v>0</v>
      </c>
      <c r="T209" t="str">
        <f>Receive[[#This Row],[服装]]&amp;Receive[[#This Row],[名前]]&amp;Receive[[#This Row],[レアリティ]]</f>
        <v>ユニフォーム夜久衛輔ICONIC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43</v>
      </c>
      <c r="E210" t="s">
        <v>24</v>
      </c>
      <c r="F210" t="s">
        <v>25</v>
      </c>
      <c r="G210" t="s">
        <v>27</v>
      </c>
      <c r="H210" t="s">
        <v>71</v>
      </c>
      <c r="I210">
        <v>1</v>
      </c>
      <c r="J210" t="s">
        <v>239</v>
      </c>
      <c r="K210" t="s">
        <v>119</v>
      </c>
      <c r="L210" t="s">
        <v>172</v>
      </c>
      <c r="M210">
        <v>27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ユニフォーム福永招平ICONIC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43</v>
      </c>
      <c r="E211" t="s">
        <v>24</v>
      </c>
      <c r="F211" t="s">
        <v>25</v>
      </c>
      <c r="G211" t="s">
        <v>27</v>
      </c>
      <c r="H211" t="s">
        <v>71</v>
      </c>
      <c r="I211">
        <v>1</v>
      </c>
      <c r="J211" t="s">
        <v>239</v>
      </c>
      <c r="K211" t="s">
        <v>173</v>
      </c>
      <c r="L211" t="s">
        <v>172</v>
      </c>
      <c r="M211">
        <v>27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ユニフォーム福永招平ICONIC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43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239</v>
      </c>
      <c r="K212" t="s">
        <v>120</v>
      </c>
      <c r="L212" t="s">
        <v>172</v>
      </c>
      <c r="M212">
        <v>25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ユニフォーム福永招平ICONIC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43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239</v>
      </c>
      <c r="K213" t="s">
        <v>174</v>
      </c>
      <c r="L213" t="s">
        <v>172</v>
      </c>
      <c r="M213">
        <v>27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ユニフォーム福永招平ICONIC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43</v>
      </c>
      <c r="E214" t="s">
        <v>24</v>
      </c>
      <c r="F214" t="s">
        <v>25</v>
      </c>
      <c r="G214" t="s">
        <v>27</v>
      </c>
      <c r="H214" t="s">
        <v>71</v>
      </c>
      <c r="I214">
        <v>1</v>
      </c>
      <c r="J214" t="s">
        <v>239</v>
      </c>
      <c r="K214" t="s">
        <v>175</v>
      </c>
      <c r="L214" t="s">
        <v>172</v>
      </c>
      <c r="M214">
        <v>32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ユニフォーム福永招平ICONIC</v>
      </c>
    </row>
    <row r="215" spans="1:20" x14ac:dyDescent="0.3">
      <c r="A215">
        <f>VLOOKUP(Receive[[#This Row],[No用]],SetNo[[No.用]:[vlookup 用]],2,FALSE)</f>
        <v>38</v>
      </c>
      <c r="B215">
        <f>IF(A214&lt;&gt;Receive[[#This Row],[No]],1,B214+1)</f>
        <v>1</v>
      </c>
      <c r="C215" t="s">
        <v>108</v>
      </c>
      <c r="D215" t="s">
        <v>44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239</v>
      </c>
      <c r="K215" t="s">
        <v>119</v>
      </c>
      <c r="L215" t="s">
        <v>172</v>
      </c>
      <c r="M215">
        <v>27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ユニフォーム犬岡走ICONIC</v>
      </c>
    </row>
    <row r="216" spans="1:20" x14ac:dyDescent="0.3">
      <c r="A216">
        <f>VLOOKUP(Receive[[#This Row],[No用]],SetNo[[No.用]:[vlookup 用]],2,FALSE)</f>
        <v>38</v>
      </c>
      <c r="B216">
        <f>IF(A215&lt;&gt;Receive[[#This Row],[No]],1,B215+1)</f>
        <v>2</v>
      </c>
      <c r="C216" t="s">
        <v>108</v>
      </c>
      <c r="D216" t="s">
        <v>44</v>
      </c>
      <c r="E216" t="s">
        <v>24</v>
      </c>
      <c r="F216" t="s">
        <v>26</v>
      </c>
      <c r="G216" t="s">
        <v>27</v>
      </c>
      <c r="H216" t="s">
        <v>71</v>
      </c>
      <c r="I216">
        <v>1</v>
      </c>
      <c r="J216" t="s">
        <v>239</v>
      </c>
      <c r="K216" t="s">
        <v>173</v>
      </c>
      <c r="L216" t="s">
        <v>172</v>
      </c>
      <c r="M216">
        <v>27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ユニフォーム犬岡走ICONIC</v>
      </c>
    </row>
    <row r="217" spans="1:20" x14ac:dyDescent="0.3">
      <c r="A217">
        <f>VLOOKUP(Receive[[#This Row],[No用]],SetNo[[No.用]:[vlookup 用]],2,FALSE)</f>
        <v>38</v>
      </c>
      <c r="B217">
        <f>IF(A216&lt;&gt;Receive[[#This Row],[No]],1,B216+1)</f>
        <v>3</v>
      </c>
      <c r="C217" t="s">
        <v>108</v>
      </c>
      <c r="D217" t="s">
        <v>44</v>
      </c>
      <c r="E217" t="s">
        <v>24</v>
      </c>
      <c r="F217" t="s">
        <v>26</v>
      </c>
      <c r="G217" t="s">
        <v>27</v>
      </c>
      <c r="H217" t="s">
        <v>71</v>
      </c>
      <c r="I217">
        <v>1</v>
      </c>
      <c r="J217" t="s">
        <v>239</v>
      </c>
      <c r="K217" t="s">
        <v>241</v>
      </c>
      <c r="L217" t="s">
        <v>172</v>
      </c>
      <c r="M217">
        <v>27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ユニフォーム犬岡走ICONIC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4</v>
      </c>
      <c r="C218" t="s">
        <v>108</v>
      </c>
      <c r="D218" t="s">
        <v>44</v>
      </c>
      <c r="E218" t="s">
        <v>24</v>
      </c>
      <c r="F218" t="s">
        <v>26</v>
      </c>
      <c r="G218" t="s">
        <v>27</v>
      </c>
      <c r="H218" t="s">
        <v>71</v>
      </c>
      <c r="I218">
        <v>1</v>
      </c>
      <c r="J218" t="s">
        <v>239</v>
      </c>
      <c r="K218" t="s">
        <v>120</v>
      </c>
      <c r="L218" t="s">
        <v>172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ユニフォーム犬岡走ICONIC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5</v>
      </c>
      <c r="C219" t="s">
        <v>108</v>
      </c>
      <c r="D219" t="s">
        <v>44</v>
      </c>
      <c r="E219" t="s">
        <v>24</v>
      </c>
      <c r="F219" t="s">
        <v>26</v>
      </c>
      <c r="G219" t="s">
        <v>27</v>
      </c>
      <c r="H219" t="s">
        <v>71</v>
      </c>
      <c r="I219">
        <v>1</v>
      </c>
      <c r="J219" t="s">
        <v>239</v>
      </c>
      <c r="K219" t="s">
        <v>174</v>
      </c>
      <c r="L219" t="s">
        <v>172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ユニフォーム犬岡走ICONIC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6</v>
      </c>
      <c r="C220" t="s">
        <v>108</v>
      </c>
      <c r="D220" t="s">
        <v>44</v>
      </c>
      <c r="E220" t="s">
        <v>24</v>
      </c>
      <c r="F220" t="s">
        <v>26</v>
      </c>
      <c r="G220" t="s">
        <v>27</v>
      </c>
      <c r="H220" t="s">
        <v>71</v>
      </c>
      <c r="I220">
        <v>1</v>
      </c>
      <c r="J220" t="s">
        <v>239</v>
      </c>
      <c r="K220" t="s">
        <v>175</v>
      </c>
      <c r="L220" t="s">
        <v>172</v>
      </c>
      <c r="M220">
        <v>27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ユニフォーム犬岡走ICONIC</v>
      </c>
    </row>
    <row r="221" spans="1:20" x14ac:dyDescent="0.3">
      <c r="A221">
        <f>VLOOKUP(Receive[[#This Row],[No用]],SetNo[[No.用]:[vlookup 用]],2,FALSE)</f>
        <v>39</v>
      </c>
      <c r="B221">
        <f>IF(A220&lt;&gt;Receive[[#This Row],[No]],1,B220+1)</f>
        <v>1</v>
      </c>
      <c r="C221" t="s">
        <v>108</v>
      </c>
      <c r="D221" t="s">
        <v>45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239</v>
      </c>
      <c r="K221" t="s">
        <v>119</v>
      </c>
      <c r="L221" t="s">
        <v>172</v>
      </c>
      <c r="M221">
        <v>27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ユニフォーム山本猛虎ICONIC</v>
      </c>
    </row>
    <row r="222" spans="1:20" x14ac:dyDescent="0.3">
      <c r="A222">
        <f>VLOOKUP(Receive[[#This Row],[No用]],SetNo[[No.用]:[vlookup 用]],2,FALSE)</f>
        <v>39</v>
      </c>
      <c r="B222">
        <f>IF(A221&lt;&gt;Receive[[#This Row],[No]],1,B221+1)</f>
        <v>2</v>
      </c>
      <c r="C222" t="s">
        <v>108</v>
      </c>
      <c r="D222" t="s">
        <v>45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239</v>
      </c>
      <c r="K222" t="s">
        <v>173</v>
      </c>
      <c r="L222" t="s">
        <v>172</v>
      </c>
      <c r="M222">
        <v>27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ユニフォーム山本猛虎ICONIC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3</v>
      </c>
      <c r="C223" t="s">
        <v>108</v>
      </c>
      <c r="D223" t="s">
        <v>45</v>
      </c>
      <c r="E223" t="s">
        <v>24</v>
      </c>
      <c r="F223" t="s">
        <v>25</v>
      </c>
      <c r="G223" t="s">
        <v>27</v>
      </c>
      <c r="H223" t="s">
        <v>71</v>
      </c>
      <c r="I223">
        <v>1</v>
      </c>
      <c r="J223" t="s">
        <v>239</v>
      </c>
      <c r="K223" t="s">
        <v>120</v>
      </c>
      <c r="L223" t="s">
        <v>172</v>
      </c>
      <c r="M223">
        <v>27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ユニフォーム山本猛虎ICONIC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4</v>
      </c>
      <c r="C224" t="s">
        <v>108</v>
      </c>
      <c r="D224" t="s">
        <v>45</v>
      </c>
      <c r="E224" t="s">
        <v>24</v>
      </c>
      <c r="F224" t="s">
        <v>25</v>
      </c>
      <c r="G224" t="s">
        <v>27</v>
      </c>
      <c r="H224" t="s">
        <v>71</v>
      </c>
      <c r="I224">
        <v>1</v>
      </c>
      <c r="J224" t="s">
        <v>239</v>
      </c>
      <c r="K224" t="s">
        <v>174</v>
      </c>
      <c r="L224" t="s">
        <v>172</v>
      </c>
      <c r="M224">
        <v>27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ユニフォーム山本猛虎ICONIC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5</v>
      </c>
      <c r="C225" t="s">
        <v>108</v>
      </c>
      <c r="D225" t="s">
        <v>45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239</v>
      </c>
      <c r="K225" t="s">
        <v>175</v>
      </c>
      <c r="L225" t="s">
        <v>172</v>
      </c>
      <c r="M225">
        <v>27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ユニフォーム山本猛虎ICONIC</v>
      </c>
    </row>
    <row r="226" spans="1:20" x14ac:dyDescent="0.3">
      <c r="A226">
        <f>VLOOKUP(Receive[[#This Row],[No用]],SetNo[[No.用]:[vlookup 用]],2,FALSE)</f>
        <v>40</v>
      </c>
      <c r="B226">
        <f>IF(A225&lt;&gt;Receive[[#This Row],[No]],1,B225+1)</f>
        <v>1</v>
      </c>
      <c r="C226" t="s">
        <v>108</v>
      </c>
      <c r="D226" t="s">
        <v>46</v>
      </c>
      <c r="E226" t="s">
        <v>24</v>
      </c>
      <c r="F226" t="s">
        <v>21</v>
      </c>
      <c r="G226" t="s">
        <v>27</v>
      </c>
      <c r="H226" t="s">
        <v>71</v>
      </c>
      <c r="I226">
        <v>1</v>
      </c>
      <c r="J226" t="s">
        <v>239</v>
      </c>
      <c r="K226" t="s">
        <v>119</v>
      </c>
      <c r="L226" t="s">
        <v>183</v>
      </c>
      <c r="M226">
        <v>35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ユニフォーム芝山優生ICONIC</v>
      </c>
    </row>
    <row r="227" spans="1:20" x14ac:dyDescent="0.3">
      <c r="A227">
        <f>VLOOKUP(Receive[[#This Row],[No用]],SetNo[[No.用]:[vlookup 用]],2,FALSE)</f>
        <v>40</v>
      </c>
      <c r="B227">
        <f>IF(A226&lt;&gt;Receive[[#This Row],[No]],1,B226+1)</f>
        <v>2</v>
      </c>
      <c r="C227" t="s">
        <v>108</v>
      </c>
      <c r="D227" t="s">
        <v>46</v>
      </c>
      <c r="E227" t="s">
        <v>24</v>
      </c>
      <c r="F227" t="s">
        <v>21</v>
      </c>
      <c r="G227" t="s">
        <v>27</v>
      </c>
      <c r="H227" t="s">
        <v>71</v>
      </c>
      <c r="I227">
        <v>1</v>
      </c>
      <c r="J227" t="s">
        <v>239</v>
      </c>
      <c r="K227" t="s">
        <v>205</v>
      </c>
      <c r="L227" t="s">
        <v>183</v>
      </c>
      <c r="M227">
        <v>44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ユニフォーム芝山優生ICONIC</v>
      </c>
    </row>
    <row r="228" spans="1:20" x14ac:dyDescent="0.3">
      <c r="A228">
        <f>VLOOKUP(Receive[[#This Row],[No用]],SetNo[[No.用]:[vlookup 用]],2,FALSE)</f>
        <v>40</v>
      </c>
      <c r="B228">
        <f>IF(A227&lt;&gt;Receive[[#This Row],[No]],1,B227+1)</f>
        <v>3</v>
      </c>
      <c r="C228" t="s">
        <v>108</v>
      </c>
      <c r="D228" t="s">
        <v>46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239</v>
      </c>
      <c r="K228" t="s">
        <v>173</v>
      </c>
      <c r="L228" t="s">
        <v>172</v>
      </c>
      <c r="M228">
        <v>30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ユニフォーム芝山優生ICONIC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4</v>
      </c>
      <c r="C229" t="s">
        <v>108</v>
      </c>
      <c r="D229" t="s">
        <v>46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239</v>
      </c>
      <c r="K229" t="s">
        <v>241</v>
      </c>
      <c r="L229" t="s">
        <v>172</v>
      </c>
      <c r="M229">
        <v>30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ユニフォーム芝山優生ICONIC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5</v>
      </c>
      <c r="C230" t="s">
        <v>108</v>
      </c>
      <c r="D230" t="s">
        <v>46</v>
      </c>
      <c r="E230" t="s">
        <v>24</v>
      </c>
      <c r="F230" t="s">
        <v>21</v>
      </c>
      <c r="G230" t="s">
        <v>27</v>
      </c>
      <c r="H230" t="s">
        <v>71</v>
      </c>
      <c r="I230">
        <v>1</v>
      </c>
      <c r="J230" t="s">
        <v>239</v>
      </c>
      <c r="K230" t="s">
        <v>120</v>
      </c>
      <c r="L230" t="s">
        <v>183</v>
      </c>
      <c r="M230">
        <v>35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ユニフォーム芝山優生ICONIC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6</v>
      </c>
      <c r="C231" t="s">
        <v>108</v>
      </c>
      <c r="D231" t="s">
        <v>46</v>
      </c>
      <c r="E231" t="s">
        <v>24</v>
      </c>
      <c r="F231" t="s">
        <v>21</v>
      </c>
      <c r="G231" t="s">
        <v>27</v>
      </c>
      <c r="H231" t="s">
        <v>71</v>
      </c>
      <c r="I231">
        <v>1</v>
      </c>
      <c r="J231" t="s">
        <v>239</v>
      </c>
      <c r="K231" t="s">
        <v>174</v>
      </c>
      <c r="L231" t="s">
        <v>172</v>
      </c>
      <c r="M231">
        <v>32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ユニフォーム芝山優生ICONIC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7</v>
      </c>
      <c r="C232" t="s">
        <v>108</v>
      </c>
      <c r="D232" t="s">
        <v>46</v>
      </c>
      <c r="E232" t="s">
        <v>24</v>
      </c>
      <c r="F232" t="s">
        <v>21</v>
      </c>
      <c r="G232" t="s">
        <v>27</v>
      </c>
      <c r="H232" t="s">
        <v>71</v>
      </c>
      <c r="I232">
        <v>1</v>
      </c>
      <c r="J232" t="s">
        <v>239</v>
      </c>
      <c r="K232" t="s">
        <v>175</v>
      </c>
      <c r="L232" t="s">
        <v>172</v>
      </c>
      <c r="M232">
        <v>32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ユニフォーム芝山優生ICONIC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8</v>
      </c>
      <c r="C233" t="s">
        <v>108</v>
      </c>
      <c r="D233" t="s">
        <v>46</v>
      </c>
      <c r="E233" t="s">
        <v>24</v>
      </c>
      <c r="F233" t="s">
        <v>21</v>
      </c>
      <c r="G233" t="s">
        <v>27</v>
      </c>
      <c r="H233" t="s">
        <v>71</v>
      </c>
      <c r="I233">
        <v>1</v>
      </c>
      <c r="J233" t="s">
        <v>239</v>
      </c>
      <c r="K233" t="s">
        <v>193</v>
      </c>
      <c r="L233" t="s">
        <v>235</v>
      </c>
      <c r="M233">
        <v>45</v>
      </c>
      <c r="N233">
        <v>0</v>
      </c>
      <c r="O233">
        <v>55</v>
      </c>
      <c r="P233">
        <v>0</v>
      </c>
      <c r="T233" t="str">
        <f>Receive[[#This Row],[服装]]&amp;Receive[[#This Row],[名前]]&amp;Receive[[#This Row],[レアリティ]]</f>
        <v>ユニフォーム芝山優生ICONIC</v>
      </c>
    </row>
    <row r="234" spans="1:20" x14ac:dyDescent="0.3">
      <c r="A234">
        <f>VLOOKUP(Receive[[#This Row],[No用]],SetNo[[No.用]:[vlookup 用]],2,FALSE)</f>
        <v>41</v>
      </c>
      <c r="B234">
        <f>IF(A233&lt;&gt;Receive[[#This Row],[No]],1,B233+1)</f>
        <v>1</v>
      </c>
      <c r="C234" t="s">
        <v>108</v>
      </c>
      <c r="D234" t="s">
        <v>47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239</v>
      </c>
      <c r="K234" t="s">
        <v>119</v>
      </c>
      <c r="L234" t="s">
        <v>172</v>
      </c>
      <c r="M234">
        <v>27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ユニフォーム海信之ICONIC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2</v>
      </c>
      <c r="C235" t="s">
        <v>108</v>
      </c>
      <c r="D235" t="s">
        <v>47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239</v>
      </c>
      <c r="K235" t="s">
        <v>173</v>
      </c>
      <c r="L235" t="s">
        <v>172</v>
      </c>
      <c r="M235">
        <v>27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ユニフォーム海信之ICONIC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3</v>
      </c>
      <c r="C236" t="s">
        <v>108</v>
      </c>
      <c r="D236" t="s">
        <v>47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239</v>
      </c>
      <c r="K236" t="s">
        <v>241</v>
      </c>
      <c r="L236" t="s">
        <v>172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ユニフォーム海信之ICONIC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4</v>
      </c>
      <c r="C237" t="s">
        <v>108</v>
      </c>
      <c r="D237" t="s">
        <v>47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239</v>
      </c>
      <c r="K237" t="s">
        <v>120</v>
      </c>
      <c r="L237" t="s">
        <v>172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ユニフォーム海信之ICONIC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5</v>
      </c>
      <c r="C238" t="s">
        <v>108</v>
      </c>
      <c r="D238" t="s">
        <v>47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239</v>
      </c>
      <c r="K238" t="s">
        <v>174</v>
      </c>
      <c r="L238" t="s">
        <v>172</v>
      </c>
      <c r="M238">
        <v>27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ユニフォーム海信之ICONIC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6</v>
      </c>
      <c r="C239" t="s">
        <v>108</v>
      </c>
      <c r="D239" t="s">
        <v>47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239</v>
      </c>
      <c r="K239" t="s">
        <v>175</v>
      </c>
      <c r="L239" t="s">
        <v>172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ユニフォーム海信之ICONIC</v>
      </c>
    </row>
    <row r="240" spans="1:20" x14ac:dyDescent="0.3">
      <c r="A240">
        <f>VLOOKUP(Receive[[#This Row],[No用]],SetNo[[No.用]:[vlookup 用]],2,FALSE)</f>
        <v>42</v>
      </c>
      <c r="B240">
        <f>IF(A239&lt;&gt;Receive[[#This Row],[No]],1,B239+1)</f>
        <v>1</v>
      </c>
      <c r="C240" t="s">
        <v>108</v>
      </c>
      <c r="D240" t="s">
        <v>47</v>
      </c>
      <c r="E240" t="s">
        <v>90</v>
      </c>
      <c r="F240" t="s">
        <v>78</v>
      </c>
      <c r="G240" t="s">
        <v>27</v>
      </c>
      <c r="H240" t="s">
        <v>151</v>
      </c>
      <c r="I240">
        <v>1</v>
      </c>
      <c r="J240" t="s">
        <v>239</v>
      </c>
      <c r="K240" t="s">
        <v>119</v>
      </c>
      <c r="L240" t="s">
        <v>183</v>
      </c>
      <c r="M240">
        <v>33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ユニフォーム海信之YELL</v>
      </c>
    </row>
    <row r="241" spans="1:20" x14ac:dyDescent="0.3">
      <c r="A241">
        <f>VLOOKUP(Receive[[#This Row],[No用]],SetNo[[No.用]:[vlookup 用]],2,FALSE)</f>
        <v>42</v>
      </c>
      <c r="B241">
        <f>IF(A240&lt;&gt;Receive[[#This Row],[No]],1,B240+1)</f>
        <v>2</v>
      </c>
      <c r="C241" t="s">
        <v>108</v>
      </c>
      <c r="D241" t="s">
        <v>47</v>
      </c>
      <c r="E241" t="s">
        <v>90</v>
      </c>
      <c r="F241" t="s">
        <v>78</v>
      </c>
      <c r="G241" t="s">
        <v>27</v>
      </c>
      <c r="H241" t="s">
        <v>151</v>
      </c>
      <c r="I241">
        <v>1</v>
      </c>
      <c r="J241" t="s">
        <v>239</v>
      </c>
      <c r="K241" t="s">
        <v>173</v>
      </c>
      <c r="L241" t="s">
        <v>172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ユニフォーム海信之YELL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3</v>
      </c>
      <c r="C242" t="s">
        <v>108</v>
      </c>
      <c r="D242" t="s">
        <v>47</v>
      </c>
      <c r="E242" t="s">
        <v>90</v>
      </c>
      <c r="F242" t="s">
        <v>78</v>
      </c>
      <c r="G242" t="s">
        <v>27</v>
      </c>
      <c r="H242" t="s">
        <v>151</v>
      </c>
      <c r="I242">
        <v>1</v>
      </c>
      <c r="J242" t="s">
        <v>239</v>
      </c>
      <c r="K242" t="s">
        <v>241</v>
      </c>
      <c r="L242" t="s">
        <v>172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ユニフォーム海信之YELL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4</v>
      </c>
      <c r="C243" t="s">
        <v>108</v>
      </c>
      <c r="D243" t="s">
        <v>47</v>
      </c>
      <c r="E243" t="s">
        <v>90</v>
      </c>
      <c r="F243" t="s">
        <v>78</v>
      </c>
      <c r="G243" t="s">
        <v>27</v>
      </c>
      <c r="H243" t="s">
        <v>151</v>
      </c>
      <c r="I243">
        <v>1</v>
      </c>
      <c r="J243" t="s">
        <v>239</v>
      </c>
      <c r="K243" t="s">
        <v>120</v>
      </c>
      <c r="L243" t="s">
        <v>183</v>
      </c>
      <c r="M243">
        <v>33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ユニフォーム海信之YELL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5</v>
      </c>
      <c r="C244" t="s">
        <v>108</v>
      </c>
      <c r="D244" t="s">
        <v>47</v>
      </c>
      <c r="E244" t="s">
        <v>90</v>
      </c>
      <c r="F244" t="s">
        <v>78</v>
      </c>
      <c r="G244" t="s">
        <v>27</v>
      </c>
      <c r="H244" t="s">
        <v>151</v>
      </c>
      <c r="I244">
        <v>1</v>
      </c>
      <c r="J244" t="s">
        <v>239</v>
      </c>
      <c r="K244" t="s">
        <v>174</v>
      </c>
      <c r="L244" t="s">
        <v>172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ユニフォーム海信之YELL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6</v>
      </c>
      <c r="C245" t="s">
        <v>108</v>
      </c>
      <c r="D245" t="s">
        <v>47</v>
      </c>
      <c r="E245" t="s">
        <v>90</v>
      </c>
      <c r="F245" t="s">
        <v>78</v>
      </c>
      <c r="G245" t="s">
        <v>27</v>
      </c>
      <c r="H245" t="s">
        <v>151</v>
      </c>
      <c r="I245">
        <v>1</v>
      </c>
      <c r="J245" t="s">
        <v>239</v>
      </c>
      <c r="K245" t="s">
        <v>175</v>
      </c>
      <c r="L245" t="s">
        <v>172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ユニフォーム海信之YELL</v>
      </c>
    </row>
    <row r="246" spans="1:20" x14ac:dyDescent="0.3">
      <c r="A246">
        <f>VLOOKUP(Receive[[#This Row],[No用]],SetNo[[No.用]:[vlookup 用]],2,FALSE)</f>
        <v>43</v>
      </c>
      <c r="B246">
        <f>IF(A245&lt;&gt;Receive[[#This Row],[No]],1,B245+1)</f>
        <v>1</v>
      </c>
      <c r="C246" t="s">
        <v>216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239</v>
      </c>
      <c r="K246" t="s">
        <v>119</v>
      </c>
      <c r="L246" t="s">
        <v>172</v>
      </c>
      <c r="M246">
        <v>26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43</v>
      </c>
      <c r="B247">
        <f>IF(A246&lt;&gt;Receive[[#This Row],[No]],1,B246+1)</f>
        <v>2</v>
      </c>
      <c r="C247" t="s">
        <v>216</v>
      </c>
      <c r="D247" t="s">
        <v>48</v>
      </c>
      <c r="E247" t="s">
        <v>23</v>
      </c>
      <c r="F247" t="s">
        <v>26</v>
      </c>
      <c r="G247" t="s">
        <v>49</v>
      </c>
      <c r="H247" t="s">
        <v>71</v>
      </c>
      <c r="I247">
        <v>1</v>
      </c>
      <c r="J247" t="s">
        <v>239</v>
      </c>
      <c r="K247" t="s">
        <v>205</v>
      </c>
      <c r="L247" t="s">
        <v>172</v>
      </c>
      <c r="M247">
        <v>26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ユニフォーム青根高伸ICONIC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3</v>
      </c>
      <c r="C248" t="s">
        <v>216</v>
      </c>
      <c r="D248" t="s">
        <v>48</v>
      </c>
      <c r="E248" t="s">
        <v>23</v>
      </c>
      <c r="F248" t="s">
        <v>26</v>
      </c>
      <c r="G248" t="s">
        <v>49</v>
      </c>
      <c r="H248" t="s">
        <v>71</v>
      </c>
      <c r="I248">
        <v>1</v>
      </c>
      <c r="J248" t="s">
        <v>239</v>
      </c>
      <c r="K248" t="s">
        <v>173</v>
      </c>
      <c r="L248" t="s">
        <v>172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ユニフォーム青根高伸ICONIC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4</v>
      </c>
      <c r="C249" t="s">
        <v>216</v>
      </c>
      <c r="D249" t="s">
        <v>48</v>
      </c>
      <c r="E249" t="s">
        <v>23</v>
      </c>
      <c r="F249" t="s">
        <v>26</v>
      </c>
      <c r="G249" t="s">
        <v>49</v>
      </c>
      <c r="H249" t="s">
        <v>71</v>
      </c>
      <c r="I249">
        <v>1</v>
      </c>
      <c r="J249" t="s">
        <v>239</v>
      </c>
      <c r="K249" t="s">
        <v>120</v>
      </c>
      <c r="L249" t="s">
        <v>172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ユニフォーム青根高伸ICONIC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5</v>
      </c>
      <c r="C250" t="s">
        <v>216</v>
      </c>
      <c r="D250" t="s">
        <v>48</v>
      </c>
      <c r="E250" t="s">
        <v>23</v>
      </c>
      <c r="F250" t="s">
        <v>26</v>
      </c>
      <c r="G250" t="s">
        <v>49</v>
      </c>
      <c r="H250" t="s">
        <v>71</v>
      </c>
      <c r="I250">
        <v>1</v>
      </c>
      <c r="J250" t="s">
        <v>239</v>
      </c>
      <c r="K250" t="s">
        <v>174</v>
      </c>
      <c r="L250" t="s">
        <v>172</v>
      </c>
      <c r="M250">
        <v>26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ユニフォーム青根高伸ICONIC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6</v>
      </c>
      <c r="C251" t="s">
        <v>216</v>
      </c>
      <c r="D251" t="s">
        <v>48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239</v>
      </c>
      <c r="K251" t="s">
        <v>175</v>
      </c>
      <c r="L251" t="s">
        <v>172</v>
      </c>
      <c r="M251">
        <v>32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ユニフォーム青根高伸ICONIC</v>
      </c>
    </row>
    <row r="252" spans="1:20" x14ac:dyDescent="0.3">
      <c r="A252">
        <f>VLOOKUP(Receive[[#This Row],[No用]],SetNo[[No.用]:[vlookup 用]],2,FALSE)</f>
        <v>44</v>
      </c>
      <c r="B252">
        <f>IF(A251&lt;&gt;Receive[[#This Row],[No]],1,B251+1)</f>
        <v>1</v>
      </c>
      <c r="C252" t="s">
        <v>149</v>
      </c>
      <c r="D252" t="s">
        <v>48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239</v>
      </c>
      <c r="K252" t="s">
        <v>119</v>
      </c>
      <c r="L252" t="s">
        <v>172</v>
      </c>
      <c r="M252">
        <v>26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44</v>
      </c>
      <c r="B253">
        <f>IF(A252&lt;&gt;Receive[[#This Row],[No]],1,B252+1)</f>
        <v>2</v>
      </c>
      <c r="C253" t="s">
        <v>149</v>
      </c>
      <c r="D253" t="s">
        <v>48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239</v>
      </c>
      <c r="K253" t="s">
        <v>205</v>
      </c>
      <c r="L253" t="s">
        <v>172</v>
      </c>
      <c r="M253">
        <v>26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制服青根高伸ICONIC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3</v>
      </c>
      <c r="C254" t="s">
        <v>149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239</v>
      </c>
      <c r="K254" t="s">
        <v>173</v>
      </c>
      <c r="L254" t="s">
        <v>172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制服青根高伸ICONIC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4</v>
      </c>
      <c r="C255" t="s">
        <v>149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239</v>
      </c>
      <c r="K255" t="s">
        <v>120</v>
      </c>
      <c r="L255" t="s">
        <v>172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制服青根高伸ICONIC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5</v>
      </c>
      <c r="C256" t="s">
        <v>149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239</v>
      </c>
      <c r="K256" t="s">
        <v>174</v>
      </c>
      <c r="L256" t="s">
        <v>172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制服青根高伸ICONIC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6</v>
      </c>
      <c r="C257" t="s">
        <v>149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239</v>
      </c>
      <c r="K257" t="s">
        <v>175</v>
      </c>
      <c r="L257" t="s">
        <v>172</v>
      </c>
      <c r="M257">
        <v>32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制服青根高伸ICONIC</v>
      </c>
    </row>
    <row r="258" spans="1:20" x14ac:dyDescent="0.3">
      <c r="A258">
        <f>VLOOKUP(Receive[[#This Row],[No用]],SetNo[[No.用]:[vlookup 用]],2,FALSE)</f>
        <v>45</v>
      </c>
      <c r="B258">
        <f>IF(A257&lt;&gt;Receive[[#This Row],[No]],1,B257+1)</f>
        <v>1</v>
      </c>
      <c r="C258" t="s">
        <v>117</v>
      </c>
      <c r="D258" t="s">
        <v>48</v>
      </c>
      <c r="E258" t="s">
        <v>24</v>
      </c>
      <c r="F258" t="s">
        <v>26</v>
      </c>
      <c r="G258" t="s">
        <v>49</v>
      </c>
      <c r="H258" t="s">
        <v>71</v>
      </c>
      <c r="I258">
        <v>1</v>
      </c>
      <c r="J258" t="s">
        <v>239</v>
      </c>
      <c r="K258" t="s">
        <v>119</v>
      </c>
      <c r="L258" t="s">
        <v>172</v>
      </c>
      <c r="M258">
        <v>26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45</v>
      </c>
      <c r="B259">
        <f>IF(A258&lt;&gt;Receive[[#This Row],[No]],1,B258+1)</f>
        <v>2</v>
      </c>
      <c r="C259" t="s">
        <v>117</v>
      </c>
      <c r="D259" t="s">
        <v>48</v>
      </c>
      <c r="E259" t="s">
        <v>24</v>
      </c>
      <c r="F259" t="s">
        <v>26</v>
      </c>
      <c r="G259" t="s">
        <v>49</v>
      </c>
      <c r="H259" t="s">
        <v>71</v>
      </c>
      <c r="I259">
        <v>1</v>
      </c>
      <c r="J259" t="s">
        <v>239</v>
      </c>
      <c r="K259" t="s">
        <v>205</v>
      </c>
      <c r="L259" t="s">
        <v>172</v>
      </c>
      <c r="M259">
        <v>26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プール掃除青根高伸ICONIC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3</v>
      </c>
      <c r="C260" t="s">
        <v>117</v>
      </c>
      <c r="D260" t="s">
        <v>48</v>
      </c>
      <c r="E260" t="s">
        <v>24</v>
      </c>
      <c r="F260" t="s">
        <v>26</v>
      </c>
      <c r="G260" t="s">
        <v>49</v>
      </c>
      <c r="H260" t="s">
        <v>71</v>
      </c>
      <c r="I260">
        <v>1</v>
      </c>
      <c r="J260" t="s">
        <v>239</v>
      </c>
      <c r="K260" t="s">
        <v>173</v>
      </c>
      <c r="L260" t="s">
        <v>172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プール掃除青根高伸ICONIC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4</v>
      </c>
      <c r="C261" t="s">
        <v>117</v>
      </c>
      <c r="D261" t="s">
        <v>48</v>
      </c>
      <c r="E261" t="s">
        <v>24</v>
      </c>
      <c r="F261" t="s">
        <v>26</v>
      </c>
      <c r="G261" t="s">
        <v>49</v>
      </c>
      <c r="H261" t="s">
        <v>71</v>
      </c>
      <c r="I261">
        <v>1</v>
      </c>
      <c r="J261" t="s">
        <v>239</v>
      </c>
      <c r="K261" t="s">
        <v>120</v>
      </c>
      <c r="L261" t="s">
        <v>172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プール掃除青根高伸ICONIC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5</v>
      </c>
      <c r="C262" t="s">
        <v>117</v>
      </c>
      <c r="D262" t="s">
        <v>48</v>
      </c>
      <c r="E262" t="s">
        <v>24</v>
      </c>
      <c r="F262" t="s">
        <v>26</v>
      </c>
      <c r="G262" t="s">
        <v>49</v>
      </c>
      <c r="H262" t="s">
        <v>71</v>
      </c>
      <c r="I262">
        <v>1</v>
      </c>
      <c r="J262" t="s">
        <v>239</v>
      </c>
      <c r="K262" t="s">
        <v>174</v>
      </c>
      <c r="L262" t="s">
        <v>172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プール掃除青根高伸ICONIC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6</v>
      </c>
      <c r="C263" t="s">
        <v>117</v>
      </c>
      <c r="D263" t="s">
        <v>48</v>
      </c>
      <c r="E263" t="s">
        <v>24</v>
      </c>
      <c r="F263" t="s">
        <v>26</v>
      </c>
      <c r="G263" t="s">
        <v>49</v>
      </c>
      <c r="H263" t="s">
        <v>71</v>
      </c>
      <c r="I263">
        <v>1</v>
      </c>
      <c r="J263" t="s">
        <v>239</v>
      </c>
      <c r="K263" t="s">
        <v>175</v>
      </c>
      <c r="L263" t="s">
        <v>172</v>
      </c>
      <c r="M263">
        <v>32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プール掃除青根高伸ICONIC</v>
      </c>
    </row>
    <row r="264" spans="1:20" x14ac:dyDescent="0.3">
      <c r="A264">
        <f>VLOOKUP(Receive[[#This Row],[No用]],SetNo[[No.用]:[vlookup 用]],2,FALSE)</f>
        <v>46</v>
      </c>
      <c r="B264">
        <f>IF(A263&lt;&gt;Receive[[#This Row],[No]],1,B263+1)</f>
        <v>1</v>
      </c>
      <c r="C264" t="s">
        <v>216</v>
      </c>
      <c r="D264" t="s">
        <v>50</v>
      </c>
      <c r="E264" t="s">
        <v>28</v>
      </c>
      <c r="F264" t="s">
        <v>25</v>
      </c>
      <c r="G264" t="s">
        <v>49</v>
      </c>
      <c r="H264" t="s">
        <v>71</v>
      </c>
      <c r="I264">
        <v>1</v>
      </c>
      <c r="J264" t="s">
        <v>239</v>
      </c>
      <c r="K264" t="s">
        <v>119</v>
      </c>
      <c r="L264" t="s">
        <v>172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46</v>
      </c>
      <c r="B265">
        <f>IF(A264&lt;&gt;Receive[[#This Row],[No]],1,B264+1)</f>
        <v>2</v>
      </c>
      <c r="C265" t="s">
        <v>216</v>
      </c>
      <c r="D265" t="s">
        <v>50</v>
      </c>
      <c r="E265" t="s">
        <v>28</v>
      </c>
      <c r="F265" t="s">
        <v>25</v>
      </c>
      <c r="G265" t="s">
        <v>49</v>
      </c>
      <c r="H265" t="s">
        <v>71</v>
      </c>
      <c r="I265">
        <v>1</v>
      </c>
      <c r="J265" t="s">
        <v>239</v>
      </c>
      <c r="K265" t="s">
        <v>205</v>
      </c>
      <c r="L265" t="s">
        <v>172</v>
      </c>
      <c r="M265">
        <v>26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ユニフォーム二口堅治ICONIC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3</v>
      </c>
      <c r="C266" t="s">
        <v>216</v>
      </c>
      <c r="D266" t="s">
        <v>50</v>
      </c>
      <c r="E266" t="s">
        <v>28</v>
      </c>
      <c r="F266" t="s">
        <v>25</v>
      </c>
      <c r="G266" t="s">
        <v>49</v>
      </c>
      <c r="H266" t="s">
        <v>71</v>
      </c>
      <c r="I266">
        <v>1</v>
      </c>
      <c r="J266" t="s">
        <v>239</v>
      </c>
      <c r="K266" t="s">
        <v>241</v>
      </c>
      <c r="L266" t="s">
        <v>172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ユニフォーム二口堅治ICONIC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4</v>
      </c>
      <c r="C267" t="s">
        <v>216</v>
      </c>
      <c r="D267" t="s">
        <v>50</v>
      </c>
      <c r="E267" t="s">
        <v>28</v>
      </c>
      <c r="F267" t="s">
        <v>25</v>
      </c>
      <c r="G267" t="s">
        <v>49</v>
      </c>
      <c r="H267" t="s">
        <v>71</v>
      </c>
      <c r="I267">
        <v>1</v>
      </c>
      <c r="J267" t="s">
        <v>239</v>
      </c>
      <c r="K267" t="s">
        <v>120</v>
      </c>
      <c r="L267" t="s">
        <v>172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ユニフォーム二口堅治ICONIC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5</v>
      </c>
      <c r="C268" t="s">
        <v>216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239</v>
      </c>
      <c r="K268" t="s">
        <v>174</v>
      </c>
      <c r="L268" t="s">
        <v>172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ユニフォーム二口堅治ICONIC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6</v>
      </c>
      <c r="C269" t="s">
        <v>216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239</v>
      </c>
      <c r="K269" t="s">
        <v>175</v>
      </c>
      <c r="L269" t="s">
        <v>172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ユニフォーム二口堅治ICONIC</v>
      </c>
    </row>
    <row r="270" spans="1:20" x14ac:dyDescent="0.3">
      <c r="A270">
        <f>VLOOKUP(Receive[[#This Row],[No用]],SetNo[[No.用]:[vlookup 用]],2,FALSE)</f>
        <v>47</v>
      </c>
      <c r="B270">
        <f>IF(A269&lt;&gt;Receive[[#This Row],[No]],1,B269+1)</f>
        <v>1</v>
      </c>
      <c r="C270" t="s">
        <v>149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239</v>
      </c>
      <c r="K270" t="s">
        <v>119</v>
      </c>
      <c r="L270" t="s">
        <v>172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47</v>
      </c>
      <c r="B271">
        <f>IF(A270&lt;&gt;Receive[[#This Row],[No]],1,B270+1)</f>
        <v>2</v>
      </c>
      <c r="C271" t="s">
        <v>149</v>
      </c>
      <c r="D271" t="s">
        <v>50</v>
      </c>
      <c r="E271" t="s">
        <v>28</v>
      </c>
      <c r="F271" t="s">
        <v>25</v>
      </c>
      <c r="G271" t="s">
        <v>49</v>
      </c>
      <c r="H271" t="s">
        <v>71</v>
      </c>
      <c r="I271">
        <v>1</v>
      </c>
      <c r="J271" t="s">
        <v>239</v>
      </c>
      <c r="K271" t="s">
        <v>205</v>
      </c>
      <c r="L271" t="s">
        <v>172</v>
      </c>
      <c r="M271">
        <v>26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制服二口堅治ICONIC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3</v>
      </c>
      <c r="C272" t="s">
        <v>149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239</v>
      </c>
      <c r="K272" t="s">
        <v>241</v>
      </c>
      <c r="L272" t="s">
        <v>172</v>
      </c>
      <c r="M272">
        <v>26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制服二口堅治ICONIC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4</v>
      </c>
      <c r="C273" t="s">
        <v>149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239</v>
      </c>
      <c r="K273" t="s">
        <v>120</v>
      </c>
      <c r="L273" t="s">
        <v>172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制服二口堅治ICONIC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5</v>
      </c>
      <c r="C274" t="s">
        <v>149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239</v>
      </c>
      <c r="K274" t="s">
        <v>174</v>
      </c>
      <c r="L274" t="s">
        <v>172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制服二口堅治ICONIC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6</v>
      </c>
      <c r="C275" t="s">
        <v>149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239</v>
      </c>
      <c r="K275" t="s">
        <v>175</v>
      </c>
      <c r="L275" t="s">
        <v>172</v>
      </c>
      <c r="M275">
        <v>26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制服二口堅治ICONIC</v>
      </c>
    </row>
    <row r="276" spans="1:20" x14ac:dyDescent="0.3">
      <c r="A276">
        <f>VLOOKUP(Receive[[#This Row],[No用]],SetNo[[No.用]:[vlookup 用]],2,FALSE)</f>
        <v>48</v>
      </c>
      <c r="B276">
        <f>IF(A275&lt;&gt;Receive[[#This Row],[No]],1,B275+1)</f>
        <v>1</v>
      </c>
      <c r="C276" t="s">
        <v>117</v>
      </c>
      <c r="D276" t="s">
        <v>50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239</v>
      </c>
      <c r="K276" t="s">
        <v>119</v>
      </c>
      <c r="L276" t="s">
        <v>188</v>
      </c>
      <c r="M276">
        <v>30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48</v>
      </c>
      <c r="B277">
        <f>IF(A276&lt;&gt;Receive[[#This Row],[No]],1,B276+1)</f>
        <v>2</v>
      </c>
      <c r="C277" t="s">
        <v>117</v>
      </c>
      <c r="D277" t="s">
        <v>50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239</v>
      </c>
      <c r="K277" t="s">
        <v>205</v>
      </c>
      <c r="L277" t="s">
        <v>172</v>
      </c>
      <c r="M277">
        <v>27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48</v>
      </c>
      <c r="B278">
        <f>IF(A277&lt;&gt;Receive[[#This Row],[No]],1,B277+1)</f>
        <v>3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239</v>
      </c>
      <c r="K278" t="s">
        <v>173</v>
      </c>
      <c r="L278" t="s">
        <v>172</v>
      </c>
      <c r="M278">
        <v>26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4</v>
      </c>
      <c r="C279" t="s">
        <v>117</v>
      </c>
      <c r="D279" t="s">
        <v>50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239</v>
      </c>
      <c r="K279" t="s">
        <v>241</v>
      </c>
      <c r="L279" t="s">
        <v>172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プール掃除二口堅治ICONIC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5</v>
      </c>
      <c r="C280" t="s">
        <v>117</v>
      </c>
      <c r="D280" t="s">
        <v>50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239</v>
      </c>
      <c r="K280" t="s">
        <v>120</v>
      </c>
      <c r="L280" t="s">
        <v>188</v>
      </c>
      <c r="M280">
        <v>30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プール掃除二口堅治ICONIC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6</v>
      </c>
      <c r="C281" t="s">
        <v>117</v>
      </c>
      <c r="D281" t="s">
        <v>50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239</v>
      </c>
      <c r="K281" t="s">
        <v>174</v>
      </c>
      <c r="L281" t="s">
        <v>172</v>
      </c>
      <c r="M281">
        <v>26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プール掃除二口堅治ICONIC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7</v>
      </c>
      <c r="C282" t="s">
        <v>117</v>
      </c>
      <c r="D282" t="s">
        <v>50</v>
      </c>
      <c r="E282" t="s">
        <v>23</v>
      </c>
      <c r="F282" t="s">
        <v>25</v>
      </c>
      <c r="G282" t="s">
        <v>49</v>
      </c>
      <c r="H282" t="s">
        <v>71</v>
      </c>
      <c r="I282">
        <v>1</v>
      </c>
      <c r="J282" t="s">
        <v>239</v>
      </c>
      <c r="K282" t="s">
        <v>175</v>
      </c>
      <c r="L282" t="s">
        <v>172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プール掃除二口堅治ICONIC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8</v>
      </c>
      <c r="C283" t="s">
        <v>117</v>
      </c>
      <c r="D283" t="s">
        <v>50</v>
      </c>
      <c r="E283" t="s">
        <v>23</v>
      </c>
      <c r="F283" t="s">
        <v>25</v>
      </c>
      <c r="G283" t="s">
        <v>49</v>
      </c>
      <c r="H283" t="s">
        <v>71</v>
      </c>
      <c r="I283">
        <v>1</v>
      </c>
      <c r="J283" t="s">
        <v>239</v>
      </c>
      <c r="K283" t="s">
        <v>193</v>
      </c>
      <c r="L283" t="s">
        <v>235</v>
      </c>
      <c r="M283">
        <v>43</v>
      </c>
      <c r="N283">
        <v>0</v>
      </c>
      <c r="O283">
        <v>53</v>
      </c>
      <c r="P283">
        <v>0</v>
      </c>
      <c r="T283" t="str">
        <f>Receive[[#This Row],[服装]]&amp;Receive[[#This Row],[名前]]&amp;Receive[[#This Row],[レアリティ]]</f>
        <v>プール掃除二口堅治ICONIC</v>
      </c>
    </row>
    <row r="284" spans="1:20" x14ac:dyDescent="0.3">
      <c r="A284">
        <f>VLOOKUP(Receive[[#This Row],[No用]],SetNo[[No.用]:[vlookup 用]],2,FALSE)</f>
        <v>49</v>
      </c>
      <c r="B284">
        <f>IF(A283&lt;&gt;Receive[[#This Row],[No]],1,B283+1)</f>
        <v>1</v>
      </c>
      <c r="C284" t="s">
        <v>216</v>
      </c>
      <c r="D284" t="s">
        <v>396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239</v>
      </c>
      <c r="K284" s="3" t="s">
        <v>119</v>
      </c>
      <c r="L284" s="3" t="s">
        <v>172</v>
      </c>
      <c r="M284">
        <v>24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2</v>
      </c>
      <c r="C285" t="s">
        <v>216</v>
      </c>
      <c r="D285" t="s">
        <v>396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239</v>
      </c>
      <c r="K285" s="3" t="s">
        <v>205</v>
      </c>
      <c r="L285" s="3" t="s">
        <v>172</v>
      </c>
      <c r="M285">
        <v>24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ユニフォーム黄金川貫至ICONIC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3</v>
      </c>
      <c r="C286" t="s">
        <v>216</v>
      </c>
      <c r="D286" t="s">
        <v>396</v>
      </c>
      <c r="E286" t="s">
        <v>23</v>
      </c>
      <c r="F286" t="s">
        <v>31</v>
      </c>
      <c r="G286" t="s">
        <v>49</v>
      </c>
      <c r="H286" t="s">
        <v>71</v>
      </c>
      <c r="I286">
        <v>1</v>
      </c>
      <c r="J286" t="s">
        <v>239</v>
      </c>
      <c r="K286" s="3" t="s">
        <v>173</v>
      </c>
      <c r="L286" s="3" t="s">
        <v>172</v>
      </c>
      <c r="M286">
        <v>24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ユニフォーム黄金川貫至ICONIC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4</v>
      </c>
      <c r="C287" t="s">
        <v>216</v>
      </c>
      <c r="D287" t="s">
        <v>396</v>
      </c>
      <c r="E287" t="s">
        <v>23</v>
      </c>
      <c r="F287" t="s">
        <v>31</v>
      </c>
      <c r="G287" t="s">
        <v>49</v>
      </c>
      <c r="H287" t="s">
        <v>71</v>
      </c>
      <c r="I287">
        <v>1</v>
      </c>
      <c r="J287" t="s">
        <v>239</v>
      </c>
      <c r="K287" s="3" t="s">
        <v>120</v>
      </c>
      <c r="L287" s="3" t="s">
        <v>172</v>
      </c>
      <c r="M287">
        <v>24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ユニフォーム黄金川貫至ICONIC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5</v>
      </c>
      <c r="C288" t="s">
        <v>216</v>
      </c>
      <c r="D288" t="s">
        <v>396</v>
      </c>
      <c r="E288" t="s">
        <v>23</v>
      </c>
      <c r="F288" t="s">
        <v>31</v>
      </c>
      <c r="G288" t="s">
        <v>49</v>
      </c>
      <c r="H288" t="s">
        <v>71</v>
      </c>
      <c r="I288">
        <v>1</v>
      </c>
      <c r="J288" t="s">
        <v>239</v>
      </c>
      <c r="K288" s="3" t="s">
        <v>174</v>
      </c>
      <c r="L288" s="3" t="s">
        <v>172</v>
      </c>
      <c r="M288">
        <v>24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ユニフォーム黄金川貫至ICONIC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6</v>
      </c>
      <c r="C289" t="s">
        <v>216</v>
      </c>
      <c r="D289" t="s">
        <v>396</v>
      </c>
      <c r="E289" t="s">
        <v>23</v>
      </c>
      <c r="F289" t="s">
        <v>31</v>
      </c>
      <c r="G289" t="s">
        <v>49</v>
      </c>
      <c r="H289" t="s">
        <v>71</v>
      </c>
      <c r="I289">
        <v>1</v>
      </c>
      <c r="J289" t="s">
        <v>239</v>
      </c>
      <c r="K289" s="3" t="s">
        <v>175</v>
      </c>
      <c r="L289" s="3" t="s">
        <v>172</v>
      </c>
      <c r="M289">
        <v>24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ユニフォーム黄金川貫至ICONIC</v>
      </c>
    </row>
    <row r="290" spans="1:20" x14ac:dyDescent="0.3">
      <c r="A290">
        <f>VLOOKUP(Receive[[#This Row],[No用]],SetNo[[No.用]:[vlookup 用]],2,FALSE)</f>
        <v>50</v>
      </c>
      <c r="B290">
        <f>IF(A289&lt;&gt;Receive[[#This Row],[No]],1,B289+1)</f>
        <v>1</v>
      </c>
      <c r="C290" t="s">
        <v>149</v>
      </c>
      <c r="D290" t="s">
        <v>396</v>
      </c>
      <c r="E290" t="s">
        <v>23</v>
      </c>
      <c r="F290" t="s">
        <v>31</v>
      </c>
      <c r="G290" t="s">
        <v>49</v>
      </c>
      <c r="H290" t="s">
        <v>71</v>
      </c>
      <c r="I290">
        <v>1</v>
      </c>
      <c r="J290" t="s">
        <v>239</v>
      </c>
      <c r="K290" s="3" t="s">
        <v>119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50</v>
      </c>
      <c r="B291">
        <f>IF(A290&lt;&gt;Receive[[#This Row],[No]],1,B290+1)</f>
        <v>2</v>
      </c>
      <c r="C291" t="s">
        <v>149</v>
      </c>
      <c r="D291" t="s">
        <v>396</v>
      </c>
      <c r="E291" t="s">
        <v>23</v>
      </c>
      <c r="F291" t="s">
        <v>31</v>
      </c>
      <c r="G291" t="s">
        <v>49</v>
      </c>
      <c r="H291" t="s">
        <v>71</v>
      </c>
      <c r="I291">
        <v>1</v>
      </c>
      <c r="J291" t="s">
        <v>239</v>
      </c>
      <c r="K291" s="3" t="s">
        <v>205</v>
      </c>
      <c r="L291" s="3" t="s">
        <v>172</v>
      </c>
      <c r="M291">
        <v>24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制服黄金川貫至ICONIC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3</v>
      </c>
      <c r="C292" t="s">
        <v>149</v>
      </c>
      <c r="D292" t="s">
        <v>396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239</v>
      </c>
      <c r="K292" s="3" t="s">
        <v>173</v>
      </c>
      <c r="L292" s="3" t="s">
        <v>172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4</v>
      </c>
      <c r="C293" t="s">
        <v>149</v>
      </c>
      <c r="D293" t="s">
        <v>396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239</v>
      </c>
      <c r="K293" s="3" t="s">
        <v>120</v>
      </c>
      <c r="L293" s="3" t="s">
        <v>172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5</v>
      </c>
      <c r="C294" t="s">
        <v>149</v>
      </c>
      <c r="D294" t="s">
        <v>396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239</v>
      </c>
      <c r="K294" s="3" t="s">
        <v>174</v>
      </c>
      <c r="L294" s="3" t="s">
        <v>172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6</v>
      </c>
      <c r="C295" t="s">
        <v>149</v>
      </c>
      <c r="D295" t="s">
        <v>396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239</v>
      </c>
      <c r="K295" s="3" t="s">
        <v>175</v>
      </c>
      <c r="L295" s="3" t="s">
        <v>172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制服黄金川貫至ICONIC</v>
      </c>
    </row>
    <row r="296" spans="1:20" x14ac:dyDescent="0.3">
      <c r="A296">
        <f>VLOOKUP(Receive[[#This Row],[No用]],SetNo[[No.用]:[vlookup 用]],2,FALSE)</f>
        <v>51</v>
      </c>
      <c r="B296">
        <f>IF(A295&lt;&gt;Receive[[#This Row],[No]],1,B295+1)</f>
        <v>1</v>
      </c>
      <c r="C296" s="3" t="s">
        <v>716</v>
      </c>
      <c r="D296" t="s">
        <v>396</v>
      </c>
      <c r="E296" s="3" t="s">
        <v>90</v>
      </c>
      <c r="F296" t="s">
        <v>31</v>
      </c>
      <c r="G296" t="s">
        <v>49</v>
      </c>
      <c r="H296" t="s">
        <v>71</v>
      </c>
      <c r="I296">
        <v>1</v>
      </c>
      <c r="J296" t="s">
        <v>239</v>
      </c>
      <c r="K296" s="3" t="s">
        <v>119</v>
      </c>
      <c r="L296" s="3" t="s">
        <v>172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職業体験黄金川貫至ICONIC</v>
      </c>
    </row>
    <row r="297" spans="1:20" x14ac:dyDescent="0.3">
      <c r="A297">
        <f>VLOOKUP(Receive[[#This Row],[No用]],SetNo[[No.用]:[vlookup 用]],2,FALSE)</f>
        <v>51</v>
      </c>
      <c r="B297">
        <f>IF(A296&lt;&gt;Receive[[#This Row],[No]],1,B296+1)</f>
        <v>2</v>
      </c>
      <c r="C297" s="3" t="s">
        <v>716</v>
      </c>
      <c r="D297" t="s">
        <v>396</v>
      </c>
      <c r="E297" s="3" t="s">
        <v>90</v>
      </c>
      <c r="F297" t="s">
        <v>31</v>
      </c>
      <c r="G297" t="s">
        <v>49</v>
      </c>
      <c r="H297" t="s">
        <v>71</v>
      </c>
      <c r="I297">
        <v>1</v>
      </c>
      <c r="J297" t="s">
        <v>239</v>
      </c>
      <c r="K297" s="3" t="s">
        <v>205</v>
      </c>
      <c r="L297" s="3" t="s">
        <v>172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職業体験黄金川貫至ICONIC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3</v>
      </c>
      <c r="C298" s="3" t="s">
        <v>716</v>
      </c>
      <c r="D298" t="s">
        <v>396</v>
      </c>
      <c r="E298" s="3" t="s">
        <v>90</v>
      </c>
      <c r="F298" t="s">
        <v>31</v>
      </c>
      <c r="G298" t="s">
        <v>49</v>
      </c>
      <c r="H298" t="s">
        <v>71</v>
      </c>
      <c r="I298">
        <v>1</v>
      </c>
      <c r="J298" t="s">
        <v>239</v>
      </c>
      <c r="K298" s="3" t="s">
        <v>173</v>
      </c>
      <c r="L298" s="3" t="s">
        <v>172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職業体験黄金川貫至ICONIC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4</v>
      </c>
      <c r="C299" s="3" t="s">
        <v>716</v>
      </c>
      <c r="D299" t="s">
        <v>396</v>
      </c>
      <c r="E299" s="3" t="s">
        <v>90</v>
      </c>
      <c r="F299" t="s">
        <v>31</v>
      </c>
      <c r="G299" t="s">
        <v>49</v>
      </c>
      <c r="H299" t="s">
        <v>71</v>
      </c>
      <c r="I299">
        <v>1</v>
      </c>
      <c r="J299" t="s">
        <v>239</v>
      </c>
      <c r="K299" s="3" t="s">
        <v>120</v>
      </c>
      <c r="L299" s="3" t="s">
        <v>172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職業体験黄金川貫至ICONIC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5</v>
      </c>
      <c r="C300" s="3" t="s">
        <v>716</v>
      </c>
      <c r="D300" t="s">
        <v>396</v>
      </c>
      <c r="E300" s="3" t="s">
        <v>90</v>
      </c>
      <c r="F300" t="s">
        <v>31</v>
      </c>
      <c r="G300" t="s">
        <v>49</v>
      </c>
      <c r="H300" t="s">
        <v>71</v>
      </c>
      <c r="I300">
        <v>1</v>
      </c>
      <c r="J300" t="s">
        <v>239</v>
      </c>
      <c r="K300" s="3" t="s">
        <v>174</v>
      </c>
      <c r="L300" s="3" t="s">
        <v>172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職業体験黄金川貫至ICONIC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6</v>
      </c>
      <c r="C301" s="3" t="s">
        <v>716</v>
      </c>
      <c r="D301" t="s">
        <v>396</v>
      </c>
      <c r="E301" s="3" t="s">
        <v>90</v>
      </c>
      <c r="F301" t="s">
        <v>31</v>
      </c>
      <c r="G301" t="s">
        <v>49</v>
      </c>
      <c r="H301" t="s">
        <v>71</v>
      </c>
      <c r="I301">
        <v>1</v>
      </c>
      <c r="J301" t="s">
        <v>239</v>
      </c>
      <c r="K301" s="3" t="s">
        <v>175</v>
      </c>
      <c r="L301" s="3" t="s">
        <v>172</v>
      </c>
      <c r="M301">
        <v>24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職業体験黄金川貫至ICONIC</v>
      </c>
    </row>
    <row r="302" spans="1:20" x14ac:dyDescent="0.3">
      <c r="A302">
        <f>VLOOKUP(Receive[[#This Row],[No用]],SetNo[[No.用]:[vlookup 用]],2,FALSE)</f>
        <v>52</v>
      </c>
      <c r="B302">
        <f>IF(A301&lt;&gt;Receive[[#This Row],[No]],1,B301+1)</f>
        <v>1</v>
      </c>
      <c r="C302" t="s">
        <v>216</v>
      </c>
      <c r="D302" t="s">
        <v>51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239</v>
      </c>
      <c r="K302" s="3" t="s">
        <v>119</v>
      </c>
      <c r="L302" s="3" t="s">
        <v>172</v>
      </c>
      <c r="M302">
        <v>24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ユニフォーム小原豊ICONIC</v>
      </c>
    </row>
    <row r="303" spans="1:20" x14ac:dyDescent="0.3">
      <c r="A303">
        <f>VLOOKUP(Receive[[#This Row],[No用]],SetNo[[No.用]:[vlookup 用]],2,FALSE)</f>
        <v>52</v>
      </c>
      <c r="B303">
        <f>IF(A302&lt;&gt;Receive[[#This Row],[No]],1,B302+1)</f>
        <v>2</v>
      </c>
      <c r="C303" t="s">
        <v>216</v>
      </c>
      <c r="D303" t="s">
        <v>51</v>
      </c>
      <c r="E303" t="s">
        <v>23</v>
      </c>
      <c r="F303" t="s">
        <v>25</v>
      </c>
      <c r="G303" t="s">
        <v>49</v>
      </c>
      <c r="H303" t="s">
        <v>71</v>
      </c>
      <c r="I303">
        <v>1</v>
      </c>
      <c r="J303" t="s">
        <v>239</v>
      </c>
      <c r="K303" s="3" t="s">
        <v>241</v>
      </c>
      <c r="L303" s="3" t="s">
        <v>172</v>
      </c>
      <c r="M303">
        <v>24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ユニフォーム小原豊ICONIC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3</v>
      </c>
      <c r="C304" t="s">
        <v>216</v>
      </c>
      <c r="D304" t="s">
        <v>51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239</v>
      </c>
      <c r="K304" s="3" t="s">
        <v>120</v>
      </c>
      <c r="L304" s="3" t="s">
        <v>172</v>
      </c>
      <c r="M304">
        <v>24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ユニフォーム小原豊ICONIC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4</v>
      </c>
      <c r="C305" t="s">
        <v>216</v>
      </c>
      <c r="D305" t="s">
        <v>51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239</v>
      </c>
      <c r="K305" s="3" t="s">
        <v>174</v>
      </c>
      <c r="L305" s="3" t="s">
        <v>172</v>
      </c>
      <c r="M305">
        <v>24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ユニフォーム小原豊ICONIC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5</v>
      </c>
      <c r="C306" t="s">
        <v>216</v>
      </c>
      <c r="D306" t="s">
        <v>51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239</v>
      </c>
      <c r="K306" s="3" t="s">
        <v>175</v>
      </c>
      <c r="L306" s="3" t="s">
        <v>172</v>
      </c>
      <c r="M306">
        <v>11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ユニフォーム小原豊ICONIC</v>
      </c>
    </row>
    <row r="307" spans="1:20" x14ac:dyDescent="0.3">
      <c r="A307">
        <f>VLOOKUP(Receive[[#This Row],[No用]],SetNo[[No.用]:[vlookup 用]],2,FALSE)</f>
        <v>53</v>
      </c>
      <c r="B307">
        <f>IF(A306&lt;&gt;Receive[[#This Row],[No]],1,B306+1)</f>
        <v>1</v>
      </c>
      <c r="C307" t="s">
        <v>216</v>
      </c>
      <c r="D307" t="s">
        <v>52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239</v>
      </c>
      <c r="K307" s="3" t="s">
        <v>119</v>
      </c>
      <c r="L307" s="3" t="s">
        <v>172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ユニフォーム女川太郎ICONIC</v>
      </c>
    </row>
    <row r="308" spans="1:20" x14ac:dyDescent="0.3">
      <c r="A308">
        <f>VLOOKUP(Receive[[#This Row],[No用]],SetNo[[No.用]:[vlookup 用]],2,FALSE)</f>
        <v>53</v>
      </c>
      <c r="B308">
        <f>IF(A307&lt;&gt;Receive[[#This Row],[No]],1,B307+1)</f>
        <v>2</v>
      </c>
      <c r="C308" t="s">
        <v>216</v>
      </c>
      <c r="D308" t="s">
        <v>52</v>
      </c>
      <c r="E308" t="s">
        <v>23</v>
      </c>
      <c r="F308" t="s">
        <v>25</v>
      </c>
      <c r="G308" t="s">
        <v>49</v>
      </c>
      <c r="H308" t="s">
        <v>71</v>
      </c>
      <c r="I308">
        <v>1</v>
      </c>
      <c r="J308" t="s">
        <v>239</v>
      </c>
      <c r="K308" s="3" t="s">
        <v>173</v>
      </c>
      <c r="L308" s="3" t="s">
        <v>172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ユニフォーム女川太郎ICONIC</v>
      </c>
    </row>
    <row r="309" spans="1:20" x14ac:dyDescent="0.3">
      <c r="A309">
        <f>VLOOKUP(Receive[[#This Row],[No用]],SetNo[[No.用]:[vlookup 用]],2,FALSE)</f>
        <v>53</v>
      </c>
      <c r="B309">
        <f>IF(A308&lt;&gt;Receive[[#This Row],[No]],1,B308+1)</f>
        <v>3</v>
      </c>
      <c r="C309" t="s">
        <v>216</v>
      </c>
      <c r="D309" t="s">
        <v>52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239</v>
      </c>
      <c r="K309" s="3" t="s">
        <v>241</v>
      </c>
      <c r="L309" s="3" t="s">
        <v>172</v>
      </c>
      <c r="M309">
        <v>26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ユニフォーム女川太郎ICONIC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4</v>
      </c>
      <c r="C310" t="s">
        <v>216</v>
      </c>
      <c r="D310" t="s">
        <v>52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239</v>
      </c>
      <c r="K310" s="3" t="s">
        <v>120</v>
      </c>
      <c r="L310" s="3" t="s">
        <v>172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ユニフォーム女川太郎ICONIC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5</v>
      </c>
      <c r="C311" t="s">
        <v>216</v>
      </c>
      <c r="D311" t="s">
        <v>52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239</v>
      </c>
      <c r="K311" s="3" t="s">
        <v>174</v>
      </c>
      <c r="L311" s="3" t="s">
        <v>172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ユニフォーム女川太郎ICONIC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6</v>
      </c>
      <c r="C312" t="s">
        <v>216</v>
      </c>
      <c r="D312" t="s">
        <v>52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239</v>
      </c>
      <c r="K312" s="3" t="s">
        <v>175</v>
      </c>
      <c r="L312" s="3" t="s">
        <v>172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ユニフォーム女川太郎ICONIC</v>
      </c>
    </row>
    <row r="313" spans="1:20" x14ac:dyDescent="0.3">
      <c r="A313">
        <f>VLOOKUP(Receive[[#This Row],[No用]],SetNo[[No.用]:[vlookup 用]],2,FALSE)</f>
        <v>54</v>
      </c>
      <c r="B313">
        <f>IF(A312&lt;&gt;Receive[[#This Row],[No]],1,B312+1)</f>
        <v>1</v>
      </c>
      <c r="C313" t="s">
        <v>216</v>
      </c>
      <c r="D313" t="s">
        <v>53</v>
      </c>
      <c r="E313" t="s">
        <v>23</v>
      </c>
      <c r="F313" t="s">
        <v>21</v>
      </c>
      <c r="G313" t="s">
        <v>49</v>
      </c>
      <c r="H313" t="s">
        <v>71</v>
      </c>
      <c r="I313">
        <v>1</v>
      </c>
      <c r="J313" t="s">
        <v>239</v>
      </c>
      <c r="K313" s="3" t="s">
        <v>119</v>
      </c>
      <c r="L313" s="3" t="s">
        <v>183</v>
      </c>
      <c r="M313">
        <v>33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ユニフォーム作並浩輔ICONIC</v>
      </c>
    </row>
    <row r="314" spans="1:20" x14ac:dyDescent="0.3">
      <c r="A314">
        <f>VLOOKUP(Receive[[#This Row],[No用]],SetNo[[No.用]:[vlookup 用]],2,FALSE)</f>
        <v>54</v>
      </c>
      <c r="B314">
        <f>IF(A313&lt;&gt;Receive[[#This Row],[No]],1,B313+1)</f>
        <v>2</v>
      </c>
      <c r="C314" t="s">
        <v>216</v>
      </c>
      <c r="D314" t="s">
        <v>53</v>
      </c>
      <c r="E314" t="s">
        <v>23</v>
      </c>
      <c r="F314" t="s">
        <v>21</v>
      </c>
      <c r="G314" t="s">
        <v>49</v>
      </c>
      <c r="H314" t="s">
        <v>71</v>
      </c>
      <c r="I314">
        <v>1</v>
      </c>
      <c r="J314" t="s">
        <v>239</v>
      </c>
      <c r="K314" s="3" t="s">
        <v>173</v>
      </c>
      <c r="L314" s="3" t="s">
        <v>172</v>
      </c>
      <c r="M314">
        <v>31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ユニフォーム作並浩輔ICONIC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3</v>
      </c>
      <c r="C315" t="s">
        <v>216</v>
      </c>
      <c r="D315" t="s">
        <v>53</v>
      </c>
      <c r="E315" t="s">
        <v>23</v>
      </c>
      <c r="F315" t="s">
        <v>21</v>
      </c>
      <c r="G315" t="s">
        <v>49</v>
      </c>
      <c r="H315" t="s">
        <v>71</v>
      </c>
      <c r="I315">
        <v>1</v>
      </c>
      <c r="J315" t="s">
        <v>239</v>
      </c>
      <c r="K315" s="3" t="s">
        <v>241</v>
      </c>
      <c r="L315" s="3" t="s">
        <v>172</v>
      </c>
      <c r="M315">
        <v>31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ユニフォーム作並浩輔ICONIC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4</v>
      </c>
      <c r="C316" t="s">
        <v>216</v>
      </c>
      <c r="D316" t="s">
        <v>53</v>
      </c>
      <c r="E316" t="s">
        <v>23</v>
      </c>
      <c r="F316" t="s">
        <v>21</v>
      </c>
      <c r="G316" t="s">
        <v>49</v>
      </c>
      <c r="H316" t="s">
        <v>71</v>
      </c>
      <c r="I316">
        <v>1</v>
      </c>
      <c r="J316" t="s">
        <v>239</v>
      </c>
      <c r="K316" s="3" t="s">
        <v>120</v>
      </c>
      <c r="L316" s="3" t="s">
        <v>183</v>
      </c>
      <c r="M316">
        <v>33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ユニフォーム作並浩輔ICONIC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5</v>
      </c>
      <c r="C317" t="s">
        <v>216</v>
      </c>
      <c r="D317" t="s">
        <v>53</v>
      </c>
      <c r="E317" t="s">
        <v>23</v>
      </c>
      <c r="F317" t="s">
        <v>21</v>
      </c>
      <c r="G317" t="s">
        <v>49</v>
      </c>
      <c r="H317" t="s">
        <v>71</v>
      </c>
      <c r="I317">
        <v>1</v>
      </c>
      <c r="J317" t="s">
        <v>239</v>
      </c>
      <c r="K317" s="3" t="s">
        <v>174</v>
      </c>
      <c r="L317" s="3" t="s">
        <v>172</v>
      </c>
      <c r="M317">
        <v>31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ユニフォーム作並浩輔ICONIC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6</v>
      </c>
      <c r="C318" t="s">
        <v>216</v>
      </c>
      <c r="D318" t="s">
        <v>53</v>
      </c>
      <c r="E318" t="s">
        <v>23</v>
      </c>
      <c r="F318" t="s">
        <v>21</v>
      </c>
      <c r="G318" t="s">
        <v>49</v>
      </c>
      <c r="H318" t="s">
        <v>71</v>
      </c>
      <c r="I318">
        <v>1</v>
      </c>
      <c r="J318" t="s">
        <v>239</v>
      </c>
      <c r="K318" s="3" t="s">
        <v>175</v>
      </c>
      <c r="L318" s="3" t="s">
        <v>172</v>
      </c>
      <c r="M318">
        <v>13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ユニフォーム作並浩輔ICONIC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7</v>
      </c>
      <c r="C319" t="s">
        <v>216</v>
      </c>
      <c r="D319" t="s">
        <v>53</v>
      </c>
      <c r="E319" t="s">
        <v>23</v>
      </c>
      <c r="F319" t="s">
        <v>21</v>
      </c>
      <c r="G319" t="s">
        <v>49</v>
      </c>
      <c r="H319" t="s">
        <v>71</v>
      </c>
      <c r="I319">
        <v>1</v>
      </c>
      <c r="J319" t="s">
        <v>239</v>
      </c>
      <c r="K319" s="3" t="s">
        <v>193</v>
      </c>
      <c r="L319" s="3" t="s">
        <v>235</v>
      </c>
      <c r="M319">
        <v>46</v>
      </c>
      <c r="N319">
        <v>0</v>
      </c>
      <c r="O319">
        <v>56</v>
      </c>
      <c r="P319">
        <v>0</v>
      </c>
      <c r="T319" t="str">
        <f>Receive[[#This Row],[服装]]&amp;Receive[[#This Row],[名前]]&amp;Receive[[#This Row],[レアリティ]]</f>
        <v>ユニフォーム作並浩輔ICONIC</v>
      </c>
    </row>
    <row r="320" spans="1:20" x14ac:dyDescent="0.3">
      <c r="A320">
        <f>VLOOKUP(Receive[[#This Row],[No用]],SetNo[[No.用]:[vlookup 用]],2,FALSE)</f>
        <v>55</v>
      </c>
      <c r="B320">
        <f>IF(A319&lt;&gt;Receive[[#This Row],[No]],1,B319+1)</f>
        <v>1</v>
      </c>
      <c r="C320" t="s">
        <v>216</v>
      </c>
      <c r="D320" t="s">
        <v>54</v>
      </c>
      <c r="E320" t="s">
        <v>23</v>
      </c>
      <c r="F320" t="s">
        <v>26</v>
      </c>
      <c r="G320" t="s">
        <v>49</v>
      </c>
      <c r="H320" t="s">
        <v>71</v>
      </c>
      <c r="I320">
        <v>1</v>
      </c>
      <c r="J320" t="s">
        <v>239</v>
      </c>
      <c r="K320" s="3" t="s">
        <v>119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ユニフォーム吹上仁悟ICONIC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2</v>
      </c>
      <c r="C321" t="s">
        <v>216</v>
      </c>
      <c r="D321" t="s">
        <v>54</v>
      </c>
      <c r="E321" t="s">
        <v>23</v>
      </c>
      <c r="F321" t="s">
        <v>26</v>
      </c>
      <c r="G321" t="s">
        <v>49</v>
      </c>
      <c r="H321" t="s">
        <v>71</v>
      </c>
      <c r="I321">
        <v>1</v>
      </c>
      <c r="J321" t="s">
        <v>239</v>
      </c>
      <c r="K321" s="3" t="s">
        <v>173</v>
      </c>
      <c r="L321" s="3" t="s">
        <v>172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ユニフォーム吹上仁悟ICONIC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3</v>
      </c>
      <c r="C322" t="s">
        <v>216</v>
      </c>
      <c r="D322" t="s">
        <v>54</v>
      </c>
      <c r="E322" t="s">
        <v>23</v>
      </c>
      <c r="F322" t="s">
        <v>26</v>
      </c>
      <c r="G322" t="s">
        <v>49</v>
      </c>
      <c r="H322" t="s">
        <v>71</v>
      </c>
      <c r="I322">
        <v>1</v>
      </c>
      <c r="J322" t="s">
        <v>239</v>
      </c>
      <c r="K322" s="3" t="s">
        <v>120</v>
      </c>
      <c r="L322" s="3" t="s">
        <v>172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ユニフォーム吹上仁悟ICONIC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4</v>
      </c>
      <c r="C323" t="s">
        <v>216</v>
      </c>
      <c r="D323" t="s">
        <v>54</v>
      </c>
      <c r="E323" t="s">
        <v>23</v>
      </c>
      <c r="F323" t="s">
        <v>26</v>
      </c>
      <c r="G323" t="s">
        <v>49</v>
      </c>
      <c r="H323" t="s">
        <v>71</v>
      </c>
      <c r="I323">
        <v>1</v>
      </c>
      <c r="J323" t="s">
        <v>239</v>
      </c>
      <c r="K323" s="3" t="s">
        <v>174</v>
      </c>
      <c r="L323" s="3" t="s">
        <v>172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ユニフォーム吹上仁悟ICONIC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5</v>
      </c>
      <c r="C324" t="s">
        <v>216</v>
      </c>
      <c r="D324" t="s">
        <v>54</v>
      </c>
      <c r="E324" t="s">
        <v>23</v>
      </c>
      <c r="F324" t="s">
        <v>26</v>
      </c>
      <c r="G324" t="s">
        <v>49</v>
      </c>
      <c r="H324" t="s">
        <v>71</v>
      </c>
      <c r="I324">
        <v>1</v>
      </c>
      <c r="J324" t="s">
        <v>239</v>
      </c>
      <c r="K324" s="3" t="s">
        <v>175</v>
      </c>
      <c r="L324" s="3" t="s">
        <v>172</v>
      </c>
      <c r="M324">
        <v>14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ユニフォーム吹上仁悟ICONIC</v>
      </c>
    </row>
    <row r="325" spans="1:20" x14ac:dyDescent="0.3">
      <c r="A325">
        <f>VLOOKUP(Receive[[#This Row],[No用]],SetNo[[No.用]:[vlookup 用]],2,FALSE)</f>
        <v>56</v>
      </c>
      <c r="B325">
        <f>IF(A324&lt;&gt;Receive[[#This Row],[No]],1,B324+1)</f>
        <v>1</v>
      </c>
      <c r="C325" t="s">
        <v>216</v>
      </c>
      <c r="D325" t="s">
        <v>30</v>
      </c>
      <c r="E325" t="s">
        <v>23</v>
      </c>
      <c r="F325" t="s">
        <v>31</v>
      </c>
      <c r="G325" t="s">
        <v>20</v>
      </c>
      <c r="H325" t="s">
        <v>71</v>
      </c>
      <c r="I325">
        <v>1</v>
      </c>
      <c r="J325" t="s">
        <v>239</v>
      </c>
      <c r="K325" s="3" t="s">
        <v>119</v>
      </c>
      <c r="L325" s="3" t="s">
        <v>172</v>
      </c>
      <c r="M325">
        <v>29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ユニフォーム及川徹ICONIC</v>
      </c>
    </row>
    <row r="326" spans="1:20" x14ac:dyDescent="0.3">
      <c r="A326">
        <f>VLOOKUP(Receive[[#This Row],[No用]],SetNo[[No.用]:[vlookup 用]],2,FALSE)</f>
        <v>56</v>
      </c>
      <c r="B326">
        <f>IF(A325&lt;&gt;Receive[[#This Row],[No]],1,B325+1)</f>
        <v>2</v>
      </c>
      <c r="C326" t="s">
        <v>216</v>
      </c>
      <c r="D326" t="s">
        <v>30</v>
      </c>
      <c r="E326" t="s">
        <v>23</v>
      </c>
      <c r="F326" t="s">
        <v>31</v>
      </c>
      <c r="G326" t="s">
        <v>20</v>
      </c>
      <c r="H326" t="s">
        <v>71</v>
      </c>
      <c r="I326">
        <v>1</v>
      </c>
      <c r="J326" t="s">
        <v>239</v>
      </c>
      <c r="K326" s="3" t="s">
        <v>173</v>
      </c>
      <c r="L326" s="3" t="s">
        <v>172</v>
      </c>
      <c r="M326">
        <v>29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ユニフォーム及川徹ICONIC</v>
      </c>
    </row>
    <row r="327" spans="1:20" x14ac:dyDescent="0.3">
      <c r="A327">
        <f>VLOOKUP(Receive[[#This Row],[No用]],SetNo[[No.用]:[vlookup 用]],2,FALSE)</f>
        <v>56</v>
      </c>
      <c r="B327">
        <f>IF(A326&lt;&gt;Receive[[#This Row],[No]],1,B326+1)</f>
        <v>3</v>
      </c>
      <c r="C327" t="s">
        <v>216</v>
      </c>
      <c r="D327" t="s">
        <v>30</v>
      </c>
      <c r="E327" t="s">
        <v>23</v>
      </c>
      <c r="F327" t="s">
        <v>31</v>
      </c>
      <c r="G327" t="s">
        <v>20</v>
      </c>
      <c r="H327" t="s">
        <v>71</v>
      </c>
      <c r="I327">
        <v>1</v>
      </c>
      <c r="J327" t="s">
        <v>239</v>
      </c>
      <c r="K327" s="3" t="s">
        <v>241</v>
      </c>
      <c r="L327" s="3" t="s">
        <v>172</v>
      </c>
      <c r="M327">
        <v>29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ユニフォーム及川徹ICONIC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4</v>
      </c>
      <c r="C328" t="s">
        <v>216</v>
      </c>
      <c r="D328" t="s">
        <v>30</v>
      </c>
      <c r="E328" t="s">
        <v>23</v>
      </c>
      <c r="F328" t="s">
        <v>31</v>
      </c>
      <c r="G328" t="s">
        <v>20</v>
      </c>
      <c r="H328" t="s">
        <v>71</v>
      </c>
      <c r="I328">
        <v>1</v>
      </c>
      <c r="J328" t="s">
        <v>239</v>
      </c>
      <c r="K328" s="3" t="s">
        <v>120</v>
      </c>
      <c r="L328" s="3" t="s">
        <v>172</v>
      </c>
      <c r="M328">
        <v>29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ユニフォーム及川徹ICONIC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5</v>
      </c>
      <c r="C329" t="s">
        <v>216</v>
      </c>
      <c r="D329" t="s">
        <v>30</v>
      </c>
      <c r="E329" t="s">
        <v>23</v>
      </c>
      <c r="F329" t="s">
        <v>31</v>
      </c>
      <c r="G329" t="s">
        <v>20</v>
      </c>
      <c r="H329" t="s">
        <v>71</v>
      </c>
      <c r="I329">
        <v>1</v>
      </c>
      <c r="J329" t="s">
        <v>239</v>
      </c>
      <c r="K329" s="3" t="s">
        <v>174</v>
      </c>
      <c r="L329" s="3" t="s">
        <v>172</v>
      </c>
      <c r="M329">
        <v>29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ユニフォーム及川徹ICONIC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6</v>
      </c>
      <c r="C330" t="s">
        <v>216</v>
      </c>
      <c r="D330" t="s">
        <v>30</v>
      </c>
      <c r="E330" t="s">
        <v>23</v>
      </c>
      <c r="F330" t="s">
        <v>31</v>
      </c>
      <c r="G330" t="s">
        <v>20</v>
      </c>
      <c r="H330" t="s">
        <v>71</v>
      </c>
      <c r="I330">
        <v>1</v>
      </c>
      <c r="J330" t="s">
        <v>239</v>
      </c>
      <c r="K330" s="3" t="s">
        <v>175</v>
      </c>
      <c r="L330" s="3" t="s">
        <v>172</v>
      </c>
      <c r="M330">
        <v>13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ユニフォーム及川徹ICONIC</v>
      </c>
    </row>
    <row r="331" spans="1:20" x14ac:dyDescent="0.3">
      <c r="A331">
        <f>VLOOKUP(Receive[[#This Row],[No用]],SetNo[[No.用]:[vlookup 用]],2,FALSE)</f>
        <v>57</v>
      </c>
      <c r="B331">
        <f>IF(A330&lt;&gt;Receive[[#This Row],[No]],1,B330+1)</f>
        <v>1</v>
      </c>
      <c r="C331" t="s">
        <v>117</v>
      </c>
      <c r="D331" t="s">
        <v>30</v>
      </c>
      <c r="E331" t="s">
        <v>24</v>
      </c>
      <c r="F331" t="s">
        <v>31</v>
      </c>
      <c r="G331" t="s">
        <v>20</v>
      </c>
      <c r="H331" t="s">
        <v>71</v>
      </c>
      <c r="I331">
        <v>1</v>
      </c>
      <c r="J331" t="s">
        <v>239</v>
      </c>
      <c r="K331" s="3" t="s">
        <v>119</v>
      </c>
      <c r="L331" s="3" t="s">
        <v>172</v>
      </c>
      <c r="M331">
        <v>29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プール掃除及川徹ICONIC</v>
      </c>
    </row>
    <row r="332" spans="1:20" x14ac:dyDescent="0.3">
      <c r="A332">
        <f>VLOOKUP(Receive[[#This Row],[No用]],SetNo[[No.用]:[vlookup 用]],2,FALSE)</f>
        <v>57</v>
      </c>
      <c r="B332">
        <f>IF(A331&lt;&gt;Receive[[#This Row],[No]],1,B331+1)</f>
        <v>2</v>
      </c>
      <c r="C332" t="s">
        <v>117</v>
      </c>
      <c r="D332" t="s">
        <v>30</v>
      </c>
      <c r="E332" t="s">
        <v>24</v>
      </c>
      <c r="F332" t="s">
        <v>31</v>
      </c>
      <c r="G332" t="s">
        <v>20</v>
      </c>
      <c r="H332" t="s">
        <v>71</v>
      </c>
      <c r="I332">
        <v>1</v>
      </c>
      <c r="J332" t="s">
        <v>239</v>
      </c>
      <c r="K332" s="3" t="s">
        <v>173</v>
      </c>
      <c r="L332" s="3" t="s">
        <v>172</v>
      </c>
      <c r="M332">
        <v>29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プール掃除及川徹ICONIC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3</v>
      </c>
      <c r="C333" t="s">
        <v>117</v>
      </c>
      <c r="D333" t="s">
        <v>30</v>
      </c>
      <c r="E333" t="s">
        <v>24</v>
      </c>
      <c r="F333" t="s">
        <v>31</v>
      </c>
      <c r="G333" t="s">
        <v>20</v>
      </c>
      <c r="H333" t="s">
        <v>71</v>
      </c>
      <c r="I333">
        <v>1</v>
      </c>
      <c r="J333" t="s">
        <v>239</v>
      </c>
      <c r="K333" s="3" t="s">
        <v>241</v>
      </c>
      <c r="L333" s="3" t="s">
        <v>172</v>
      </c>
      <c r="M333">
        <v>29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プール掃除及川徹ICONIC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4</v>
      </c>
      <c r="C334" t="s">
        <v>117</v>
      </c>
      <c r="D334" t="s">
        <v>30</v>
      </c>
      <c r="E334" t="s">
        <v>24</v>
      </c>
      <c r="F334" t="s">
        <v>31</v>
      </c>
      <c r="G334" t="s">
        <v>20</v>
      </c>
      <c r="H334" t="s">
        <v>71</v>
      </c>
      <c r="I334">
        <v>1</v>
      </c>
      <c r="J334" t="s">
        <v>239</v>
      </c>
      <c r="K334" s="3" t="s">
        <v>120</v>
      </c>
      <c r="L334" s="3" t="s">
        <v>172</v>
      </c>
      <c r="M334">
        <v>29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プール掃除及川徹ICONIC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5</v>
      </c>
      <c r="C335" t="s">
        <v>117</v>
      </c>
      <c r="D335" t="s">
        <v>30</v>
      </c>
      <c r="E335" t="s">
        <v>24</v>
      </c>
      <c r="F335" t="s">
        <v>31</v>
      </c>
      <c r="G335" t="s">
        <v>20</v>
      </c>
      <c r="H335" t="s">
        <v>71</v>
      </c>
      <c r="I335">
        <v>1</v>
      </c>
      <c r="J335" t="s">
        <v>239</v>
      </c>
      <c r="K335" s="3" t="s">
        <v>174</v>
      </c>
      <c r="L335" s="3" t="s">
        <v>172</v>
      </c>
      <c r="M335">
        <v>29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プール掃除及川徹ICONIC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6</v>
      </c>
      <c r="C336" t="s">
        <v>117</v>
      </c>
      <c r="D336" t="s">
        <v>30</v>
      </c>
      <c r="E336" t="s">
        <v>24</v>
      </c>
      <c r="F336" t="s">
        <v>31</v>
      </c>
      <c r="G336" t="s">
        <v>20</v>
      </c>
      <c r="H336" t="s">
        <v>71</v>
      </c>
      <c r="I336">
        <v>1</v>
      </c>
      <c r="J336" t="s">
        <v>239</v>
      </c>
      <c r="K336" s="3" t="s">
        <v>175</v>
      </c>
      <c r="L336" s="3" t="s">
        <v>172</v>
      </c>
      <c r="M336">
        <v>13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プール掃除及川徹ICONIC</v>
      </c>
    </row>
    <row r="337" spans="1:20" x14ac:dyDescent="0.3">
      <c r="A337">
        <f>VLOOKUP(Receive[[#This Row],[No用]],SetNo[[No.用]:[vlookup 用]],2,FALSE)</f>
        <v>58</v>
      </c>
      <c r="B337">
        <f>IF(A336&lt;&gt;Receive[[#This Row],[No]],1,B336+1)</f>
        <v>1</v>
      </c>
      <c r="C337" t="s">
        <v>216</v>
      </c>
      <c r="D337" t="s">
        <v>32</v>
      </c>
      <c r="E337" t="s">
        <v>28</v>
      </c>
      <c r="F337" t="s">
        <v>25</v>
      </c>
      <c r="G337" t="s">
        <v>20</v>
      </c>
      <c r="H337" t="s">
        <v>71</v>
      </c>
      <c r="I337">
        <v>1</v>
      </c>
      <c r="J337" t="s">
        <v>239</v>
      </c>
      <c r="K337" s="3" t="s">
        <v>119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ユニフォーム岩泉一ICONIC</v>
      </c>
    </row>
    <row r="338" spans="1:20" x14ac:dyDescent="0.3">
      <c r="A338">
        <f>VLOOKUP(Receive[[#This Row],[No用]],SetNo[[No.用]:[vlookup 用]],2,FALSE)</f>
        <v>58</v>
      </c>
      <c r="B338">
        <f>IF(A337&lt;&gt;Receive[[#This Row],[No]],1,B337+1)</f>
        <v>2</v>
      </c>
      <c r="C338" t="s">
        <v>216</v>
      </c>
      <c r="D338" t="s">
        <v>32</v>
      </c>
      <c r="E338" t="s">
        <v>28</v>
      </c>
      <c r="F338" t="s">
        <v>25</v>
      </c>
      <c r="G338" t="s">
        <v>20</v>
      </c>
      <c r="H338" t="s">
        <v>71</v>
      </c>
      <c r="I338">
        <v>1</v>
      </c>
      <c r="J338" t="s">
        <v>239</v>
      </c>
      <c r="K338" s="3" t="s">
        <v>173</v>
      </c>
      <c r="L338" s="3" t="s">
        <v>172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ユニフォーム岩泉一ICONIC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3</v>
      </c>
      <c r="C339" t="s">
        <v>216</v>
      </c>
      <c r="D339" t="s">
        <v>32</v>
      </c>
      <c r="E339" t="s">
        <v>28</v>
      </c>
      <c r="F339" t="s">
        <v>25</v>
      </c>
      <c r="G339" t="s">
        <v>20</v>
      </c>
      <c r="H339" t="s">
        <v>71</v>
      </c>
      <c r="I339">
        <v>1</v>
      </c>
      <c r="J339" t="s">
        <v>239</v>
      </c>
      <c r="K339" s="3" t="s">
        <v>120</v>
      </c>
      <c r="L339" s="3" t="s">
        <v>172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ユニフォーム岩泉一ICONIC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4</v>
      </c>
      <c r="C340" t="s">
        <v>216</v>
      </c>
      <c r="D340" t="s">
        <v>32</v>
      </c>
      <c r="E340" t="s">
        <v>28</v>
      </c>
      <c r="F340" t="s">
        <v>25</v>
      </c>
      <c r="G340" t="s">
        <v>20</v>
      </c>
      <c r="H340" t="s">
        <v>71</v>
      </c>
      <c r="I340">
        <v>1</v>
      </c>
      <c r="J340" t="s">
        <v>239</v>
      </c>
      <c r="K340" s="3" t="s">
        <v>174</v>
      </c>
      <c r="L340" s="3" t="s">
        <v>172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ユニフォーム岩泉一ICONIC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5</v>
      </c>
      <c r="C341" t="s">
        <v>216</v>
      </c>
      <c r="D341" t="s">
        <v>32</v>
      </c>
      <c r="E341" t="s">
        <v>28</v>
      </c>
      <c r="F341" t="s">
        <v>25</v>
      </c>
      <c r="G341" t="s">
        <v>20</v>
      </c>
      <c r="H341" t="s">
        <v>71</v>
      </c>
      <c r="I341">
        <v>1</v>
      </c>
      <c r="J341" t="s">
        <v>239</v>
      </c>
      <c r="K341" s="3" t="s">
        <v>175</v>
      </c>
      <c r="L341" s="3" t="s">
        <v>172</v>
      </c>
      <c r="M341">
        <v>13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ユニフォーム岩泉一ICONIC</v>
      </c>
    </row>
    <row r="342" spans="1:20" x14ac:dyDescent="0.3">
      <c r="A342">
        <f>VLOOKUP(Receive[[#This Row],[No用]],SetNo[[No.用]:[vlookup 用]],2,FALSE)</f>
        <v>59</v>
      </c>
      <c r="B342">
        <f>IF(A341&lt;&gt;Receive[[#This Row],[No]],1,B341+1)</f>
        <v>1</v>
      </c>
      <c r="C342" t="s">
        <v>117</v>
      </c>
      <c r="D342" t="s">
        <v>32</v>
      </c>
      <c r="E342" t="s">
        <v>23</v>
      </c>
      <c r="F342" t="s">
        <v>25</v>
      </c>
      <c r="G342" t="s">
        <v>20</v>
      </c>
      <c r="H342" t="s">
        <v>71</v>
      </c>
      <c r="I342">
        <v>1</v>
      </c>
      <c r="J342" t="s">
        <v>239</v>
      </c>
      <c r="K342" s="3" t="s">
        <v>119</v>
      </c>
      <c r="L342" s="3" t="s">
        <v>172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プール掃除岩泉一ICONIC</v>
      </c>
    </row>
    <row r="343" spans="1:20" x14ac:dyDescent="0.3">
      <c r="A343">
        <f>VLOOKUP(Receive[[#This Row],[No用]],SetNo[[No.用]:[vlookup 用]],2,FALSE)</f>
        <v>59</v>
      </c>
      <c r="B343">
        <f>IF(A342&lt;&gt;Receive[[#This Row],[No]],1,B342+1)</f>
        <v>2</v>
      </c>
      <c r="C343" t="s">
        <v>117</v>
      </c>
      <c r="D343" t="s">
        <v>32</v>
      </c>
      <c r="E343" t="s">
        <v>23</v>
      </c>
      <c r="F343" t="s">
        <v>25</v>
      </c>
      <c r="G343" t="s">
        <v>20</v>
      </c>
      <c r="H343" t="s">
        <v>71</v>
      </c>
      <c r="I343">
        <v>1</v>
      </c>
      <c r="J343" t="s">
        <v>239</v>
      </c>
      <c r="K343" s="3" t="s">
        <v>173</v>
      </c>
      <c r="L343" s="3" t="s">
        <v>172</v>
      </c>
      <c r="M343">
        <v>27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プール掃除岩泉一ICONIC</v>
      </c>
    </row>
    <row r="344" spans="1:20" x14ac:dyDescent="0.3">
      <c r="A344">
        <f>VLOOKUP(Receive[[#This Row],[No用]],SetNo[[No.用]:[vlookup 用]],2,FALSE)</f>
        <v>59</v>
      </c>
      <c r="B344">
        <f>IF(A343&lt;&gt;Receive[[#This Row],[No]],1,B343+1)</f>
        <v>3</v>
      </c>
      <c r="C344" t="s">
        <v>117</v>
      </c>
      <c r="D344" t="s">
        <v>32</v>
      </c>
      <c r="E344" t="s">
        <v>23</v>
      </c>
      <c r="F344" t="s">
        <v>25</v>
      </c>
      <c r="G344" t="s">
        <v>20</v>
      </c>
      <c r="H344" t="s">
        <v>71</v>
      </c>
      <c r="I344">
        <v>1</v>
      </c>
      <c r="J344" t="s">
        <v>239</v>
      </c>
      <c r="K344" s="3" t="s">
        <v>120</v>
      </c>
      <c r="L344" s="3" t="s">
        <v>172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プール掃除岩泉一ICONIC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4</v>
      </c>
      <c r="C345" t="s">
        <v>117</v>
      </c>
      <c r="D345" t="s">
        <v>32</v>
      </c>
      <c r="E345" t="s">
        <v>23</v>
      </c>
      <c r="F345" t="s">
        <v>25</v>
      </c>
      <c r="G345" t="s">
        <v>20</v>
      </c>
      <c r="H345" t="s">
        <v>71</v>
      </c>
      <c r="I345">
        <v>1</v>
      </c>
      <c r="J345" t="s">
        <v>239</v>
      </c>
      <c r="K345" s="3" t="s">
        <v>174</v>
      </c>
      <c r="L345" s="3" t="s">
        <v>172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プール掃除岩泉一ICONIC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5</v>
      </c>
      <c r="C346" t="s">
        <v>117</v>
      </c>
      <c r="D346" t="s">
        <v>32</v>
      </c>
      <c r="E346" t="s">
        <v>23</v>
      </c>
      <c r="F346" t="s">
        <v>25</v>
      </c>
      <c r="G346" t="s">
        <v>20</v>
      </c>
      <c r="H346" t="s">
        <v>71</v>
      </c>
      <c r="I346">
        <v>1</v>
      </c>
      <c r="J346" t="s">
        <v>239</v>
      </c>
      <c r="K346" s="3" t="s">
        <v>175</v>
      </c>
      <c r="L346" s="3" t="s">
        <v>172</v>
      </c>
      <c r="M346">
        <v>13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プール掃除岩泉一ICONIC</v>
      </c>
    </row>
    <row r="347" spans="1:20" x14ac:dyDescent="0.3">
      <c r="A347">
        <f>VLOOKUP(Receive[[#This Row],[No用]],SetNo[[No.用]:[vlookup 用]],2,FALSE)</f>
        <v>60</v>
      </c>
      <c r="B347">
        <f>IF(A346&lt;&gt;Receive[[#This Row],[No]],1,B346+1)</f>
        <v>1</v>
      </c>
      <c r="C347" t="s">
        <v>216</v>
      </c>
      <c r="D347" t="s">
        <v>33</v>
      </c>
      <c r="E347" t="s">
        <v>24</v>
      </c>
      <c r="F347" t="s">
        <v>26</v>
      </c>
      <c r="G347" t="s">
        <v>20</v>
      </c>
      <c r="H347" t="s">
        <v>71</v>
      </c>
      <c r="I347">
        <v>1</v>
      </c>
      <c r="J347" t="s">
        <v>239</v>
      </c>
      <c r="K347" s="3" t="s">
        <v>119</v>
      </c>
      <c r="L347" s="3" t="s">
        <v>172</v>
      </c>
      <c r="M347" s="3">
        <v>26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ユニフォーム金田一勇太郎ICONIC</v>
      </c>
    </row>
    <row r="348" spans="1:20" x14ac:dyDescent="0.3">
      <c r="A348">
        <f>VLOOKUP(Receive[[#This Row],[No用]],SetNo[[No.用]:[vlookup 用]],2,FALSE)</f>
        <v>60</v>
      </c>
      <c r="B348">
        <f>IF(A347&lt;&gt;Receive[[#This Row],[No]],1,B347+1)</f>
        <v>2</v>
      </c>
      <c r="C348" t="s">
        <v>216</v>
      </c>
      <c r="D348" t="s">
        <v>33</v>
      </c>
      <c r="E348" t="s">
        <v>24</v>
      </c>
      <c r="F348" t="s">
        <v>26</v>
      </c>
      <c r="G348" t="s">
        <v>20</v>
      </c>
      <c r="H348" t="s">
        <v>71</v>
      </c>
      <c r="I348">
        <v>1</v>
      </c>
      <c r="J348" t="s">
        <v>239</v>
      </c>
      <c r="K348" s="3" t="s">
        <v>173</v>
      </c>
      <c r="L348" s="3" t="s">
        <v>172</v>
      </c>
      <c r="M348" s="3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ユニフォーム金田一勇太郎ICONIC</v>
      </c>
    </row>
    <row r="349" spans="1:20" x14ac:dyDescent="0.3">
      <c r="A349">
        <f>VLOOKUP(Receive[[#This Row],[No用]],SetNo[[No.用]:[vlookup 用]],2,FALSE)</f>
        <v>60</v>
      </c>
      <c r="B349">
        <f>IF(A348&lt;&gt;Receive[[#This Row],[No]],1,B348+1)</f>
        <v>3</v>
      </c>
      <c r="C349" t="s">
        <v>216</v>
      </c>
      <c r="D349" t="s">
        <v>33</v>
      </c>
      <c r="E349" t="s">
        <v>24</v>
      </c>
      <c r="F349" t="s">
        <v>26</v>
      </c>
      <c r="G349" t="s">
        <v>20</v>
      </c>
      <c r="H349" t="s">
        <v>71</v>
      </c>
      <c r="I349">
        <v>1</v>
      </c>
      <c r="J349" t="s">
        <v>239</v>
      </c>
      <c r="K349" s="3" t="s">
        <v>120</v>
      </c>
      <c r="L349" s="3" t="s">
        <v>172</v>
      </c>
      <c r="M349" s="3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ユニフォーム金田一勇太郎ICONIC</v>
      </c>
    </row>
    <row r="350" spans="1:20" x14ac:dyDescent="0.3">
      <c r="A350">
        <f>VLOOKUP(Receive[[#This Row],[No用]],SetNo[[No.用]:[vlookup 用]],2,FALSE)</f>
        <v>60</v>
      </c>
      <c r="B350">
        <f>IF(A349&lt;&gt;Receive[[#This Row],[No]],1,B349+1)</f>
        <v>4</v>
      </c>
      <c r="C350" t="s">
        <v>216</v>
      </c>
      <c r="D350" t="s">
        <v>33</v>
      </c>
      <c r="E350" t="s">
        <v>24</v>
      </c>
      <c r="F350" t="s">
        <v>26</v>
      </c>
      <c r="G350" t="s">
        <v>20</v>
      </c>
      <c r="H350" t="s">
        <v>71</v>
      </c>
      <c r="I350">
        <v>1</v>
      </c>
      <c r="J350" t="s">
        <v>239</v>
      </c>
      <c r="K350" s="3" t="s">
        <v>174</v>
      </c>
      <c r="L350" s="3" t="s">
        <v>172</v>
      </c>
      <c r="M350" s="3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ユニフォーム金田一勇太郎ICONIC</v>
      </c>
    </row>
    <row r="351" spans="1:20" x14ac:dyDescent="0.3">
      <c r="A351">
        <f>VLOOKUP(Receive[[#This Row],[No用]],SetNo[[No.用]:[vlookup 用]],2,FALSE)</f>
        <v>60</v>
      </c>
      <c r="B351">
        <f>IF(A350&lt;&gt;Receive[[#This Row],[No]],1,B350+1)</f>
        <v>5</v>
      </c>
      <c r="C351" t="s">
        <v>216</v>
      </c>
      <c r="D351" t="s">
        <v>33</v>
      </c>
      <c r="E351" t="s">
        <v>24</v>
      </c>
      <c r="F351" t="s">
        <v>26</v>
      </c>
      <c r="G351" t="s">
        <v>20</v>
      </c>
      <c r="H351" t="s">
        <v>71</v>
      </c>
      <c r="I351">
        <v>1</v>
      </c>
      <c r="J351" t="s">
        <v>239</v>
      </c>
      <c r="K351" s="3" t="s">
        <v>175</v>
      </c>
      <c r="L351" s="3" t="s">
        <v>172</v>
      </c>
      <c r="M351">
        <v>13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ユニフォーム金田一勇太郎ICONIC</v>
      </c>
    </row>
    <row r="352" spans="1:20" x14ac:dyDescent="0.3">
      <c r="A352">
        <f>VLOOKUP(Receive[[#This Row],[No用]],SetNo[[No.用]:[vlookup 用]],2,FALSE)</f>
        <v>61</v>
      </c>
      <c r="B352">
        <f>IF(A351&lt;&gt;Receive[[#This Row],[No]],1,B351+1)</f>
        <v>1</v>
      </c>
      <c r="C352" t="s">
        <v>216</v>
      </c>
      <c r="D352" t="s">
        <v>34</v>
      </c>
      <c r="E352" t="s">
        <v>28</v>
      </c>
      <c r="F352" t="s">
        <v>25</v>
      </c>
      <c r="G352" t="s">
        <v>20</v>
      </c>
      <c r="H352" t="s">
        <v>71</v>
      </c>
      <c r="I352">
        <v>1</v>
      </c>
      <c r="J352" t="s">
        <v>239</v>
      </c>
      <c r="K352" s="3" t="s">
        <v>119</v>
      </c>
      <c r="L352" s="3" t="s">
        <v>172</v>
      </c>
      <c r="M352">
        <v>24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ユニフォーム京谷賢太郎ICONIC</v>
      </c>
    </row>
    <row r="353" spans="1:20" x14ac:dyDescent="0.3">
      <c r="A353">
        <f>VLOOKUP(Receive[[#This Row],[No用]],SetNo[[No.用]:[vlookup 用]],2,FALSE)</f>
        <v>61</v>
      </c>
      <c r="B353">
        <f>IF(A352&lt;&gt;Receive[[#This Row],[No]],1,B352+1)</f>
        <v>2</v>
      </c>
      <c r="C353" t="s">
        <v>216</v>
      </c>
      <c r="D353" t="s">
        <v>34</v>
      </c>
      <c r="E353" t="s">
        <v>28</v>
      </c>
      <c r="F353" t="s">
        <v>25</v>
      </c>
      <c r="G353" t="s">
        <v>20</v>
      </c>
      <c r="H353" t="s">
        <v>71</v>
      </c>
      <c r="I353">
        <v>1</v>
      </c>
      <c r="J353" t="s">
        <v>239</v>
      </c>
      <c r="K353" s="3" t="s">
        <v>173</v>
      </c>
      <c r="L353" s="3" t="s">
        <v>172</v>
      </c>
      <c r="M353">
        <v>24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ユニフォーム京谷賢太郎ICONIC</v>
      </c>
    </row>
    <row r="354" spans="1:20" x14ac:dyDescent="0.3">
      <c r="A354">
        <f>VLOOKUP(Receive[[#This Row],[No用]],SetNo[[No.用]:[vlookup 用]],2,FALSE)</f>
        <v>61</v>
      </c>
      <c r="B354">
        <f>IF(A353&lt;&gt;Receive[[#This Row],[No]],1,B353+1)</f>
        <v>3</v>
      </c>
      <c r="C354" t="s">
        <v>216</v>
      </c>
      <c r="D354" t="s">
        <v>34</v>
      </c>
      <c r="E354" t="s">
        <v>28</v>
      </c>
      <c r="F354" t="s">
        <v>25</v>
      </c>
      <c r="G354" t="s">
        <v>20</v>
      </c>
      <c r="H354" t="s">
        <v>71</v>
      </c>
      <c r="I354">
        <v>1</v>
      </c>
      <c r="J354" t="s">
        <v>239</v>
      </c>
      <c r="K354" s="3" t="s">
        <v>120</v>
      </c>
      <c r="L354" s="3" t="s">
        <v>172</v>
      </c>
      <c r="M354">
        <v>24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ユニフォーム京谷賢太郎ICONIC</v>
      </c>
    </row>
    <row r="355" spans="1:20" x14ac:dyDescent="0.3">
      <c r="A355">
        <f>VLOOKUP(Receive[[#This Row],[No用]],SetNo[[No.用]:[vlookup 用]],2,FALSE)</f>
        <v>61</v>
      </c>
      <c r="B355">
        <f>IF(A354&lt;&gt;Receive[[#This Row],[No]],1,B354+1)</f>
        <v>4</v>
      </c>
      <c r="C355" t="s">
        <v>216</v>
      </c>
      <c r="D355" t="s">
        <v>34</v>
      </c>
      <c r="E355" t="s">
        <v>28</v>
      </c>
      <c r="F355" t="s">
        <v>25</v>
      </c>
      <c r="G355" t="s">
        <v>20</v>
      </c>
      <c r="H355" t="s">
        <v>71</v>
      </c>
      <c r="I355">
        <v>1</v>
      </c>
      <c r="J355" t="s">
        <v>239</v>
      </c>
      <c r="K355" s="3" t="s">
        <v>174</v>
      </c>
      <c r="L355" s="3" t="s">
        <v>172</v>
      </c>
      <c r="M355">
        <v>24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ユニフォーム京谷賢太郎ICONIC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5</v>
      </c>
      <c r="C356" t="s">
        <v>216</v>
      </c>
      <c r="D356" t="s">
        <v>34</v>
      </c>
      <c r="E356" t="s">
        <v>28</v>
      </c>
      <c r="F356" t="s">
        <v>25</v>
      </c>
      <c r="G356" t="s">
        <v>20</v>
      </c>
      <c r="H356" t="s">
        <v>71</v>
      </c>
      <c r="I356">
        <v>1</v>
      </c>
      <c r="J356" t="s">
        <v>239</v>
      </c>
      <c r="K356" s="3" t="s">
        <v>175</v>
      </c>
      <c r="L356" s="3" t="s">
        <v>172</v>
      </c>
      <c r="M356">
        <v>13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ユニフォーム京谷賢太郎ICONIC</v>
      </c>
    </row>
    <row r="357" spans="1:20" x14ac:dyDescent="0.3">
      <c r="A357">
        <f>VLOOKUP(Receive[[#This Row],[No用]],SetNo[[No.用]:[vlookup 用]],2,FALSE)</f>
        <v>62</v>
      </c>
      <c r="B357">
        <f>IF(A356&lt;&gt;Receive[[#This Row],[No]],1,B356+1)</f>
        <v>1</v>
      </c>
      <c r="C357" t="s">
        <v>216</v>
      </c>
      <c r="D357" t="s">
        <v>35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239</v>
      </c>
      <c r="K357" s="3" t="s">
        <v>119</v>
      </c>
      <c r="L357" s="3" t="s">
        <v>172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ユニフォーム国見英ICONIC</v>
      </c>
    </row>
    <row r="358" spans="1:20" x14ac:dyDescent="0.3">
      <c r="A358">
        <f>VLOOKUP(Receive[[#This Row],[No用]],SetNo[[No.用]:[vlookup 用]],2,FALSE)</f>
        <v>62</v>
      </c>
      <c r="B358">
        <f>IF(A357&lt;&gt;Receive[[#This Row],[No]],1,B357+1)</f>
        <v>2</v>
      </c>
      <c r="C358" t="s">
        <v>216</v>
      </c>
      <c r="D358" t="s">
        <v>35</v>
      </c>
      <c r="E358" t="s">
        <v>23</v>
      </c>
      <c r="F358" t="s">
        <v>25</v>
      </c>
      <c r="G358" t="s">
        <v>20</v>
      </c>
      <c r="H358" t="s">
        <v>71</v>
      </c>
      <c r="I358">
        <v>1</v>
      </c>
      <c r="J358" t="s">
        <v>239</v>
      </c>
      <c r="K358" s="3" t="s">
        <v>173</v>
      </c>
      <c r="L358" s="3" t="s">
        <v>172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ユニフォーム国見英ICONIC</v>
      </c>
    </row>
    <row r="359" spans="1:20" x14ac:dyDescent="0.3">
      <c r="A359">
        <f>VLOOKUP(Receive[[#This Row],[No用]],SetNo[[No.用]:[vlookup 用]],2,FALSE)</f>
        <v>62</v>
      </c>
      <c r="B359">
        <f>IF(A358&lt;&gt;Receive[[#This Row],[No]],1,B358+1)</f>
        <v>3</v>
      </c>
      <c r="C359" t="s">
        <v>216</v>
      </c>
      <c r="D359" t="s">
        <v>35</v>
      </c>
      <c r="E359" t="s">
        <v>23</v>
      </c>
      <c r="F359" t="s">
        <v>25</v>
      </c>
      <c r="G359" t="s">
        <v>20</v>
      </c>
      <c r="H359" t="s">
        <v>71</v>
      </c>
      <c r="I359">
        <v>1</v>
      </c>
      <c r="J359" t="s">
        <v>239</v>
      </c>
      <c r="K359" s="3" t="s">
        <v>241</v>
      </c>
      <c r="L359" s="3" t="s">
        <v>172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ユニフォーム国見英ICONIC</v>
      </c>
    </row>
    <row r="360" spans="1:20" x14ac:dyDescent="0.3">
      <c r="A360">
        <f>VLOOKUP(Receive[[#This Row],[No用]],SetNo[[No.用]:[vlookup 用]],2,FALSE)</f>
        <v>62</v>
      </c>
      <c r="B360">
        <f>IF(A359&lt;&gt;Receive[[#This Row],[No]],1,B359+1)</f>
        <v>4</v>
      </c>
      <c r="C360" t="s">
        <v>216</v>
      </c>
      <c r="D360" t="s">
        <v>35</v>
      </c>
      <c r="E360" t="s">
        <v>23</v>
      </c>
      <c r="F360" t="s">
        <v>25</v>
      </c>
      <c r="G360" t="s">
        <v>20</v>
      </c>
      <c r="H360" t="s">
        <v>71</v>
      </c>
      <c r="I360">
        <v>1</v>
      </c>
      <c r="J360" t="s">
        <v>239</v>
      </c>
      <c r="K360" s="3" t="s">
        <v>120</v>
      </c>
      <c r="L360" s="3" t="s">
        <v>172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ユニフォーム国見英ICONIC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5</v>
      </c>
      <c r="C361" t="s">
        <v>216</v>
      </c>
      <c r="D361" t="s">
        <v>35</v>
      </c>
      <c r="E361" t="s">
        <v>23</v>
      </c>
      <c r="F361" t="s">
        <v>25</v>
      </c>
      <c r="G361" t="s">
        <v>20</v>
      </c>
      <c r="H361" t="s">
        <v>71</v>
      </c>
      <c r="I361">
        <v>1</v>
      </c>
      <c r="J361" t="s">
        <v>239</v>
      </c>
      <c r="K361" s="3" t="s">
        <v>174</v>
      </c>
      <c r="L361" s="3" t="s">
        <v>172</v>
      </c>
      <c r="M361">
        <v>26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ユニフォーム国見英ICONIC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6</v>
      </c>
      <c r="C362" t="s">
        <v>216</v>
      </c>
      <c r="D362" t="s">
        <v>35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239</v>
      </c>
      <c r="K362" s="3" t="s">
        <v>175</v>
      </c>
      <c r="L362" s="3" t="s">
        <v>172</v>
      </c>
      <c r="M362">
        <v>13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ユニフォーム国見英ICONIC</v>
      </c>
    </row>
    <row r="363" spans="1:20" x14ac:dyDescent="0.3">
      <c r="A363">
        <f>VLOOKUP(Receive[[#This Row],[No用]],SetNo[[No.用]:[vlookup 用]],2,FALSE)</f>
        <v>63</v>
      </c>
      <c r="B363">
        <f>IF(A362&lt;&gt;Receive[[#This Row],[No]],1,B362+1)</f>
        <v>1</v>
      </c>
      <c r="C363" s="3" t="s">
        <v>716</v>
      </c>
      <c r="D363" t="s">
        <v>35</v>
      </c>
      <c r="E363" s="3" t="s">
        <v>90</v>
      </c>
      <c r="F363" t="s">
        <v>25</v>
      </c>
      <c r="G363" t="s">
        <v>20</v>
      </c>
      <c r="H363" t="s">
        <v>71</v>
      </c>
      <c r="I363">
        <v>1</v>
      </c>
      <c r="J363" t="s">
        <v>239</v>
      </c>
      <c r="K363" s="3" t="s">
        <v>119</v>
      </c>
      <c r="L363" s="3" t="s">
        <v>172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職業体験国見英ICONIC</v>
      </c>
    </row>
    <row r="364" spans="1:20" x14ac:dyDescent="0.3">
      <c r="A364">
        <f>VLOOKUP(Receive[[#This Row],[No用]],SetNo[[No.用]:[vlookup 用]],2,FALSE)</f>
        <v>63</v>
      </c>
      <c r="B364">
        <f>IF(A363&lt;&gt;Receive[[#This Row],[No]],1,B363+1)</f>
        <v>2</v>
      </c>
      <c r="C364" s="3" t="s">
        <v>716</v>
      </c>
      <c r="D364" t="s">
        <v>35</v>
      </c>
      <c r="E364" s="3" t="s">
        <v>90</v>
      </c>
      <c r="F364" t="s">
        <v>25</v>
      </c>
      <c r="G364" t="s">
        <v>20</v>
      </c>
      <c r="H364" t="s">
        <v>71</v>
      </c>
      <c r="I364">
        <v>1</v>
      </c>
      <c r="J364" t="s">
        <v>239</v>
      </c>
      <c r="K364" s="3" t="s">
        <v>173</v>
      </c>
      <c r="L364" s="3" t="s">
        <v>172</v>
      </c>
      <c r="M364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職業体験国見英ICONIC</v>
      </c>
    </row>
    <row r="365" spans="1:20" x14ac:dyDescent="0.3">
      <c r="A365">
        <f>VLOOKUP(Receive[[#This Row],[No用]],SetNo[[No.用]:[vlookup 用]],2,FALSE)</f>
        <v>63</v>
      </c>
      <c r="B365">
        <f>IF(A364&lt;&gt;Receive[[#This Row],[No]],1,B364+1)</f>
        <v>3</v>
      </c>
      <c r="C365" s="3" t="s">
        <v>716</v>
      </c>
      <c r="D365" t="s">
        <v>35</v>
      </c>
      <c r="E365" s="3" t="s">
        <v>90</v>
      </c>
      <c r="F365" t="s">
        <v>25</v>
      </c>
      <c r="G365" t="s">
        <v>20</v>
      </c>
      <c r="H365" t="s">
        <v>71</v>
      </c>
      <c r="I365">
        <v>1</v>
      </c>
      <c r="J365" t="s">
        <v>239</v>
      </c>
      <c r="K365" s="3" t="s">
        <v>241</v>
      </c>
      <c r="L365" s="3" t="s">
        <v>172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職業体験国見英ICONIC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4</v>
      </c>
      <c r="C366" s="3" t="s">
        <v>716</v>
      </c>
      <c r="D366" t="s">
        <v>35</v>
      </c>
      <c r="E366" s="3" t="s">
        <v>90</v>
      </c>
      <c r="F366" t="s">
        <v>25</v>
      </c>
      <c r="G366" t="s">
        <v>20</v>
      </c>
      <c r="H366" t="s">
        <v>71</v>
      </c>
      <c r="I366">
        <v>1</v>
      </c>
      <c r="J366" t="s">
        <v>239</v>
      </c>
      <c r="K366" s="3" t="s">
        <v>120</v>
      </c>
      <c r="L366" s="3" t="s">
        <v>172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職業体験国見英ICONIC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5</v>
      </c>
      <c r="C367" s="3" t="s">
        <v>716</v>
      </c>
      <c r="D367" t="s">
        <v>35</v>
      </c>
      <c r="E367" s="3" t="s">
        <v>90</v>
      </c>
      <c r="F367" t="s">
        <v>25</v>
      </c>
      <c r="G367" t="s">
        <v>20</v>
      </c>
      <c r="H367" t="s">
        <v>71</v>
      </c>
      <c r="I367">
        <v>1</v>
      </c>
      <c r="J367" t="s">
        <v>239</v>
      </c>
      <c r="K367" s="3" t="s">
        <v>174</v>
      </c>
      <c r="L367" s="3" t="s">
        <v>172</v>
      </c>
      <c r="M367">
        <v>26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職業体験国見英ICONIC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6</v>
      </c>
      <c r="C368" s="3" t="s">
        <v>716</v>
      </c>
      <c r="D368" t="s">
        <v>35</v>
      </c>
      <c r="E368" s="3" t="s">
        <v>90</v>
      </c>
      <c r="F368" t="s">
        <v>25</v>
      </c>
      <c r="G368" t="s">
        <v>20</v>
      </c>
      <c r="H368" t="s">
        <v>71</v>
      </c>
      <c r="I368">
        <v>1</v>
      </c>
      <c r="J368" t="s">
        <v>239</v>
      </c>
      <c r="K368" s="3" t="s">
        <v>175</v>
      </c>
      <c r="L368" s="3" t="s">
        <v>172</v>
      </c>
      <c r="M368">
        <v>13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職業体験国見英ICONIC</v>
      </c>
    </row>
    <row r="369" spans="1:20" x14ac:dyDescent="0.3">
      <c r="A369">
        <f>VLOOKUP(Receive[[#This Row],[No用]],SetNo[[No.用]:[vlookup 用]],2,FALSE)</f>
        <v>64</v>
      </c>
      <c r="B369">
        <f>IF(A368&lt;&gt;Receive[[#This Row],[No]],1,B368+1)</f>
        <v>1</v>
      </c>
      <c r="C369" t="s">
        <v>216</v>
      </c>
      <c r="D369" t="s">
        <v>36</v>
      </c>
      <c r="E369" t="s">
        <v>23</v>
      </c>
      <c r="F369" t="s">
        <v>21</v>
      </c>
      <c r="G369" t="s">
        <v>20</v>
      </c>
      <c r="H369" t="s">
        <v>71</v>
      </c>
      <c r="I369">
        <v>1</v>
      </c>
      <c r="J369" t="s">
        <v>239</v>
      </c>
      <c r="K369" s="3" t="s">
        <v>119</v>
      </c>
      <c r="L369" s="3" t="s">
        <v>183</v>
      </c>
      <c r="M369">
        <v>33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ユニフォーム渡親治ICONIC</v>
      </c>
    </row>
    <row r="370" spans="1:20" x14ac:dyDescent="0.3">
      <c r="A370">
        <f>VLOOKUP(Receive[[#This Row],[No用]],SetNo[[No.用]:[vlookup 用]],2,FALSE)</f>
        <v>64</v>
      </c>
      <c r="B370">
        <f>IF(A369&lt;&gt;Receive[[#This Row],[No]],1,B369+1)</f>
        <v>2</v>
      </c>
      <c r="C370" t="s">
        <v>216</v>
      </c>
      <c r="D370" t="s">
        <v>36</v>
      </c>
      <c r="E370" t="s">
        <v>23</v>
      </c>
      <c r="F370" t="s">
        <v>21</v>
      </c>
      <c r="G370" t="s">
        <v>20</v>
      </c>
      <c r="H370" t="s">
        <v>71</v>
      </c>
      <c r="I370">
        <v>1</v>
      </c>
      <c r="J370" t="s">
        <v>239</v>
      </c>
      <c r="K370" s="3" t="s">
        <v>205</v>
      </c>
      <c r="L370" s="3" t="s">
        <v>183</v>
      </c>
      <c r="M370">
        <v>41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ユニフォーム渡親治ICONIC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3</v>
      </c>
      <c r="C371" t="s">
        <v>216</v>
      </c>
      <c r="D371" t="s">
        <v>36</v>
      </c>
      <c r="E371" t="s">
        <v>23</v>
      </c>
      <c r="F371" t="s">
        <v>21</v>
      </c>
      <c r="G371" t="s">
        <v>20</v>
      </c>
      <c r="H371" t="s">
        <v>71</v>
      </c>
      <c r="I371">
        <v>1</v>
      </c>
      <c r="J371" t="s">
        <v>239</v>
      </c>
      <c r="K371" s="3" t="s">
        <v>173</v>
      </c>
      <c r="L371" s="3" t="s">
        <v>172</v>
      </c>
      <c r="M371">
        <v>33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ユニフォーム渡親治ICONIC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4</v>
      </c>
      <c r="C372" t="s">
        <v>216</v>
      </c>
      <c r="D372" t="s">
        <v>36</v>
      </c>
      <c r="E372" t="s">
        <v>23</v>
      </c>
      <c r="F372" t="s">
        <v>21</v>
      </c>
      <c r="G372" t="s">
        <v>20</v>
      </c>
      <c r="H372" t="s">
        <v>71</v>
      </c>
      <c r="I372">
        <v>1</v>
      </c>
      <c r="J372" t="s">
        <v>239</v>
      </c>
      <c r="K372" s="3" t="s">
        <v>241</v>
      </c>
      <c r="L372" s="3" t="s">
        <v>172</v>
      </c>
      <c r="M372">
        <v>33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ユニフォーム渡親治ICONIC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5</v>
      </c>
      <c r="C373" t="s">
        <v>216</v>
      </c>
      <c r="D373" t="s">
        <v>36</v>
      </c>
      <c r="E373" t="s">
        <v>23</v>
      </c>
      <c r="F373" t="s">
        <v>21</v>
      </c>
      <c r="G373" t="s">
        <v>20</v>
      </c>
      <c r="H373" t="s">
        <v>71</v>
      </c>
      <c r="I373">
        <v>1</v>
      </c>
      <c r="J373" t="s">
        <v>239</v>
      </c>
      <c r="K373" s="3" t="s">
        <v>120</v>
      </c>
      <c r="L373" s="3" t="s">
        <v>183</v>
      </c>
      <c r="M373">
        <v>33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ユニフォーム渡親治ICONIC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6</v>
      </c>
      <c r="C374" t="s">
        <v>216</v>
      </c>
      <c r="D374" t="s">
        <v>36</v>
      </c>
      <c r="E374" t="s">
        <v>23</v>
      </c>
      <c r="F374" t="s">
        <v>21</v>
      </c>
      <c r="G374" t="s">
        <v>20</v>
      </c>
      <c r="H374" t="s">
        <v>71</v>
      </c>
      <c r="I374">
        <v>1</v>
      </c>
      <c r="J374" t="s">
        <v>239</v>
      </c>
      <c r="K374" s="3" t="s">
        <v>174</v>
      </c>
      <c r="L374" s="3" t="s">
        <v>172</v>
      </c>
      <c r="M374">
        <v>33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ユニフォーム渡親治ICONIC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7</v>
      </c>
      <c r="C375" t="s">
        <v>216</v>
      </c>
      <c r="D375" t="s">
        <v>36</v>
      </c>
      <c r="E375" t="s">
        <v>23</v>
      </c>
      <c r="F375" t="s">
        <v>21</v>
      </c>
      <c r="G375" t="s">
        <v>20</v>
      </c>
      <c r="H375" t="s">
        <v>71</v>
      </c>
      <c r="I375">
        <v>1</v>
      </c>
      <c r="J375" t="s">
        <v>239</v>
      </c>
      <c r="K375" s="3" t="s">
        <v>175</v>
      </c>
      <c r="L375" s="3" t="s">
        <v>172</v>
      </c>
      <c r="M375">
        <v>33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ユニフォーム渡親治ICONIC</v>
      </c>
    </row>
    <row r="376" spans="1:20" x14ac:dyDescent="0.3">
      <c r="A376">
        <f>VLOOKUP(Receive[[#This Row],[No用]],SetNo[[No.用]:[vlookup 用]],2,FALSE)</f>
        <v>65</v>
      </c>
      <c r="B376">
        <f>IF(A375&lt;&gt;Receive[[#This Row],[No]],1,B375+1)</f>
        <v>1</v>
      </c>
      <c r="C376" t="s">
        <v>216</v>
      </c>
      <c r="D376" t="s">
        <v>37</v>
      </c>
      <c r="E376" t="s">
        <v>23</v>
      </c>
      <c r="F376" t="s">
        <v>26</v>
      </c>
      <c r="G376" t="s">
        <v>20</v>
      </c>
      <c r="H376" t="s">
        <v>71</v>
      </c>
      <c r="I376">
        <v>1</v>
      </c>
      <c r="J376" t="s">
        <v>239</v>
      </c>
      <c r="K376" s="3" t="s">
        <v>119</v>
      </c>
      <c r="L376" s="3" t="s">
        <v>172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ユニフォーム松川一静ICONIC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2</v>
      </c>
      <c r="C377" t="s">
        <v>216</v>
      </c>
      <c r="D377" t="s">
        <v>37</v>
      </c>
      <c r="E377" t="s">
        <v>23</v>
      </c>
      <c r="F377" t="s">
        <v>26</v>
      </c>
      <c r="G377" t="s">
        <v>20</v>
      </c>
      <c r="H377" t="s">
        <v>71</v>
      </c>
      <c r="I377">
        <v>1</v>
      </c>
      <c r="J377" t="s">
        <v>239</v>
      </c>
      <c r="K377" s="3" t="s">
        <v>173</v>
      </c>
      <c r="L377" s="3" t="s">
        <v>172</v>
      </c>
      <c r="M377">
        <v>27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ユニフォーム松川一静ICONIC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3</v>
      </c>
      <c r="C378" t="s">
        <v>216</v>
      </c>
      <c r="D378" t="s">
        <v>37</v>
      </c>
      <c r="E378" t="s">
        <v>23</v>
      </c>
      <c r="F378" t="s">
        <v>26</v>
      </c>
      <c r="G378" t="s">
        <v>20</v>
      </c>
      <c r="H378" t="s">
        <v>71</v>
      </c>
      <c r="I378">
        <v>1</v>
      </c>
      <c r="J378" t="s">
        <v>239</v>
      </c>
      <c r="K378" s="3" t="s">
        <v>120</v>
      </c>
      <c r="L378" s="3" t="s">
        <v>172</v>
      </c>
      <c r="M378">
        <v>27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ユニフォーム松川一静ICONIC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4</v>
      </c>
      <c r="C379" t="s">
        <v>216</v>
      </c>
      <c r="D379" t="s">
        <v>37</v>
      </c>
      <c r="E379" t="s">
        <v>23</v>
      </c>
      <c r="F379" t="s">
        <v>26</v>
      </c>
      <c r="G379" t="s">
        <v>20</v>
      </c>
      <c r="H379" t="s">
        <v>71</v>
      </c>
      <c r="I379">
        <v>1</v>
      </c>
      <c r="J379" t="s">
        <v>239</v>
      </c>
      <c r="K379" s="3" t="s">
        <v>174</v>
      </c>
      <c r="L379" s="3" t="s">
        <v>172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ユニフォーム松川一静ICONIC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5</v>
      </c>
      <c r="C380" t="s">
        <v>216</v>
      </c>
      <c r="D380" t="s">
        <v>37</v>
      </c>
      <c r="E380" t="s">
        <v>23</v>
      </c>
      <c r="F380" t="s">
        <v>26</v>
      </c>
      <c r="G380" t="s">
        <v>20</v>
      </c>
      <c r="H380" t="s">
        <v>71</v>
      </c>
      <c r="I380">
        <v>1</v>
      </c>
      <c r="J380" t="s">
        <v>239</v>
      </c>
      <c r="K380" s="3" t="s">
        <v>175</v>
      </c>
      <c r="L380" s="3" t="s">
        <v>172</v>
      </c>
      <c r="M380">
        <v>14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ユニフォーム松川一静ICONIC</v>
      </c>
    </row>
    <row r="381" spans="1:20" x14ac:dyDescent="0.3">
      <c r="A381">
        <f>VLOOKUP(Receive[[#This Row],[No用]],SetNo[[No.用]:[vlookup 用]],2,FALSE)</f>
        <v>66</v>
      </c>
      <c r="B381">
        <f>IF(A380&lt;&gt;Receive[[#This Row],[No]],1,B380+1)</f>
        <v>1</v>
      </c>
      <c r="C381" t="s">
        <v>216</v>
      </c>
      <c r="D381" t="s">
        <v>38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239</v>
      </c>
      <c r="K381" s="3" t="s">
        <v>119</v>
      </c>
      <c r="L381" s="3" t="s">
        <v>172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ユニフォーム花巻貴大ICONIC</v>
      </c>
    </row>
    <row r="382" spans="1:20" x14ac:dyDescent="0.3">
      <c r="A382">
        <f>VLOOKUP(Receive[[#This Row],[No用]],SetNo[[No.用]:[vlookup 用]],2,FALSE)</f>
        <v>66</v>
      </c>
      <c r="B382">
        <f>IF(A381&lt;&gt;Receive[[#This Row],[No]],1,B381+1)</f>
        <v>2</v>
      </c>
      <c r="C382" t="s">
        <v>216</v>
      </c>
      <c r="D382" t="s">
        <v>38</v>
      </c>
      <c r="E382" t="s">
        <v>23</v>
      </c>
      <c r="F382" t="s">
        <v>25</v>
      </c>
      <c r="G382" t="s">
        <v>20</v>
      </c>
      <c r="H382" t="s">
        <v>71</v>
      </c>
      <c r="I382">
        <v>1</v>
      </c>
      <c r="J382" t="s">
        <v>239</v>
      </c>
      <c r="K382" s="3" t="s">
        <v>173</v>
      </c>
      <c r="L382" s="3" t="s">
        <v>172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ユニフォーム花巻貴大ICONIC</v>
      </c>
    </row>
    <row r="383" spans="1:20" x14ac:dyDescent="0.3">
      <c r="A383">
        <f>VLOOKUP(Receive[[#This Row],[No用]],SetNo[[No.用]:[vlookup 用]],2,FALSE)</f>
        <v>66</v>
      </c>
      <c r="B383">
        <f>IF(A382&lt;&gt;Receive[[#This Row],[No]],1,B382+1)</f>
        <v>3</v>
      </c>
      <c r="C383" t="s">
        <v>216</v>
      </c>
      <c r="D383" t="s">
        <v>38</v>
      </c>
      <c r="E383" t="s">
        <v>23</v>
      </c>
      <c r="F383" t="s">
        <v>25</v>
      </c>
      <c r="G383" t="s">
        <v>20</v>
      </c>
      <c r="H383" t="s">
        <v>71</v>
      </c>
      <c r="I383">
        <v>1</v>
      </c>
      <c r="J383" t="s">
        <v>239</v>
      </c>
      <c r="K383" s="3" t="s">
        <v>120</v>
      </c>
      <c r="L383" s="3" t="s">
        <v>172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ユニフォーム花巻貴大ICONIC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4</v>
      </c>
      <c r="C384" t="s">
        <v>216</v>
      </c>
      <c r="D384" t="s">
        <v>38</v>
      </c>
      <c r="E384" t="s">
        <v>23</v>
      </c>
      <c r="F384" t="s">
        <v>25</v>
      </c>
      <c r="G384" t="s">
        <v>20</v>
      </c>
      <c r="H384" t="s">
        <v>71</v>
      </c>
      <c r="I384">
        <v>1</v>
      </c>
      <c r="J384" t="s">
        <v>239</v>
      </c>
      <c r="K384" s="3" t="s">
        <v>174</v>
      </c>
      <c r="L384" s="3" t="s">
        <v>172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ユニフォーム花巻貴大ICONIC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5</v>
      </c>
      <c r="C385" t="s">
        <v>216</v>
      </c>
      <c r="D385" t="s">
        <v>38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239</v>
      </c>
      <c r="K385" s="3" t="s">
        <v>175</v>
      </c>
      <c r="L385" s="3" t="s">
        <v>172</v>
      </c>
      <c r="M385">
        <v>13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ユニフォーム花巻貴大ICONIC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6</v>
      </c>
      <c r="C386" t="s">
        <v>216</v>
      </c>
      <c r="D386" t="s">
        <v>38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239</v>
      </c>
      <c r="K386" s="3" t="s">
        <v>193</v>
      </c>
      <c r="L386" s="3" t="s">
        <v>235</v>
      </c>
      <c r="M386">
        <v>49</v>
      </c>
      <c r="N386">
        <v>0</v>
      </c>
      <c r="O386">
        <v>59</v>
      </c>
      <c r="P386">
        <v>0</v>
      </c>
      <c r="T386" t="str">
        <f>Receive[[#This Row],[服装]]&amp;Receive[[#This Row],[名前]]&amp;Receive[[#This Row],[レアリティ]]</f>
        <v>ユニフォーム花巻貴大ICONIC</v>
      </c>
    </row>
    <row r="387" spans="1:20" x14ac:dyDescent="0.3">
      <c r="A387">
        <f>VLOOKUP(Receive[[#This Row],[No用]],SetNo[[No.用]:[vlookup 用]],2,FALSE)</f>
        <v>67</v>
      </c>
      <c r="B387">
        <f>IF(A386&lt;&gt;Receive[[#This Row],[No]],1,B386+1)</f>
        <v>1</v>
      </c>
      <c r="C387" t="s">
        <v>216</v>
      </c>
      <c r="D387" t="s">
        <v>55</v>
      </c>
      <c r="E387" t="s">
        <v>23</v>
      </c>
      <c r="F387" t="s">
        <v>25</v>
      </c>
      <c r="G387" t="s">
        <v>56</v>
      </c>
      <c r="H387" t="s">
        <v>71</v>
      </c>
      <c r="I387">
        <v>1</v>
      </c>
      <c r="J387" t="s">
        <v>239</v>
      </c>
      <c r="K387" s="3" t="s">
        <v>119</v>
      </c>
      <c r="L387" s="3" t="s">
        <v>172</v>
      </c>
      <c r="M387">
        <v>25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ユニフォーム駒木輝ICONIC</v>
      </c>
    </row>
    <row r="388" spans="1:20" x14ac:dyDescent="0.3">
      <c r="A388">
        <f>VLOOKUP(Receive[[#This Row],[No用]],SetNo[[No.用]:[vlookup 用]],2,FALSE)</f>
        <v>67</v>
      </c>
      <c r="B388">
        <f>IF(A387&lt;&gt;Receive[[#This Row],[No]],1,B387+1)</f>
        <v>2</v>
      </c>
      <c r="C388" t="s">
        <v>216</v>
      </c>
      <c r="D388" t="s">
        <v>55</v>
      </c>
      <c r="E388" t="s">
        <v>23</v>
      </c>
      <c r="F388" t="s">
        <v>25</v>
      </c>
      <c r="G388" t="s">
        <v>56</v>
      </c>
      <c r="H388" t="s">
        <v>71</v>
      </c>
      <c r="I388">
        <v>1</v>
      </c>
      <c r="J388" t="s">
        <v>239</v>
      </c>
      <c r="K388" s="3" t="s">
        <v>173</v>
      </c>
      <c r="L388" s="3" t="s">
        <v>172</v>
      </c>
      <c r="M388">
        <v>25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ユニフォーム駒木輝ICONIC</v>
      </c>
    </row>
    <row r="389" spans="1:20" x14ac:dyDescent="0.3">
      <c r="A389">
        <f>VLOOKUP(Receive[[#This Row],[No用]],SetNo[[No.用]:[vlookup 用]],2,FALSE)</f>
        <v>67</v>
      </c>
      <c r="B389">
        <f>IF(A388&lt;&gt;Receive[[#This Row],[No]],1,B388+1)</f>
        <v>3</v>
      </c>
      <c r="C389" t="s">
        <v>216</v>
      </c>
      <c r="D389" t="s">
        <v>55</v>
      </c>
      <c r="E389" t="s">
        <v>23</v>
      </c>
      <c r="F389" t="s">
        <v>25</v>
      </c>
      <c r="G389" t="s">
        <v>56</v>
      </c>
      <c r="H389" t="s">
        <v>71</v>
      </c>
      <c r="I389">
        <v>1</v>
      </c>
      <c r="J389" t="s">
        <v>239</v>
      </c>
      <c r="K389" s="3" t="s">
        <v>120</v>
      </c>
      <c r="L389" s="3" t="s">
        <v>172</v>
      </c>
      <c r="M389">
        <v>25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ユニフォーム駒木輝ICONIC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4</v>
      </c>
      <c r="C390" t="s">
        <v>216</v>
      </c>
      <c r="D390" t="s">
        <v>55</v>
      </c>
      <c r="E390" t="s">
        <v>23</v>
      </c>
      <c r="F390" t="s">
        <v>25</v>
      </c>
      <c r="G390" t="s">
        <v>56</v>
      </c>
      <c r="H390" t="s">
        <v>71</v>
      </c>
      <c r="I390">
        <v>1</v>
      </c>
      <c r="J390" t="s">
        <v>239</v>
      </c>
      <c r="K390" s="3" t="s">
        <v>174</v>
      </c>
      <c r="L390" s="3" t="s">
        <v>172</v>
      </c>
      <c r="M390">
        <v>25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ユニフォーム駒木輝ICONIC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5</v>
      </c>
      <c r="C391" t="s">
        <v>216</v>
      </c>
      <c r="D391" t="s">
        <v>55</v>
      </c>
      <c r="E391" t="s">
        <v>23</v>
      </c>
      <c r="F391" t="s">
        <v>25</v>
      </c>
      <c r="G391" t="s">
        <v>56</v>
      </c>
      <c r="H391" t="s">
        <v>71</v>
      </c>
      <c r="I391">
        <v>1</v>
      </c>
      <c r="J391" t="s">
        <v>239</v>
      </c>
      <c r="K391" s="3" t="s">
        <v>175</v>
      </c>
      <c r="L391" s="3" t="s">
        <v>172</v>
      </c>
      <c r="M391">
        <v>12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ユニフォーム駒木輝ICONIC</v>
      </c>
    </row>
    <row r="392" spans="1:20" x14ac:dyDescent="0.3">
      <c r="A392">
        <f>VLOOKUP(Receive[[#This Row],[No用]],SetNo[[No.用]:[vlookup 用]],2,FALSE)</f>
        <v>68</v>
      </c>
      <c r="B392">
        <f>IF(A391&lt;&gt;Receive[[#This Row],[No]],1,B391+1)</f>
        <v>1</v>
      </c>
      <c r="C392" t="s">
        <v>216</v>
      </c>
      <c r="D392" t="s">
        <v>57</v>
      </c>
      <c r="E392" t="s">
        <v>24</v>
      </c>
      <c r="F392" t="s">
        <v>26</v>
      </c>
      <c r="G392" t="s">
        <v>56</v>
      </c>
      <c r="H392" t="s">
        <v>71</v>
      </c>
      <c r="I392">
        <v>1</v>
      </c>
      <c r="J392" t="s">
        <v>239</v>
      </c>
      <c r="K392" s="3" t="s">
        <v>119</v>
      </c>
      <c r="L392" s="3" t="s">
        <v>172</v>
      </c>
      <c r="M392">
        <v>25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ユニフォーム茶屋和馬ICONIC</v>
      </c>
    </row>
    <row r="393" spans="1:20" x14ac:dyDescent="0.3">
      <c r="A393">
        <f>VLOOKUP(Receive[[#This Row],[No用]],SetNo[[No.用]:[vlookup 用]],2,FALSE)</f>
        <v>68</v>
      </c>
      <c r="B393">
        <f>IF(A392&lt;&gt;Receive[[#This Row],[No]],1,B392+1)</f>
        <v>2</v>
      </c>
      <c r="C393" t="s">
        <v>216</v>
      </c>
      <c r="D393" t="s">
        <v>57</v>
      </c>
      <c r="E393" t="s">
        <v>24</v>
      </c>
      <c r="F393" t="s">
        <v>26</v>
      </c>
      <c r="G393" t="s">
        <v>56</v>
      </c>
      <c r="H393" t="s">
        <v>71</v>
      </c>
      <c r="I393">
        <v>1</v>
      </c>
      <c r="J393" t="s">
        <v>239</v>
      </c>
      <c r="K393" s="3" t="s">
        <v>173</v>
      </c>
      <c r="L393" s="3" t="s">
        <v>172</v>
      </c>
      <c r="M393">
        <v>25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ユニフォーム茶屋和馬ICONIC</v>
      </c>
    </row>
    <row r="394" spans="1:20" x14ac:dyDescent="0.3">
      <c r="A394">
        <f>VLOOKUP(Receive[[#This Row],[No用]],SetNo[[No.用]:[vlookup 用]],2,FALSE)</f>
        <v>68</v>
      </c>
      <c r="B394">
        <f>IF(A393&lt;&gt;Receive[[#This Row],[No]],1,B393+1)</f>
        <v>3</v>
      </c>
      <c r="C394" t="s">
        <v>216</v>
      </c>
      <c r="D394" t="s">
        <v>57</v>
      </c>
      <c r="E394" t="s">
        <v>24</v>
      </c>
      <c r="F394" t="s">
        <v>26</v>
      </c>
      <c r="G394" t="s">
        <v>56</v>
      </c>
      <c r="H394" t="s">
        <v>71</v>
      </c>
      <c r="I394">
        <v>1</v>
      </c>
      <c r="J394" t="s">
        <v>239</v>
      </c>
      <c r="K394" s="3" t="s">
        <v>120</v>
      </c>
      <c r="L394" s="3" t="s">
        <v>172</v>
      </c>
      <c r="M394">
        <v>25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ユニフォーム茶屋和馬ICONIC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4</v>
      </c>
      <c r="C395" t="s">
        <v>216</v>
      </c>
      <c r="D395" t="s">
        <v>57</v>
      </c>
      <c r="E395" t="s">
        <v>24</v>
      </c>
      <c r="F395" t="s">
        <v>26</v>
      </c>
      <c r="G395" t="s">
        <v>56</v>
      </c>
      <c r="H395" t="s">
        <v>71</v>
      </c>
      <c r="I395">
        <v>1</v>
      </c>
      <c r="J395" t="s">
        <v>239</v>
      </c>
      <c r="K395" s="3" t="s">
        <v>174</v>
      </c>
      <c r="L395" s="3" t="s">
        <v>172</v>
      </c>
      <c r="M395">
        <v>25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ユニフォーム茶屋和馬ICONIC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5</v>
      </c>
      <c r="C396" t="s">
        <v>216</v>
      </c>
      <c r="D396" t="s">
        <v>57</v>
      </c>
      <c r="E396" t="s">
        <v>24</v>
      </c>
      <c r="F396" t="s">
        <v>26</v>
      </c>
      <c r="G396" t="s">
        <v>56</v>
      </c>
      <c r="H396" t="s">
        <v>71</v>
      </c>
      <c r="I396">
        <v>1</v>
      </c>
      <c r="J396" t="s">
        <v>239</v>
      </c>
      <c r="K396" s="3" t="s">
        <v>175</v>
      </c>
      <c r="L396" s="3" t="s">
        <v>172</v>
      </c>
      <c r="M396">
        <v>12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ユニフォーム茶屋和馬ICONIC</v>
      </c>
    </row>
    <row r="397" spans="1:20" x14ac:dyDescent="0.3">
      <c r="A397">
        <f>VLOOKUP(Receive[[#This Row],[No用]],SetNo[[No.用]:[vlookup 用]],2,FALSE)</f>
        <v>69</v>
      </c>
      <c r="B397">
        <f>IF(A396&lt;&gt;Receive[[#This Row],[No]],1,B396+1)</f>
        <v>1</v>
      </c>
      <c r="C397" t="s">
        <v>216</v>
      </c>
      <c r="D397" t="s">
        <v>58</v>
      </c>
      <c r="E397" t="s">
        <v>24</v>
      </c>
      <c r="F397" t="s">
        <v>25</v>
      </c>
      <c r="G397" t="s">
        <v>56</v>
      </c>
      <c r="H397" t="s">
        <v>71</v>
      </c>
      <c r="I397">
        <v>1</v>
      </c>
      <c r="J397" t="s">
        <v>239</v>
      </c>
      <c r="K397" s="3" t="s">
        <v>119</v>
      </c>
      <c r="L397" s="3" t="s">
        <v>172</v>
      </c>
      <c r="M397">
        <v>25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ユニフォーム玉川弘樹ICONIC</v>
      </c>
    </row>
    <row r="398" spans="1:20" x14ac:dyDescent="0.3">
      <c r="A398">
        <f>VLOOKUP(Receive[[#This Row],[No用]],SetNo[[No.用]:[vlookup 用]],2,FALSE)</f>
        <v>69</v>
      </c>
      <c r="B398">
        <f>IF(A397&lt;&gt;Receive[[#This Row],[No]],1,B397+1)</f>
        <v>2</v>
      </c>
      <c r="C398" t="s">
        <v>216</v>
      </c>
      <c r="D398" t="s">
        <v>58</v>
      </c>
      <c r="E398" t="s">
        <v>24</v>
      </c>
      <c r="F398" t="s">
        <v>25</v>
      </c>
      <c r="G398" t="s">
        <v>56</v>
      </c>
      <c r="H398" t="s">
        <v>71</v>
      </c>
      <c r="I398">
        <v>1</v>
      </c>
      <c r="J398" t="s">
        <v>239</v>
      </c>
      <c r="K398" s="3" t="s">
        <v>173</v>
      </c>
      <c r="L398" s="3" t="s">
        <v>172</v>
      </c>
      <c r="M398">
        <v>25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ユニフォーム玉川弘樹ICONIC</v>
      </c>
    </row>
    <row r="399" spans="1:20" x14ac:dyDescent="0.3">
      <c r="A399">
        <f>VLOOKUP(Receive[[#This Row],[No用]],SetNo[[No.用]:[vlookup 用]],2,FALSE)</f>
        <v>69</v>
      </c>
      <c r="B399">
        <f>IF(A398&lt;&gt;Receive[[#This Row],[No]],1,B398+1)</f>
        <v>3</v>
      </c>
      <c r="C399" t="s">
        <v>216</v>
      </c>
      <c r="D399" t="s">
        <v>58</v>
      </c>
      <c r="E399" t="s">
        <v>24</v>
      </c>
      <c r="F399" t="s">
        <v>25</v>
      </c>
      <c r="G399" t="s">
        <v>56</v>
      </c>
      <c r="H399" t="s">
        <v>71</v>
      </c>
      <c r="I399">
        <v>1</v>
      </c>
      <c r="J399" t="s">
        <v>239</v>
      </c>
      <c r="K399" s="3" t="s">
        <v>120</v>
      </c>
      <c r="L399" s="3" t="s">
        <v>172</v>
      </c>
      <c r="M399">
        <v>25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ユニフォーム玉川弘樹ICONIC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4</v>
      </c>
      <c r="C400" t="s">
        <v>216</v>
      </c>
      <c r="D400" t="s">
        <v>58</v>
      </c>
      <c r="E400" t="s">
        <v>24</v>
      </c>
      <c r="F400" t="s">
        <v>25</v>
      </c>
      <c r="G400" t="s">
        <v>56</v>
      </c>
      <c r="H400" t="s">
        <v>71</v>
      </c>
      <c r="I400">
        <v>1</v>
      </c>
      <c r="J400" t="s">
        <v>239</v>
      </c>
      <c r="K400" s="3" t="s">
        <v>174</v>
      </c>
      <c r="L400" s="3" t="s">
        <v>172</v>
      </c>
      <c r="M400">
        <v>25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ユニフォーム玉川弘樹ICONIC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5</v>
      </c>
      <c r="C401" t="s">
        <v>216</v>
      </c>
      <c r="D401" t="s">
        <v>58</v>
      </c>
      <c r="E401" t="s">
        <v>24</v>
      </c>
      <c r="F401" t="s">
        <v>25</v>
      </c>
      <c r="G401" t="s">
        <v>56</v>
      </c>
      <c r="H401" t="s">
        <v>71</v>
      </c>
      <c r="I401">
        <v>1</v>
      </c>
      <c r="J401" t="s">
        <v>239</v>
      </c>
      <c r="K401" s="3" t="s">
        <v>175</v>
      </c>
      <c r="L401" s="3" t="s">
        <v>172</v>
      </c>
      <c r="M401">
        <v>12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ユニフォーム玉川弘樹ICONIC</v>
      </c>
    </row>
    <row r="402" spans="1:20" x14ac:dyDescent="0.3">
      <c r="A402">
        <f>VLOOKUP(Receive[[#This Row],[No用]],SetNo[[No.用]:[vlookup 用]],2,FALSE)</f>
        <v>70</v>
      </c>
      <c r="B402">
        <f>IF(A401&lt;&gt;Receive[[#This Row],[No]],1,B401+1)</f>
        <v>1</v>
      </c>
      <c r="C402" t="s">
        <v>216</v>
      </c>
      <c r="D402" t="s">
        <v>59</v>
      </c>
      <c r="E402" t="s">
        <v>24</v>
      </c>
      <c r="F402" t="s">
        <v>21</v>
      </c>
      <c r="G402" t="s">
        <v>56</v>
      </c>
      <c r="H402" t="s">
        <v>71</v>
      </c>
      <c r="I402">
        <v>1</v>
      </c>
      <c r="J402" t="s">
        <v>239</v>
      </c>
      <c r="K402" s="3" t="s">
        <v>119</v>
      </c>
      <c r="L402" s="3" t="s">
        <v>183</v>
      </c>
      <c r="M402">
        <v>29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ユニフォーム桜井大河ICONIC</v>
      </c>
    </row>
    <row r="403" spans="1:20" x14ac:dyDescent="0.3">
      <c r="A403">
        <f>VLOOKUP(Receive[[#This Row],[No用]],SetNo[[No.用]:[vlookup 用]],2,FALSE)</f>
        <v>70</v>
      </c>
      <c r="B403">
        <f>IF(A402&lt;&gt;Receive[[#This Row],[No]],1,B402+1)</f>
        <v>2</v>
      </c>
      <c r="C403" t="s">
        <v>216</v>
      </c>
      <c r="D403" t="s">
        <v>59</v>
      </c>
      <c r="E403" t="s">
        <v>24</v>
      </c>
      <c r="F403" t="s">
        <v>21</v>
      </c>
      <c r="G403" t="s">
        <v>56</v>
      </c>
      <c r="H403" t="s">
        <v>71</v>
      </c>
      <c r="I403">
        <v>1</v>
      </c>
      <c r="J403" t="s">
        <v>239</v>
      </c>
      <c r="K403" s="3" t="s">
        <v>173</v>
      </c>
      <c r="L403" s="3" t="s">
        <v>172</v>
      </c>
      <c r="M403">
        <v>31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ユニフォーム桜井大河ICONIC</v>
      </c>
    </row>
    <row r="404" spans="1:20" x14ac:dyDescent="0.3">
      <c r="A404">
        <f>VLOOKUP(Receive[[#This Row],[No用]],SetNo[[No.用]:[vlookup 用]],2,FALSE)</f>
        <v>70</v>
      </c>
      <c r="B404">
        <f>IF(A403&lt;&gt;Receive[[#This Row],[No]],1,B403+1)</f>
        <v>3</v>
      </c>
      <c r="C404" t="s">
        <v>216</v>
      </c>
      <c r="D404" t="s">
        <v>59</v>
      </c>
      <c r="E404" t="s">
        <v>24</v>
      </c>
      <c r="F404" t="s">
        <v>21</v>
      </c>
      <c r="G404" t="s">
        <v>56</v>
      </c>
      <c r="H404" t="s">
        <v>71</v>
      </c>
      <c r="I404">
        <v>1</v>
      </c>
      <c r="J404" t="s">
        <v>239</v>
      </c>
      <c r="K404" s="3" t="s">
        <v>241</v>
      </c>
      <c r="L404" s="3" t="s">
        <v>172</v>
      </c>
      <c r="M404">
        <v>31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ユニフォーム桜井大河ICONIC</v>
      </c>
    </row>
    <row r="405" spans="1:20" x14ac:dyDescent="0.3">
      <c r="A405">
        <f>VLOOKUP(Receive[[#This Row],[No用]],SetNo[[No.用]:[vlookup 用]],2,FALSE)</f>
        <v>70</v>
      </c>
      <c r="B405">
        <f>IF(A404&lt;&gt;Receive[[#This Row],[No]],1,B404+1)</f>
        <v>4</v>
      </c>
      <c r="C405" t="s">
        <v>216</v>
      </c>
      <c r="D405" t="s">
        <v>59</v>
      </c>
      <c r="E405" t="s">
        <v>24</v>
      </c>
      <c r="F405" t="s">
        <v>21</v>
      </c>
      <c r="G405" t="s">
        <v>56</v>
      </c>
      <c r="H405" t="s">
        <v>71</v>
      </c>
      <c r="I405">
        <v>1</v>
      </c>
      <c r="J405" t="s">
        <v>239</v>
      </c>
      <c r="K405" s="3" t="s">
        <v>120</v>
      </c>
      <c r="L405" s="3" t="s">
        <v>183</v>
      </c>
      <c r="M405">
        <v>29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ユニフォーム桜井大河ICONIC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5</v>
      </c>
      <c r="C406" t="s">
        <v>216</v>
      </c>
      <c r="D406" t="s">
        <v>59</v>
      </c>
      <c r="E406" t="s">
        <v>24</v>
      </c>
      <c r="F406" t="s">
        <v>21</v>
      </c>
      <c r="G406" t="s">
        <v>56</v>
      </c>
      <c r="H406" t="s">
        <v>71</v>
      </c>
      <c r="I406">
        <v>1</v>
      </c>
      <c r="J406" t="s">
        <v>239</v>
      </c>
      <c r="K406" s="3" t="s">
        <v>174</v>
      </c>
      <c r="L406" s="3" t="s">
        <v>172</v>
      </c>
      <c r="M406">
        <v>31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ユニフォーム桜井大河ICONIC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6</v>
      </c>
      <c r="C407" t="s">
        <v>216</v>
      </c>
      <c r="D407" t="s">
        <v>59</v>
      </c>
      <c r="E407" t="s">
        <v>24</v>
      </c>
      <c r="F407" t="s">
        <v>21</v>
      </c>
      <c r="G407" t="s">
        <v>56</v>
      </c>
      <c r="H407" t="s">
        <v>71</v>
      </c>
      <c r="I407">
        <v>1</v>
      </c>
      <c r="J407" t="s">
        <v>239</v>
      </c>
      <c r="K407" s="3" t="s">
        <v>175</v>
      </c>
      <c r="L407" s="3" t="s">
        <v>172</v>
      </c>
      <c r="M407">
        <v>31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ユニフォーム桜井大河ICONIC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7</v>
      </c>
      <c r="C408" t="s">
        <v>216</v>
      </c>
      <c r="D408" t="s">
        <v>59</v>
      </c>
      <c r="E408" t="s">
        <v>24</v>
      </c>
      <c r="F408" t="s">
        <v>21</v>
      </c>
      <c r="G408" t="s">
        <v>56</v>
      </c>
      <c r="H408" t="s">
        <v>71</v>
      </c>
      <c r="I408">
        <v>1</v>
      </c>
      <c r="J408" t="s">
        <v>239</v>
      </c>
      <c r="K408" s="3" t="s">
        <v>193</v>
      </c>
      <c r="L408" s="3" t="s">
        <v>235</v>
      </c>
      <c r="M408">
        <v>45</v>
      </c>
      <c r="N408">
        <v>0</v>
      </c>
      <c r="O408">
        <v>55</v>
      </c>
      <c r="P408">
        <v>0</v>
      </c>
      <c r="T408" t="str">
        <f>Receive[[#This Row],[服装]]&amp;Receive[[#This Row],[名前]]&amp;Receive[[#This Row],[レアリティ]]</f>
        <v>ユニフォーム桜井大河ICONIC</v>
      </c>
    </row>
    <row r="409" spans="1:20" x14ac:dyDescent="0.3">
      <c r="A409">
        <f>VLOOKUP(Receive[[#This Row],[No用]],SetNo[[No.用]:[vlookup 用]],2,FALSE)</f>
        <v>71</v>
      </c>
      <c r="B409">
        <f>IF(A408&lt;&gt;Receive[[#This Row],[No]],1,B408+1)</f>
        <v>1</v>
      </c>
      <c r="C409" t="s">
        <v>216</v>
      </c>
      <c r="D409" t="s">
        <v>60</v>
      </c>
      <c r="E409" t="s">
        <v>24</v>
      </c>
      <c r="F409" t="s">
        <v>31</v>
      </c>
      <c r="G409" t="s">
        <v>56</v>
      </c>
      <c r="H409" t="s">
        <v>71</v>
      </c>
      <c r="I409">
        <v>1</v>
      </c>
      <c r="J409" t="s">
        <v>239</v>
      </c>
      <c r="K409" s="3" t="s">
        <v>119</v>
      </c>
      <c r="L409" s="3" t="s">
        <v>172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ユニフォーム芳賀良治ICONIC</v>
      </c>
    </row>
    <row r="410" spans="1:20" x14ac:dyDescent="0.3">
      <c r="A410">
        <f>VLOOKUP(Receive[[#This Row],[No用]],SetNo[[No.用]:[vlookup 用]],2,FALSE)</f>
        <v>71</v>
      </c>
      <c r="B410">
        <f>IF(A409&lt;&gt;Receive[[#This Row],[No]],1,B409+1)</f>
        <v>2</v>
      </c>
      <c r="C410" t="s">
        <v>216</v>
      </c>
      <c r="D410" t="s">
        <v>60</v>
      </c>
      <c r="E410" t="s">
        <v>24</v>
      </c>
      <c r="F410" t="s">
        <v>31</v>
      </c>
      <c r="G410" t="s">
        <v>56</v>
      </c>
      <c r="H410" t="s">
        <v>71</v>
      </c>
      <c r="I410">
        <v>1</v>
      </c>
      <c r="J410" t="s">
        <v>239</v>
      </c>
      <c r="K410" s="3" t="s">
        <v>173</v>
      </c>
      <c r="L410" s="3" t="s">
        <v>172</v>
      </c>
      <c r="M410">
        <v>27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ユニフォーム芳賀良治ICONIC</v>
      </c>
    </row>
    <row r="411" spans="1:20" x14ac:dyDescent="0.3">
      <c r="A411">
        <f>VLOOKUP(Receive[[#This Row],[No用]],SetNo[[No.用]:[vlookup 用]],2,FALSE)</f>
        <v>71</v>
      </c>
      <c r="B411">
        <f>IF(A410&lt;&gt;Receive[[#This Row],[No]],1,B410+1)</f>
        <v>3</v>
      </c>
      <c r="C411" t="s">
        <v>216</v>
      </c>
      <c r="D411" t="s">
        <v>60</v>
      </c>
      <c r="E411" t="s">
        <v>24</v>
      </c>
      <c r="F411" t="s">
        <v>31</v>
      </c>
      <c r="G411" t="s">
        <v>56</v>
      </c>
      <c r="H411" t="s">
        <v>71</v>
      </c>
      <c r="I411">
        <v>1</v>
      </c>
      <c r="J411" t="s">
        <v>239</v>
      </c>
      <c r="K411" s="3" t="s">
        <v>241</v>
      </c>
      <c r="L411" s="3" t="s">
        <v>172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ユニフォーム芳賀良治ICONIC</v>
      </c>
    </row>
    <row r="412" spans="1:20" x14ac:dyDescent="0.3">
      <c r="A412">
        <f>VLOOKUP(Receive[[#This Row],[No用]],SetNo[[No.用]:[vlookup 用]],2,FALSE)</f>
        <v>71</v>
      </c>
      <c r="B412">
        <f>IF(A411&lt;&gt;Receive[[#This Row],[No]],1,B411+1)</f>
        <v>4</v>
      </c>
      <c r="C412" t="s">
        <v>216</v>
      </c>
      <c r="D412" t="s">
        <v>60</v>
      </c>
      <c r="E412" t="s">
        <v>24</v>
      </c>
      <c r="F412" t="s">
        <v>31</v>
      </c>
      <c r="G412" t="s">
        <v>56</v>
      </c>
      <c r="H412" t="s">
        <v>71</v>
      </c>
      <c r="I412">
        <v>1</v>
      </c>
      <c r="J412" t="s">
        <v>239</v>
      </c>
      <c r="K412" s="3" t="s">
        <v>120</v>
      </c>
      <c r="L412" s="3" t="s">
        <v>172</v>
      </c>
      <c r="M412">
        <v>27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ユニフォーム芳賀良治ICONIC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5</v>
      </c>
      <c r="C413" t="s">
        <v>216</v>
      </c>
      <c r="D413" t="s">
        <v>60</v>
      </c>
      <c r="E413" t="s">
        <v>24</v>
      </c>
      <c r="F413" t="s">
        <v>31</v>
      </c>
      <c r="G413" t="s">
        <v>56</v>
      </c>
      <c r="H413" t="s">
        <v>71</v>
      </c>
      <c r="I413">
        <v>1</v>
      </c>
      <c r="J413" t="s">
        <v>239</v>
      </c>
      <c r="K413" s="3" t="s">
        <v>174</v>
      </c>
      <c r="L413" s="3" t="s">
        <v>172</v>
      </c>
      <c r="M413">
        <v>27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ユニフォーム芳賀良治ICONIC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6</v>
      </c>
      <c r="C414" t="s">
        <v>216</v>
      </c>
      <c r="D414" t="s">
        <v>60</v>
      </c>
      <c r="E414" t="s">
        <v>24</v>
      </c>
      <c r="F414" t="s">
        <v>31</v>
      </c>
      <c r="G414" t="s">
        <v>56</v>
      </c>
      <c r="H414" t="s">
        <v>71</v>
      </c>
      <c r="I414">
        <v>1</v>
      </c>
      <c r="J414" t="s">
        <v>239</v>
      </c>
      <c r="K414" s="3" t="s">
        <v>175</v>
      </c>
      <c r="L414" s="3" t="s">
        <v>172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ユニフォーム芳賀良治ICONIC</v>
      </c>
    </row>
    <row r="415" spans="1:20" x14ac:dyDescent="0.3">
      <c r="A415">
        <f>VLOOKUP(Receive[[#This Row],[No用]],SetNo[[No.用]:[vlookup 用]],2,FALSE)</f>
        <v>72</v>
      </c>
      <c r="B415">
        <f>IF(A414&lt;&gt;Receive[[#This Row],[No]],1,B414+1)</f>
        <v>1</v>
      </c>
      <c r="C415" t="s">
        <v>216</v>
      </c>
      <c r="D415" t="s">
        <v>61</v>
      </c>
      <c r="E415" t="s">
        <v>24</v>
      </c>
      <c r="F415" t="s">
        <v>26</v>
      </c>
      <c r="G415" t="s">
        <v>56</v>
      </c>
      <c r="H415" t="s">
        <v>71</v>
      </c>
      <c r="I415">
        <v>1</v>
      </c>
      <c r="J415" t="s">
        <v>239</v>
      </c>
      <c r="K415" s="3" t="s">
        <v>119</v>
      </c>
      <c r="L415" s="3" t="s">
        <v>172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ユニフォーム渋谷陸斗ICONIC</v>
      </c>
    </row>
    <row r="416" spans="1:20" x14ac:dyDescent="0.3">
      <c r="A416">
        <f>VLOOKUP(Receive[[#This Row],[No用]],SetNo[[No.用]:[vlookup 用]],2,FALSE)</f>
        <v>72</v>
      </c>
      <c r="B416">
        <f>IF(A415&lt;&gt;Receive[[#This Row],[No]],1,B415+1)</f>
        <v>2</v>
      </c>
      <c r="C416" t="s">
        <v>216</v>
      </c>
      <c r="D416" t="s">
        <v>61</v>
      </c>
      <c r="E416" t="s">
        <v>24</v>
      </c>
      <c r="F416" t="s">
        <v>26</v>
      </c>
      <c r="G416" t="s">
        <v>56</v>
      </c>
      <c r="H416" t="s">
        <v>71</v>
      </c>
      <c r="I416">
        <v>1</v>
      </c>
      <c r="J416" t="s">
        <v>239</v>
      </c>
      <c r="K416" s="3" t="s">
        <v>173</v>
      </c>
      <c r="L416" s="3" t="s">
        <v>172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ユニフォーム渋谷陸斗ICONIC</v>
      </c>
    </row>
    <row r="417" spans="1:20" x14ac:dyDescent="0.3">
      <c r="A417">
        <f>VLOOKUP(Receive[[#This Row],[No用]],SetNo[[No.用]:[vlookup 用]],2,FALSE)</f>
        <v>72</v>
      </c>
      <c r="B417">
        <f>IF(A416&lt;&gt;Receive[[#This Row],[No]],1,B416+1)</f>
        <v>3</v>
      </c>
      <c r="C417" t="s">
        <v>216</v>
      </c>
      <c r="D417" t="s">
        <v>61</v>
      </c>
      <c r="E417" t="s">
        <v>24</v>
      </c>
      <c r="F417" t="s">
        <v>26</v>
      </c>
      <c r="G417" t="s">
        <v>56</v>
      </c>
      <c r="H417" t="s">
        <v>71</v>
      </c>
      <c r="I417">
        <v>1</v>
      </c>
      <c r="J417" t="s">
        <v>239</v>
      </c>
      <c r="K417" s="3" t="s">
        <v>120</v>
      </c>
      <c r="L417" s="3" t="s">
        <v>172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ユニフォーム渋谷陸斗ICONIC</v>
      </c>
    </row>
    <row r="418" spans="1:20" x14ac:dyDescent="0.3">
      <c r="A418">
        <f>VLOOKUP(Receive[[#This Row],[No用]],SetNo[[No.用]:[vlookup 用]],2,FALSE)</f>
        <v>72</v>
      </c>
      <c r="B418">
        <f>IF(A417&lt;&gt;Receive[[#This Row],[No]],1,B417+1)</f>
        <v>4</v>
      </c>
      <c r="C418" t="s">
        <v>216</v>
      </c>
      <c r="D418" t="s">
        <v>61</v>
      </c>
      <c r="E418" t="s">
        <v>24</v>
      </c>
      <c r="F418" t="s">
        <v>26</v>
      </c>
      <c r="G418" t="s">
        <v>56</v>
      </c>
      <c r="H418" t="s">
        <v>71</v>
      </c>
      <c r="I418">
        <v>1</v>
      </c>
      <c r="J418" t="s">
        <v>239</v>
      </c>
      <c r="K418" s="3" t="s">
        <v>174</v>
      </c>
      <c r="L418" s="3" t="s">
        <v>172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ユニフォーム渋谷陸斗ICONIC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5</v>
      </c>
      <c r="C419" t="s">
        <v>216</v>
      </c>
      <c r="D419" t="s">
        <v>61</v>
      </c>
      <c r="E419" t="s">
        <v>24</v>
      </c>
      <c r="F419" t="s">
        <v>26</v>
      </c>
      <c r="G419" t="s">
        <v>56</v>
      </c>
      <c r="H419" t="s">
        <v>71</v>
      </c>
      <c r="I419">
        <v>1</v>
      </c>
      <c r="J419" t="s">
        <v>239</v>
      </c>
      <c r="K419" s="3" t="s">
        <v>175</v>
      </c>
      <c r="L419" s="3" t="s">
        <v>172</v>
      </c>
      <c r="M419">
        <v>13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ユニフォーム渋谷陸斗ICONIC</v>
      </c>
    </row>
    <row r="420" spans="1:20" x14ac:dyDescent="0.3">
      <c r="A420">
        <f>VLOOKUP(Receive[[#This Row],[No用]],SetNo[[No.用]:[vlookup 用]],2,FALSE)</f>
        <v>73</v>
      </c>
      <c r="B420">
        <f>IF(A419&lt;&gt;Receive[[#This Row],[No]],1,B419+1)</f>
        <v>1</v>
      </c>
      <c r="C420" t="s">
        <v>216</v>
      </c>
      <c r="D420" t="s">
        <v>62</v>
      </c>
      <c r="E420" t="s">
        <v>24</v>
      </c>
      <c r="F420" t="s">
        <v>25</v>
      </c>
      <c r="G420" t="s">
        <v>56</v>
      </c>
      <c r="H420" t="s">
        <v>71</v>
      </c>
      <c r="I420">
        <v>1</v>
      </c>
      <c r="J420" t="s">
        <v>239</v>
      </c>
      <c r="K420" s="3" t="s">
        <v>119</v>
      </c>
      <c r="L420" s="3" t="s">
        <v>172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ユニフォーム池尻隼人ICONIC</v>
      </c>
    </row>
    <row r="421" spans="1:20" x14ac:dyDescent="0.3">
      <c r="A421">
        <f>VLOOKUP(Receive[[#This Row],[No用]],SetNo[[No.用]:[vlookup 用]],2,FALSE)</f>
        <v>73</v>
      </c>
      <c r="B421">
        <f>IF(A420&lt;&gt;Receive[[#This Row],[No]],1,B420+1)</f>
        <v>2</v>
      </c>
      <c r="C421" t="s">
        <v>216</v>
      </c>
      <c r="D421" t="s">
        <v>62</v>
      </c>
      <c r="E421" t="s">
        <v>24</v>
      </c>
      <c r="F421" t="s">
        <v>25</v>
      </c>
      <c r="G421" t="s">
        <v>56</v>
      </c>
      <c r="H421" t="s">
        <v>71</v>
      </c>
      <c r="I421">
        <v>1</v>
      </c>
      <c r="J421" t="s">
        <v>239</v>
      </c>
      <c r="K421" s="3" t="s">
        <v>173</v>
      </c>
      <c r="L421" s="3" t="s">
        <v>172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ユニフォーム池尻隼人ICONIC</v>
      </c>
    </row>
    <row r="422" spans="1:20" x14ac:dyDescent="0.3">
      <c r="A422">
        <f>VLOOKUP(Receive[[#This Row],[No用]],SetNo[[No.用]:[vlookup 用]],2,FALSE)</f>
        <v>73</v>
      </c>
      <c r="B422">
        <f>IF(A421&lt;&gt;Receive[[#This Row],[No]],1,B421+1)</f>
        <v>3</v>
      </c>
      <c r="C422" t="s">
        <v>216</v>
      </c>
      <c r="D422" t="s">
        <v>62</v>
      </c>
      <c r="E422" t="s">
        <v>24</v>
      </c>
      <c r="F422" t="s">
        <v>25</v>
      </c>
      <c r="G422" t="s">
        <v>56</v>
      </c>
      <c r="H422" t="s">
        <v>71</v>
      </c>
      <c r="I422">
        <v>1</v>
      </c>
      <c r="J422" t="s">
        <v>239</v>
      </c>
      <c r="K422" s="3" t="s">
        <v>120</v>
      </c>
      <c r="L422" s="3" t="s">
        <v>172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ユニフォーム池尻隼人ICONIC</v>
      </c>
    </row>
    <row r="423" spans="1:20" x14ac:dyDescent="0.3">
      <c r="A423">
        <f>VLOOKUP(Receive[[#This Row],[No用]],SetNo[[No.用]:[vlookup 用]],2,FALSE)</f>
        <v>73</v>
      </c>
      <c r="B423">
        <f>IF(A422&lt;&gt;Receive[[#This Row],[No]],1,B422+1)</f>
        <v>4</v>
      </c>
      <c r="C423" t="s">
        <v>216</v>
      </c>
      <c r="D423" t="s">
        <v>62</v>
      </c>
      <c r="E423" t="s">
        <v>24</v>
      </c>
      <c r="F423" t="s">
        <v>25</v>
      </c>
      <c r="G423" t="s">
        <v>56</v>
      </c>
      <c r="H423" t="s">
        <v>71</v>
      </c>
      <c r="I423">
        <v>1</v>
      </c>
      <c r="J423" t="s">
        <v>239</v>
      </c>
      <c r="K423" s="3" t="s">
        <v>174</v>
      </c>
      <c r="L423" s="3" t="s">
        <v>172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ユニフォーム池尻隼人ICONIC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5</v>
      </c>
      <c r="C424" t="s">
        <v>216</v>
      </c>
      <c r="D424" t="s">
        <v>62</v>
      </c>
      <c r="E424" t="s">
        <v>24</v>
      </c>
      <c r="F424" t="s">
        <v>25</v>
      </c>
      <c r="G424" t="s">
        <v>56</v>
      </c>
      <c r="H424" t="s">
        <v>71</v>
      </c>
      <c r="I424">
        <v>1</v>
      </c>
      <c r="J424" t="s">
        <v>239</v>
      </c>
      <c r="K424" s="3" t="s">
        <v>175</v>
      </c>
      <c r="L424" s="3" t="s">
        <v>172</v>
      </c>
      <c r="M424">
        <v>13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ユニフォーム池尻隼人ICONIC</v>
      </c>
    </row>
    <row r="425" spans="1:20" x14ac:dyDescent="0.3">
      <c r="A425">
        <f>VLOOKUP(Receive[[#This Row],[No用]],SetNo[[No.用]:[vlookup 用]],2,FALSE)</f>
        <v>74</v>
      </c>
      <c r="B425">
        <f>IF(A424&lt;&gt;Receive[[#This Row],[No]],1,B424+1)</f>
        <v>1</v>
      </c>
      <c r="C425" t="s">
        <v>216</v>
      </c>
      <c r="D425" t="s">
        <v>63</v>
      </c>
      <c r="E425" t="s">
        <v>28</v>
      </c>
      <c r="F425" t="s">
        <v>25</v>
      </c>
      <c r="G425" t="s">
        <v>64</v>
      </c>
      <c r="H425" t="s">
        <v>71</v>
      </c>
      <c r="I425">
        <v>1</v>
      </c>
      <c r="J425" t="s">
        <v>239</v>
      </c>
      <c r="K425" s="3" t="s">
        <v>119</v>
      </c>
      <c r="L425" s="3" t="s">
        <v>172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ユニフォーム十和田良樹ICONIC</v>
      </c>
    </row>
    <row r="426" spans="1:20" x14ac:dyDescent="0.3">
      <c r="A426">
        <f>VLOOKUP(Receive[[#This Row],[No用]],SetNo[[No.用]:[vlookup 用]],2,FALSE)</f>
        <v>74</v>
      </c>
      <c r="B426">
        <f>IF(A425&lt;&gt;Receive[[#This Row],[No]],1,B425+1)</f>
        <v>2</v>
      </c>
      <c r="C426" t="s">
        <v>216</v>
      </c>
      <c r="D426" t="s">
        <v>63</v>
      </c>
      <c r="E426" t="s">
        <v>28</v>
      </c>
      <c r="F426" t="s">
        <v>25</v>
      </c>
      <c r="G426" t="s">
        <v>64</v>
      </c>
      <c r="H426" t="s">
        <v>71</v>
      </c>
      <c r="I426">
        <v>1</v>
      </c>
      <c r="J426" t="s">
        <v>239</v>
      </c>
      <c r="K426" s="3" t="s">
        <v>173</v>
      </c>
      <c r="L426" s="3" t="s">
        <v>172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ユニフォーム十和田良樹ICONIC</v>
      </c>
    </row>
    <row r="427" spans="1:20" x14ac:dyDescent="0.3">
      <c r="A427">
        <f>VLOOKUP(Receive[[#This Row],[No用]],SetNo[[No.用]:[vlookup 用]],2,FALSE)</f>
        <v>74</v>
      </c>
      <c r="B427">
        <f>IF(A426&lt;&gt;Receive[[#This Row],[No]],1,B426+1)</f>
        <v>3</v>
      </c>
      <c r="C427" t="s">
        <v>216</v>
      </c>
      <c r="D427" t="s">
        <v>63</v>
      </c>
      <c r="E427" t="s">
        <v>28</v>
      </c>
      <c r="F427" t="s">
        <v>25</v>
      </c>
      <c r="G427" t="s">
        <v>64</v>
      </c>
      <c r="H427" t="s">
        <v>71</v>
      </c>
      <c r="I427">
        <v>1</v>
      </c>
      <c r="J427" t="s">
        <v>239</v>
      </c>
      <c r="K427" s="3" t="s">
        <v>120</v>
      </c>
      <c r="L427" s="3" t="s">
        <v>172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ユニフォーム十和田良樹ICONIC</v>
      </c>
    </row>
    <row r="428" spans="1:20" x14ac:dyDescent="0.3">
      <c r="A428">
        <f>VLOOKUP(Receive[[#This Row],[No用]],SetNo[[No.用]:[vlookup 用]],2,FALSE)</f>
        <v>74</v>
      </c>
      <c r="B428">
        <f>IF(A427&lt;&gt;Receive[[#This Row],[No]],1,B427+1)</f>
        <v>4</v>
      </c>
      <c r="C428" t="s">
        <v>216</v>
      </c>
      <c r="D428" t="s">
        <v>63</v>
      </c>
      <c r="E428" t="s">
        <v>28</v>
      </c>
      <c r="F428" t="s">
        <v>25</v>
      </c>
      <c r="G428" t="s">
        <v>64</v>
      </c>
      <c r="H428" t="s">
        <v>71</v>
      </c>
      <c r="I428">
        <v>1</v>
      </c>
      <c r="J428" t="s">
        <v>239</v>
      </c>
      <c r="K428" s="3" t="s">
        <v>174</v>
      </c>
      <c r="L428" s="3" t="s">
        <v>172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ユニフォーム十和田良樹ICONIC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5</v>
      </c>
      <c r="C429" t="s">
        <v>216</v>
      </c>
      <c r="D429" t="s">
        <v>63</v>
      </c>
      <c r="E429" t="s">
        <v>28</v>
      </c>
      <c r="F429" t="s">
        <v>25</v>
      </c>
      <c r="G429" t="s">
        <v>64</v>
      </c>
      <c r="H429" t="s">
        <v>71</v>
      </c>
      <c r="I429">
        <v>1</v>
      </c>
      <c r="J429" t="s">
        <v>239</v>
      </c>
      <c r="K429" s="3" t="s">
        <v>175</v>
      </c>
      <c r="L429" s="3" t="s">
        <v>172</v>
      </c>
      <c r="M429">
        <v>13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ユニフォーム十和田良樹ICONIC</v>
      </c>
    </row>
    <row r="430" spans="1:20" x14ac:dyDescent="0.3">
      <c r="A430">
        <f>VLOOKUP(Receive[[#This Row],[No用]],SetNo[[No.用]:[vlookup 用]],2,FALSE)</f>
        <v>75</v>
      </c>
      <c r="B430">
        <f>IF(A429&lt;&gt;Receive[[#This Row],[No]],1,B429+1)</f>
        <v>1</v>
      </c>
      <c r="C430" t="s">
        <v>216</v>
      </c>
      <c r="D430" t="s">
        <v>65</v>
      </c>
      <c r="E430" t="s">
        <v>28</v>
      </c>
      <c r="F430" t="s">
        <v>26</v>
      </c>
      <c r="G430" t="s">
        <v>64</v>
      </c>
      <c r="H430" t="s">
        <v>71</v>
      </c>
      <c r="I430">
        <v>1</v>
      </c>
      <c r="J430" t="s">
        <v>239</v>
      </c>
      <c r="K430" s="3" t="s">
        <v>119</v>
      </c>
      <c r="L430" s="3" t="s">
        <v>172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ユニフォーム森岳歩ICONIC</v>
      </c>
    </row>
    <row r="431" spans="1:20" x14ac:dyDescent="0.3">
      <c r="A431">
        <f>VLOOKUP(Receive[[#This Row],[No用]],SetNo[[No.用]:[vlookup 用]],2,FALSE)</f>
        <v>75</v>
      </c>
      <c r="B431">
        <f>IF(A430&lt;&gt;Receive[[#This Row],[No]],1,B430+1)</f>
        <v>2</v>
      </c>
      <c r="C431" t="s">
        <v>216</v>
      </c>
      <c r="D431" t="s">
        <v>65</v>
      </c>
      <c r="E431" t="s">
        <v>28</v>
      </c>
      <c r="F431" t="s">
        <v>26</v>
      </c>
      <c r="G431" t="s">
        <v>64</v>
      </c>
      <c r="H431" t="s">
        <v>71</v>
      </c>
      <c r="I431">
        <v>1</v>
      </c>
      <c r="J431" t="s">
        <v>239</v>
      </c>
      <c r="K431" s="3" t="s">
        <v>173</v>
      </c>
      <c r="L431" s="3" t="s">
        <v>172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ユニフォーム森岳歩ICONIC</v>
      </c>
    </row>
    <row r="432" spans="1:20" x14ac:dyDescent="0.3">
      <c r="A432">
        <f>VLOOKUP(Receive[[#This Row],[No用]],SetNo[[No.用]:[vlookup 用]],2,FALSE)</f>
        <v>75</v>
      </c>
      <c r="B432">
        <f>IF(A431&lt;&gt;Receive[[#This Row],[No]],1,B431+1)</f>
        <v>3</v>
      </c>
      <c r="C432" t="s">
        <v>216</v>
      </c>
      <c r="D432" t="s">
        <v>65</v>
      </c>
      <c r="E432" t="s">
        <v>28</v>
      </c>
      <c r="F432" t="s">
        <v>26</v>
      </c>
      <c r="G432" t="s">
        <v>64</v>
      </c>
      <c r="H432" t="s">
        <v>71</v>
      </c>
      <c r="I432">
        <v>1</v>
      </c>
      <c r="J432" t="s">
        <v>239</v>
      </c>
      <c r="K432" s="3" t="s">
        <v>120</v>
      </c>
      <c r="L432" s="3" t="s">
        <v>172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ユニフォーム森岳歩ICONIC</v>
      </c>
    </row>
    <row r="433" spans="1:20" x14ac:dyDescent="0.3">
      <c r="A433">
        <f>VLOOKUP(Receive[[#This Row],[No用]],SetNo[[No.用]:[vlookup 用]],2,FALSE)</f>
        <v>75</v>
      </c>
      <c r="B433">
        <f>IF(A432&lt;&gt;Receive[[#This Row],[No]],1,B432+1)</f>
        <v>4</v>
      </c>
      <c r="C433" t="s">
        <v>216</v>
      </c>
      <c r="D433" t="s">
        <v>65</v>
      </c>
      <c r="E433" t="s">
        <v>28</v>
      </c>
      <c r="F433" t="s">
        <v>26</v>
      </c>
      <c r="G433" t="s">
        <v>64</v>
      </c>
      <c r="H433" t="s">
        <v>71</v>
      </c>
      <c r="I433">
        <v>1</v>
      </c>
      <c r="J433" t="s">
        <v>239</v>
      </c>
      <c r="K433" s="3" t="s">
        <v>174</v>
      </c>
      <c r="L433" s="3" t="s">
        <v>172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ユニフォーム森岳歩ICONIC</v>
      </c>
    </row>
    <row r="434" spans="1:20" x14ac:dyDescent="0.3">
      <c r="A434">
        <f>VLOOKUP(Receive[[#This Row],[No用]],SetNo[[No.用]:[vlookup 用]],2,FALSE)</f>
        <v>75</v>
      </c>
      <c r="B434">
        <f>IF(A433&lt;&gt;Receive[[#This Row],[No]],1,B433+1)</f>
        <v>5</v>
      </c>
      <c r="C434" t="s">
        <v>216</v>
      </c>
      <c r="D434" t="s">
        <v>65</v>
      </c>
      <c r="E434" t="s">
        <v>28</v>
      </c>
      <c r="F434" t="s">
        <v>26</v>
      </c>
      <c r="G434" t="s">
        <v>64</v>
      </c>
      <c r="H434" t="s">
        <v>71</v>
      </c>
      <c r="I434">
        <v>1</v>
      </c>
      <c r="J434" t="s">
        <v>239</v>
      </c>
      <c r="K434" s="3" t="s">
        <v>175</v>
      </c>
      <c r="L434" s="3" t="s">
        <v>172</v>
      </c>
      <c r="M434">
        <v>13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ユニフォーム森岳歩ICONIC</v>
      </c>
    </row>
    <row r="435" spans="1:20" x14ac:dyDescent="0.3">
      <c r="A435">
        <f>VLOOKUP(Receive[[#This Row],[No用]],SetNo[[No.用]:[vlookup 用]],2,FALSE)</f>
        <v>76</v>
      </c>
      <c r="B435">
        <f>IF(A434&lt;&gt;Receive[[#This Row],[No]],1,B434+1)</f>
        <v>1</v>
      </c>
      <c r="C435" t="s">
        <v>216</v>
      </c>
      <c r="D435" t="s">
        <v>66</v>
      </c>
      <c r="E435" t="s">
        <v>24</v>
      </c>
      <c r="F435" t="s">
        <v>25</v>
      </c>
      <c r="G435" t="s">
        <v>64</v>
      </c>
      <c r="H435" t="s">
        <v>71</v>
      </c>
      <c r="I435">
        <v>1</v>
      </c>
      <c r="J435" t="s">
        <v>239</v>
      </c>
      <c r="K435" s="3" t="s">
        <v>119</v>
      </c>
      <c r="L435" s="3" t="s">
        <v>172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ユニフォーム唐松拓巳ICONIC</v>
      </c>
    </row>
    <row r="436" spans="1:20" x14ac:dyDescent="0.3">
      <c r="A436">
        <f>VLOOKUP(Receive[[#This Row],[No用]],SetNo[[No.用]:[vlookup 用]],2,FALSE)</f>
        <v>76</v>
      </c>
      <c r="B436">
        <f>IF(A435&lt;&gt;Receive[[#This Row],[No]],1,B435+1)</f>
        <v>2</v>
      </c>
      <c r="C436" t="s">
        <v>216</v>
      </c>
      <c r="D436" t="s">
        <v>66</v>
      </c>
      <c r="E436" t="s">
        <v>24</v>
      </c>
      <c r="F436" t="s">
        <v>25</v>
      </c>
      <c r="G436" t="s">
        <v>64</v>
      </c>
      <c r="H436" t="s">
        <v>71</v>
      </c>
      <c r="I436">
        <v>1</v>
      </c>
      <c r="J436" t="s">
        <v>239</v>
      </c>
      <c r="K436" s="3" t="s">
        <v>173</v>
      </c>
      <c r="L436" s="3" t="s">
        <v>172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ユニフォーム唐松拓巳ICONIC</v>
      </c>
    </row>
    <row r="437" spans="1:20" x14ac:dyDescent="0.3">
      <c r="A437">
        <f>VLOOKUP(Receive[[#This Row],[No用]],SetNo[[No.用]:[vlookup 用]],2,FALSE)</f>
        <v>76</v>
      </c>
      <c r="B437">
        <f>IF(A436&lt;&gt;Receive[[#This Row],[No]],1,B436+1)</f>
        <v>3</v>
      </c>
      <c r="C437" t="s">
        <v>216</v>
      </c>
      <c r="D437" t="s">
        <v>66</v>
      </c>
      <c r="E437" t="s">
        <v>24</v>
      </c>
      <c r="F437" t="s">
        <v>25</v>
      </c>
      <c r="G437" t="s">
        <v>64</v>
      </c>
      <c r="H437" t="s">
        <v>71</v>
      </c>
      <c r="I437">
        <v>1</v>
      </c>
      <c r="J437" t="s">
        <v>239</v>
      </c>
      <c r="K437" s="3" t="s">
        <v>120</v>
      </c>
      <c r="L437" s="3" t="s">
        <v>172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ユニフォーム唐松拓巳ICONIC</v>
      </c>
    </row>
    <row r="438" spans="1:20" x14ac:dyDescent="0.3">
      <c r="A438">
        <f>VLOOKUP(Receive[[#This Row],[No用]],SetNo[[No.用]:[vlookup 用]],2,FALSE)</f>
        <v>76</v>
      </c>
      <c r="B438">
        <f>IF(A437&lt;&gt;Receive[[#This Row],[No]],1,B437+1)</f>
        <v>4</v>
      </c>
      <c r="C438" t="s">
        <v>216</v>
      </c>
      <c r="D438" t="s">
        <v>66</v>
      </c>
      <c r="E438" t="s">
        <v>24</v>
      </c>
      <c r="F438" t="s">
        <v>25</v>
      </c>
      <c r="G438" t="s">
        <v>64</v>
      </c>
      <c r="H438" t="s">
        <v>71</v>
      </c>
      <c r="I438">
        <v>1</v>
      </c>
      <c r="J438" t="s">
        <v>239</v>
      </c>
      <c r="K438" s="3" t="s">
        <v>174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ユニフォーム唐松拓巳ICONIC</v>
      </c>
    </row>
    <row r="439" spans="1:20" x14ac:dyDescent="0.3">
      <c r="A439">
        <f>VLOOKUP(Receive[[#This Row],[No用]],SetNo[[No.用]:[vlookup 用]],2,FALSE)</f>
        <v>76</v>
      </c>
      <c r="B439">
        <f>IF(A438&lt;&gt;Receive[[#This Row],[No]],1,B438+1)</f>
        <v>5</v>
      </c>
      <c r="C439" t="s">
        <v>216</v>
      </c>
      <c r="D439" t="s">
        <v>66</v>
      </c>
      <c r="E439" t="s">
        <v>24</v>
      </c>
      <c r="F439" t="s">
        <v>25</v>
      </c>
      <c r="G439" t="s">
        <v>64</v>
      </c>
      <c r="H439" t="s">
        <v>71</v>
      </c>
      <c r="I439">
        <v>1</v>
      </c>
      <c r="J439" t="s">
        <v>239</v>
      </c>
      <c r="K439" s="3" t="s">
        <v>175</v>
      </c>
      <c r="L439" s="3" t="s">
        <v>172</v>
      </c>
      <c r="M439">
        <v>13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ユニフォーム唐松拓巳ICONIC</v>
      </c>
    </row>
    <row r="440" spans="1:20" x14ac:dyDescent="0.3">
      <c r="A440">
        <f>VLOOKUP(Receive[[#This Row],[No用]],SetNo[[No.用]:[vlookup 用]],2,FALSE)</f>
        <v>77</v>
      </c>
      <c r="B440">
        <f>IF(A439&lt;&gt;Receive[[#This Row],[No]],1,B439+1)</f>
        <v>1</v>
      </c>
      <c r="C440" t="s">
        <v>216</v>
      </c>
      <c r="D440" t="s">
        <v>67</v>
      </c>
      <c r="E440" t="s">
        <v>28</v>
      </c>
      <c r="F440" t="s">
        <v>25</v>
      </c>
      <c r="G440" t="s">
        <v>64</v>
      </c>
      <c r="H440" t="s">
        <v>71</v>
      </c>
      <c r="I440">
        <v>1</v>
      </c>
      <c r="J440" t="s">
        <v>239</v>
      </c>
      <c r="K440" s="3" t="s">
        <v>119</v>
      </c>
      <c r="L440" s="3" t="s">
        <v>172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ユニフォーム田沢裕樹ICONIC</v>
      </c>
    </row>
    <row r="441" spans="1:20" x14ac:dyDescent="0.3">
      <c r="A441">
        <f>VLOOKUP(Receive[[#This Row],[No用]],SetNo[[No.用]:[vlookup 用]],2,FALSE)</f>
        <v>77</v>
      </c>
      <c r="B441">
        <f>IF(A440&lt;&gt;Receive[[#This Row],[No]],1,B440+1)</f>
        <v>2</v>
      </c>
      <c r="C441" t="s">
        <v>216</v>
      </c>
      <c r="D441" t="s">
        <v>67</v>
      </c>
      <c r="E441" t="s">
        <v>28</v>
      </c>
      <c r="F441" t="s">
        <v>25</v>
      </c>
      <c r="G441" t="s">
        <v>64</v>
      </c>
      <c r="H441" t="s">
        <v>71</v>
      </c>
      <c r="I441">
        <v>1</v>
      </c>
      <c r="J441" t="s">
        <v>239</v>
      </c>
      <c r="K441" s="3" t="s">
        <v>173</v>
      </c>
      <c r="L441" s="3" t="s">
        <v>172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ユニフォーム田沢裕樹ICONIC</v>
      </c>
    </row>
    <row r="442" spans="1:20" x14ac:dyDescent="0.3">
      <c r="A442">
        <f>VLOOKUP(Receive[[#This Row],[No用]],SetNo[[No.用]:[vlookup 用]],2,FALSE)</f>
        <v>77</v>
      </c>
      <c r="B442">
        <f>IF(A441&lt;&gt;Receive[[#This Row],[No]],1,B441+1)</f>
        <v>3</v>
      </c>
      <c r="C442" t="s">
        <v>216</v>
      </c>
      <c r="D442" t="s">
        <v>67</v>
      </c>
      <c r="E442" t="s">
        <v>28</v>
      </c>
      <c r="F442" t="s">
        <v>25</v>
      </c>
      <c r="G442" t="s">
        <v>64</v>
      </c>
      <c r="H442" t="s">
        <v>71</v>
      </c>
      <c r="I442">
        <v>1</v>
      </c>
      <c r="J442" t="s">
        <v>239</v>
      </c>
      <c r="K442" s="3" t="s">
        <v>120</v>
      </c>
      <c r="L442" s="3" t="s">
        <v>172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ユニフォーム田沢裕樹ICONIC</v>
      </c>
    </row>
    <row r="443" spans="1:20" x14ac:dyDescent="0.3">
      <c r="A443">
        <f>VLOOKUP(Receive[[#This Row],[No用]],SetNo[[No.用]:[vlookup 用]],2,FALSE)</f>
        <v>77</v>
      </c>
      <c r="B443">
        <f>IF(A442&lt;&gt;Receive[[#This Row],[No]],1,B442+1)</f>
        <v>4</v>
      </c>
      <c r="C443" t="s">
        <v>216</v>
      </c>
      <c r="D443" t="s">
        <v>67</v>
      </c>
      <c r="E443" t="s">
        <v>28</v>
      </c>
      <c r="F443" t="s">
        <v>25</v>
      </c>
      <c r="G443" t="s">
        <v>64</v>
      </c>
      <c r="H443" t="s">
        <v>71</v>
      </c>
      <c r="I443">
        <v>1</v>
      </c>
      <c r="J443" t="s">
        <v>239</v>
      </c>
      <c r="K443" s="3" t="s">
        <v>174</v>
      </c>
      <c r="L443" s="3" t="s">
        <v>172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ユニフォーム田沢裕樹ICONIC</v>
      </c>
    </row>
    <row r="444" spans="1:20" x14ac:dyDescent="0.3">
      <c r="A444">
        <f>VLOOKUP(Receive[[#This Row],[No用]],SetNo[[No.用]:[vlookup 用]],2,FALSE)</f>
        <v>77</v>
      </c>
      <c r="B444">
        <f>IF(A443&lt;&gt;Receive[[#This Row],[No]],1,B443+1)</f>
        <v>5</v>
      </c>
      <c r="C444" t="s">
        <v>216</v>
      </c>
      <c r="D444" t="s">
        <v>67</v>
      </c>
      <c r="E444" t="s">
        <v>28</v>
      </c>
      <c r="F444" t="s">
        <v>25</v>
      </c>
      <c r="G444" t="s">
        <v>64</v>
      </c>
      <c r="H444" t="s">
        <v>71</v>
      </c>
      <c r="I444">
        <v>1</v>
      </c>
      <c r="J444" t="s">
        <v>239</v>
      </c>
      <c r="K444" s="3" t="s">
        <v>175</v>
      </c>
      <c r="L444" s="3" t="s">
        <v>172</v>
      </c>
      <c r="M444">
        <v>13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ユニフォーム田沢裕樹ICONIC</v>
      </c>
    </row>
    <row r="445" spans="1:20" x14ac:dyDescent="0.3">
      <c r="A445">
        <f>VLOOKUP(Receive[[#This Row],[No用]],SetNo[[No.用]:[vlookup 用]],2,FALSE)</f>
        <v>78</v>
      </c>
      <c r="B445">
        <f>IF(A444&lt;&gt;Receive[[#This Row],[No]],1,B444+1)</f>
        <v>1</v>
      </c>
      <c r="C445" t="s">
        <v>216</v>
      </c>
      <c r="D445" t="s">
        <v>68</v>
      </c>
      <c r="E445" t="s">
        <v>28</v>
      </c>
      <c r="F445" t="s">
        <v>26</v>
      </c>
      <c r="G445" t="s">
        <v>64</v>
      </c>
      <c r="H445" t="s">
        <v>71</v>
      </c>
      <c r="I445">
        <v>1</v>
      </c>
      <c r="J445" t="s">
        <v>239</v>
      </c>
      <c r="K445" s="3" t="s">
        <v>119</v>
      </c>
      <c r="L445" s="3" t="s">
        <v>172</v>
      </c>
      <c r="M445">
        <v>27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ユニフォーム子安颯真ICONIC</v>
      </c>
    </row>
    <row r="446" spans="1:20" x14ac:dyDescent="0.3">
      <c r="A446">
        <f>VLOOKUP(Receive[[#This Row],[No用]],SetNo[[No.用]:[vlookup 用]],2,FALSE)</f>
        <v>78</v>
      </c>
      <c r="B446">
        <f>IF(A445&lt;&gt;Receive[[#This Row],[No]],1,B445+1)</f>
        <v>2</v>
      </c>
      <c r="C446" t="s">
        <v>216</v>
      </c>
      <c r="D446" t="s">
        <v>68</v>
      </c>
      <c r="E446" t="s">
        <v>28</v>
      </c>
      <c r="F446" t="s">
        <v>26</v>
      </c>
      <c r="G446" t="s">
        <v>64</v>
      </c>
      <c r="H446" t="s">
        <v>71</v>
      </c>
      <c r="I446">
        <v>1</v>
      </c>
      <c r="J446" t="s">
        <v>239</v>
      </c>
      <c r="K446" s="3" t="s">
        <v>173</v>
      </c>
      <c r="L446" s="3" t="s">
        <v>172</v>
      </c>
      <c r="M446">
        <v>27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ユニフォーム子安颯真ICONIC</v>
      </c>
    </row>
    <row r="447" spans="1:20" x14ac:dyDescent="0.3">
      <c r="A447">
        <f>VLOOKUP(Receive[[#This Row],[No用]],SetNo[[No.用]:[vlookup 用]],2,FALSE)</f>
        <v>78</v>
      </c>
      <c r="B447">
        <f>IF(A446&lt;&gt;Receive[[#This Row],[No]],1,B446+1)</f>
        <v>3</v>
      </c>
      <c r="C447" t="s">
        <v>216</v>
      </c>
      <c r="D447" t="s">
        <v>68</v>
      </c>
      <c r="E447" t="s">
        <v>28</v>
      </c>
      <c r="F447" t="s">
        <v>26</v>
      </c>
      <c r="G447" t="s">
        <v>64</v>
      </c>
      <c r="H447" t="s">
        <v>71</v>
      </c>
      <c r="I447">
        <v>1</v>
      </c>
      <c r="J447" t="s">
        <v>239</v>
      </c>
      <c r="K447" s="3" t="s">
        <v>120</v>
      </c>
      <c r="L447" s="3" t="s">
        <v>172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ユニフォーム子安颯真ICONIC</v>
      </c>
    </row>
    <row r="448" spans="1:20" x14ac:dyDescent="0.3">
      <c r="A448">
        <f>VLOOKUP(Receive[[#This Row],[No用]],SetNo[[No.用]:[vlookup 用]],2,FALSE)</f>
        <v>78</v>
      </c>
      <c r="B448">
        <f>IF(A447&lt;&gt;Receive[[#This Row],[No]],1,B447+1)</f>
        <v>4</v>
      </c>
      <c r="C448" t="s">
        <v>216</v>
      </c>
      <c r="D448" t="s">
        <v>68</v>
      </c>
      <c r="E448" t="s">
        <v>28</v>
      </c>
      <c r="F448" t="s">
        <v>26</v>
      </c>
      <c r="G448" t="s">
        <v>64</v>
      </c>
      <c r="H448" t="s">
        <v>71</v>
      </c>
      <c r="I448">
        <v>1</v>
      </c>
      <c r="J448" t="s">
        <v>239</v>
      </c>
      <c r="K448" s="3" t="s">
        <v>174</v>
      </c>
      <c r="L448" s="3" t="s">
        <v>172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ユニフォーム子安颯真ICONIC</v>
      </c>
    </row>
    <row r="449" spans="1:20" x14ac:dyDescent="0.3">
      <c r="A449">
        <f>VLOOKUP(Receive[[#This Row],[No用]],SetNo[[No.用]:[vlookup 用]],2,FALSE)</f>
        <v>78</v>
      </c>
      <c r="B449">
        <f>IF(A448&lt;&gt;Receive[[#This Row],[No]],1,B448+1)</f>
        <v>5</v>
      </c>
      <c r="C449" t="s">
        <v>216</v>
      </c>
      <c r="D449" t="s">
        <v>68</v>
      </c>
      <c r="E449" t="s">
        <v>28</v>
      </c>
      <c r="F449" t="s">
        <v>26</v>
      </c>
      <c r="G449" t="s">
        <v>64</v>
      </c>
      <c r="H449" t="s">
        <v>71</v>
      </c>
      <c r="I449">
        <v>1</v>
      </c>
      <c r="J449" t="s">
        <v>239</v>
      </c>
      <c r="K449" s="3" t="s">
        <v>175</v>
      </c>
      <c r="L449" s="3" t="s">
        <v>172</v>
      </c>
      <c r="M449">
        <v>14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ユニフォーム子安颯真ICONIC</v>
      </c>
    </row>
    <row r="450" spans="1:20" x14ac:dyDescent="0.3">
      <c r="A450">
        <f>VLOOKUP(Receive[[#This Row],[No用]],SetNo[[No.用]:[vlookup 用]],2,FALSE)</f>
        <v>79</v>
      </c>
      <c r="B450">
        <f>IF(A449&lt;&gt;Receive[[#This Row],[No]],1,B449+1)</f>
        <v>1</v>
      </c>
      <c r="C450" t="s">
        <v>216</v>
      </c>
      <c r="D450" t="s">
        <v>69</v>
      </c>
      <c r="E450" t="s">
        <v>28</v>
      </c>
      <c r="F450" t="s">
        <v>21</v>
      </c>
      <c r="G450" t="s">
        <v>64</v>
      </c>
      <c r="H450" t="s">
        <v>71</v>
      </c>
      <c r="I450">
        <v>1</v>
      </c>
      <c r="J450" t="s">
        <v>239</v>
      </c>
      <c r="K450" s="3" t="s">
        <v>119</v>
      </c>
      <c r="L450" s="3" t="s">
        <v>188</v>
      </c>
      <c r="M450">
        <v>31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ユニフォーム横手駿ICONIC</v>
      </c>
    </row>
    <row r="451" spans="1:20" x14ac:dyDescent="0.3">
      <c r="A451">
        <f>VLOOKUP(Receive[[#This Row],[No用]],SetNo[[No.用]:[vlookup 用]],2,FALSE)</f>
        <v>79</v>
      </c>
      <c r="B451">
        <f>IF(A450&lt;&gt;Receive[[#This Row],[No]],1,B450+1)</f>
        <v>2</v>
      </c>
      <c r="C451" t="s">
        <v>216</v>
      </c>
      <c r="D451" t="s">
        <v>69</v>
      </c>
      <c r="E451" t="s">
        <v>28</v>
      </c>
      <c r="F451" t="s">
        <v>21</v>
      </c>
      <c r="G451" t="s">
        <v>64</v>
      </c>
      <c r="H451" t="s">
        <v>71</v>
      </c>
      <c r="I451">
        <v>1</v>
      </c>
      <c r="J451" t="s">
        <v>239</v>
      </c>
      <c r="K451" s="3" t="s">
        <v>205</v>
      </c>
      <c r="L451" s="3" t="s">
        <v>188</v>
      </c>
      <c r="M451">
        <v>36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ユニフォーム横手駿ICONIC</v>
      </c>
    </row>
    <row r="452" spans="1:20" x14ac:dyDescent="0.3">
      <c r="A452">
        <f>VLOOKUP(Receive[[#This Row],[No用]],SetNo[[No.用]:[vlookup 用]],2,FALSE)</f>
        <v>79</v>
      </c>
      <c r="B452">
        <f>IF(A451&lt;&gt;Receive[[#This Row],[No]],1,B451+1)</f>
        <v>3</v>
      </c>
      <c r="C452" t="s">
        <v>216</v>
      </c>
      <c r="D452" t="s">
        <v>69</v>
      </c>
      <c r="E452" t="s">
        <v>28</v>
      </c>
      <c r="F452" t="s">
        <v>21</v>
      </c>
      <c r="G452" t="s">
        <v>64</v>
      </c>
      <c r="H452" t="s">
        <v>71</v>
      </c>
      <c r="I452">
        <v>1</v>
      </c>
      <c r="J452" t="s">
        <v>239</v>
      </c>
      <c r="K452" s="3" t="s">
        <v>173</v>
      </c>
      <c r="L452" s="3" t="s">
        <v>172</v>
      </c>
      <c r="M452">
        <v>31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ユニフォーム横手駿ICONIC</v>
      </c>
    </row>
    <row r="453" spans="1:20" x14ac:dyDescent="0.3">
      <c r="A453">
        <f>VLOOKUP(Receive[[#This Row],[No用]],SetNo[[No.用]:[vlookup 用]],2,FALSE)</f>
        <v>79</v>
      </c>
      <c r="B453">
        <f>IF(A452&lt;&gt;Receive[[#This Row],[No]],1,B452+1)</f>
        <v>4</v>
      </c>
      <c r="C453" t="s">
        <v>216</v>
      </c>
      <c r="D453" t="s">
        <v>69</v>
      </c>
      <c r="E453" t="s">
        <v>28</v>
      </c>
      <c r="F453" t="s">
        <v>21</v>
      </c>
      <c r="G453" t="s">
        <v>64</v>
      </c>
      <c r="H453" t="s">
        <v>71</v>
      </c>
      <c r="I453">
        <v>1</v>
      </c>
      <c r="J453" t="s">
        <v>239</v>
      </c>
      <c r="K453" s="3" t="s">
        <v>241</v>
      </c>
      <c r="L453" s="3" t="s">
        <v>172</v>
      </c>
      <c r="M453">
        <v>31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ユニフォーム横手駿ICONIC</v>
      </c>
    </row>
    <row r="454" spans="1:20" x14ac:dyDescent="0.3">
      <c r="A454">
        <f>VLOOKUP(Receive[[#This Row],[No用]],SetNo[[No.用]:[vlookup 用]],2,FALSE)</f>
        <v>79</v>
      </c>
      <c r="B454">
        <f>IF(A453&lt;&gt;Receive[[#This Row],[No]],1,B453+1)</f>
        <v>5</v>
      </c>
      <c r="C454" t="s">
        <v>216</v>
      </c>
      <c r="D454" t="s">
        <v>69</v>
      </c>
      <c r="E454" t="s">
        <v>28</v>
      </c>
      <c r="F454" t="s">
        <v>21</v>
      </c>
      <c r="G454" t="s">
        <v>64</v>
      </c>
      <c r="H454" t="s">
        <v>71</v>
      </c>
      <c r="I454">
        <v>1</v>
      </c>
      <c r="J454" t="s">
        <v>239</v>
      </c>
      <c r="K454" s="3" t="s">
        <v>120</v>
      </c>
      <c r="L454" s="3" t="s">
        <v>188</v>
      </c>
      <c r="M454">
        <v>31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ユニフォーム横手駿ICONIC</v>
      </c>
    </row>
    <row r="455" spans="1:20" x14ac:dyDescent="0.3">
      <c r="A455">
        <f>VLOOKUP(Receive[[#This Row],[No用]],SetNo[[No.用]:[vlookup 用]],2,FALSE)</f>
        <v>79</v>
      </c>
      <c r="B455">
        <f>IF(A454&lt;&gt;Receive[[#This Row],[No]],1,B454+1)</f>
        <v>6</v>
      </c>
      <c r="C455" t="s">
        <v>216</v>
      </c>
      <c r="D455" t="s">
        <v>69</v>
      </c>
      <c r="E455" t="s">
        <v>28</v>
      </c>
      <c r="F455" t="s">
        <v>21</v>
      </c>
      <c r="G455" t="s">
        <v>64</v>
      </c>
      <c r="H455" t="s">
        <v>71</v>
      </c>
      <c r="I455">
        <v>1</v>
      </c>
      <c r="J455" t="s">
        <v>239</v>
      </c>
      <c r="K455" s="3" t="s">
        <v>174</v>
      </c>
      <c r="L455" s="3" t="s">
        <v>172</v>
      </c>
      <c r="M455">
        <v>31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ユニフォーム横手駿ICONIC</v>
      </c>
    </row>
    <row r="456" spans="1:20" x14ac:dyDescent="0.3">
      <c r="A456">
        <f>VLOOKUP(Receive[[#This Row],[No用]],SetNo[[No.用]:[vlookup 用]],2,FALSE)</f>
        <v>79</v>
      </c>
      <c r="B456">
        <f>IF(A455&lt;&gt;Receive[[#This Row],[No]],1,B455+1)</f>
        <v>7</v>
      </c>
      <c r="C456" t="s">
        <v>216</v>
      </c>
      <c r="D456" t="s">
        <v>69</v>
      </c>
      <c r="E456" t="s">
        <v>28</v>
      </c>
      <c r="F456" t="s">
        <v>21</v>
      </c>
      <c r="G456" t="s">
        <v>64</v>
      </c>
      <c r="H456" t="s">
        <v>71</v>
      </c>
      <c r="I456">
        <v>1</v>
      </c>
      <c r="J456" t="s">
        <v>239</v>
      </c>
      <c r="K456" s="3" t="s">
        <v>175</v>
      </c>
      <c r="L456" s="3" t="s">
        <v>172</v>
      </c>
      <c r="M456">
        <v>31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ユニフォーム横手駿ICONIC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8</v>
      </c>
      <c r="C457" t="s">
        <v>216</v>
      </c>
      <c r="D457" t="s">
        <v>69</v>
      </c>
      <c r="E457" t="s">
        <v>28</v>
      </c>
      <c r="F457" t="s">
        <v>21</v>
      </c>
      <c r="G457" t="s">
        <v>64</v>
      </c>
      <c r="H457" t="s">
        <v>71</v>
      </c>
      <c r="I457">
        <v>1</v>
      </c>
      <c r="J457" t="s">
        <v>239</v>
      </c>
      <c r="K457" s="3" t="s">
        <v>193</v>
      </c>
      <c r="L457" s="3" t="s">
        <v>235</v>
      </c>
      <c r="M457">
        <v>45</v>
      </c>
      <c r="N457">
        <v>0</v>
      </c>
      <c r="O457">
        <v>55</v>
      </c>
      <c r="P457">
        <v>0</v>
      </c>
      <c r="T457" t="str">
        <f>Receive[[#This Row],[服装]]&amp;Receive[[#This Row],[名前]]&amp;Receive[[#This Row],[レアリティ]]</f>
        <v>ユニフォーム横手駿ICONIC</v>
      </c>
    </row>
    <row r="458" spans="1:20" x14ac:dyDescent="0.3">
      <c r="A458">
        <f>VLOOKUP(Receive[[#This Row],[No用]],SetNo[[No.用]:[vlookup 用]],2,FALSE)</f>
        <v>80</v>
      </c>
      <c r="B458">
        <f>IF(A457&lt;&gt;Receive[[#This Row],[No]],1,B457+1)</f>
        <v>1</v>
      </c>
      <c r="C458" t="s">
        <v>216</v>
      </c>
      <c r="D458" t="s">
        <v>70</v>
      </c>
      <c r="E458" t="s">
        <v>28</v>
      </c>
      <c r="F458" t="s">
        <v>31</v>
      </c>
      <c r="G458" t="s">
        <v>64</v>
      </c>
      <c r="H458" t="s">
        <v>71</v>
      </c>
      <c r="I458">
        <v>1</v>
      </c>
      <c r="J458" t="s">
        <v>239</v>
      </c>
      <c r="K458" s="3" t="s">
        <v>119</v>
      </c>
      <c r="L458" s="3" t="s">
        <v>172</v>
      </c>
      <c r="M458">
        <v>28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ユニフォーム夏瀬伊吹ICONIC</v>
      </c>
    </row>
    <row r="459" spans="1:20" x14ac:dyDescent="0.3">
      <c r="A459">
        <f>VLOOKUP(Receive[[#This Row],[No用]],SetNo[[No.用]:[vlookup 用]],2,FALSE)</f>
        <v>80</v>
      </c>
      <c r="B459">
        <f>IF(A458&lt;&gt;Receive[[#This Row],[No]],1,B458+1)</f>
        <v>2</v>
      </c>
      <c r="C459" t="s">
        <v>216</v>
      </c>
      <c r="D459" t="s">
        <v>70</v>
      </c>
      <c r="E459" t="s">
        <v>28</v>
      </c>
      <c r="F459" t="s">
        <v>31</v>
      </c>
      <c r="G459" t="s">
        <v>64</v>
      </c>
      <c r="H459" t="s">
        <v>71</v>
      </c>
      <c r="I459">
        <v>1</v>
      </c>
      <c r="J459" t="s">
        <v>239</v>
      </c>
      <c r="K459" s="3" t="s">
        <v>173</v>
      </c>
      <c r="L459" s="3" t="s">
        <v>172</v>
      </c>
      <c r="M459">
        <v>28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ユニフォーム夏瀬伊吹ICONIC</v>
      </c>
    </row>
    <row r="460" spans="1:20" x14ac:dyDescent="0.3">
      <c r="A460">
        <f>VLOOKUP(Receive[[#This Row],[No用]],SetNo[[No.用]:[vlookup 用]],2,FALSE)</f>
        <v>80</v>
      </c>
      <c r="B460">
        <f>IF(A459&lt;&gt;Receive[[#This Row],[No]],1,B459+1)</f>
        <v>3</v>
      </c>
      <c r="C460" t="s">
        <v>216</v>
      </c>
      <c r="D460" t="s">
        <v>70</v>
      </c>
      <c r="E460" t="s">
        <v>28</v>
      </c>
      <c r="F460" t="s">
        <v>31</v>
      </c>
      <c r="G460" t="s">
        <v>64</v>
      </c>
      <c r="H460" t="s">
        <v>71</v>
      </c>
      <c r="I460">
        <v>1</v>
      </c>
      <c r="J460" t="s">
        <v>239</v>
      </c>
      <c r="K460" s="3" t="s">
        <v>120</v>
      </c>
      <c r="L460" s="3" t="s">
        <v>172</v>
      </c>
      <c r="M460">
        <v>28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ユニフォーム夏瀬伊吹ICONIC</v>
      </c>
    </row>
    <row r="461" spans="1:20" x14ac:dyDescent="0.3">
      <c r="A461">
        <f>VLOOKUP(Receive[[#This Row],[No用]],SetNo[[No.用]:[vlookup 用]],2,FALSE)</f>
        <v>80</v>
      </c>
      <c r="B461">
        <f>IF(A460&lt;&gt;Receive[[#This Row],[No]],1,B460+1)</f>
        <v>4</v>
      </c>
      <c r="C461" t="s">
        <v>216</v>
      </c>
      <c r="D461" t="s">
        <v>70</v>
      </c>
      <c r="E461" t="s">
        <v>28</v>
      </c>
      <c r="F461" t="s">
        <v>31</v>
      </c>
      <c r="G461" t="s">
        <v>64</v>
      </c>
      <c r="H461" t="s">
        <v>71</v>
      </c>
      <c r="I461">
        <v>1</v>
      </c>
      <c r="J461" t="s">
        <v>239</v>
      </c>
      <c r="K461" s="3" t="s">
        <v>174</v>
      </c>
      <c r="L461" s="3" t="s">
        <v>172</v>
      </c>
      <c r="M461">
        <v>28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ユニフォーム夏瀬伊吹ICONIC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5</v>
      </c>
      <c r="C462" t="s">
        <v>216</v>
      </c>
      <c r="D462" t="s">
        <v>70</v>
      </c>
      <c r="E462" t="s">
        <v>28</v>
      </c>
      <c r="F462" t="s">
        <v>31</v>
      </c>
      <c r="G462" t="s">
        <v>64</v>
      </c>
      <c r="H462" t="s">
        <v>71</v>
      </c>
      <c r="I462">
        <v>1</v>
      </c>
      <c r="J462" t="s">
        <v>239</v>
      </c>
      <c r="K462" s="3" t="s">
        <v>175</v>
      </c>
      <c r="L462" s="3" t="s">
        <v>172</v>
      </c>
      <c r="M462">
        <v>14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ユニフォーム夏瀬伊吹ICONIC</v>
      </c>
    </row>
    <row r="463" spans="1:20" x14ac:dyDescent="0.3">
      <c r="A463">
        <f>VLOOKUP(Receive[[#This Row],[No用]],SetNo[[No.用]:[vlookup 用]],2,FALSE)</f>
        <v>81</v>
      </c>
      <c r="B463">
        <f>IF(A462&lt;&gt;Receive[[#This Row],[No]],1,B462+1)</f>
        <v>1</v>
      </c>
      <c r="C463" t="s">
        <v>216</v>
      </c>
      <c r="D463" t="s">
        <v>72</v>
      </c>
      <c r="E463" t="s">
        <v>23</v>
      </c>
      <c r="F463" t="s">
        <v>31</v>
      </c>
      <c r="G463" t="s">
        <v>75</v>
      </c>
      <c r="H463" t="s">
        <v>71</v>
      </c>
      <c r="I463">
        <v>1</v>
      </c>
      <c r="J463" t="s">
        <v>239</v>
      </c>
      <c r="K463" s="3" t="s">
        <v>119</v>
      </c>
      <c r="L463" s="3" t="s">
        <v>172</v>
      </c>
      <c r="M463">
        <v>28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ユニフォーム古牧譲ICONIC</v>
      </c>
    </row>
    <row r="464" spans="1:20" x14ac:dyDescent="0.3">
      <c r="A464">
        <f>VLOOKUP(Receive[[#This Row],[No用]],SetNo[[No.用]:[vlookup 用]],2,FALSE)</f>
        <v>81</v>
      </c>
      <c r="B464">
        <f>IF(A463&lt;&gt;Receive[[#This Row],[No]],1,B463+1)</f>
        <v>2</v>
      </c>
      <c r="C464" t="s">
        <v>216</v>
      </c>
      <c r="D464" t="s">
        <v>72</v>
      </c>
      <c r="E464" t="s">
        <v>23</v>
      </c>
      <c r="F464" t="s">
        <v>31</v>
      </c>
      <c r="G464" t="s">
        <v>75</v>
      </c>
      <c r="H464" t="s">
        <v>71</v>
      </c>
      <c r="I464">
        <v>1</v>
      </c>
      <c r="J464" t="s">
        <v>239</v>
      </c>
      <c r="K464" s="3" t="s">
        <v>173</v>
      </c>
      <c r="L464" s="3" t="s">
        <v>172</v>
      </c>
      <c r="M464">
        <v>28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ユニフォーム古牧譲ICONIC</v>
      </c>
    </row>
    <row r="465" spans="1:20" x14ac:dyDescent="0.3">
      <c r="A465">
        <f>VLOOKUP(Receive[[#This Row],[No用]],SetNo[[No.用]:[vlookup 用]],2,FALSE)</f>
        <v>81</v>
      </c>
      <c r="B465">
        <f>IF(A464&lt;&gt;Receive[[#This Row],[No]],1,B464+1)</f>
        <v>3</v>
      </c>
      <c r="C465" t="s">
        <v>216</v>
      </c>
      <c r="D465" t="s">
        <v>72</v>
      </c>
      <c r="E465" t="s">
        <v>23</v>
      </c>
      <c r="F465" t="s">
        <v>31</v>
      </c>
      <c r="G465" t="s">
        <v>75</v>
      </c>
      <c r="H465" t="s">
        <v>71</v>
      </c>
      <c r="I465">
        <v>1</v>
      </c>
      <c r="J465" t="s">
        <v>239</v>
      </c>
      <c r="K465" s="3" t="s">
        <v>241</v>
      </c>
      <c r="L465" s="3" t="s">
        <v>172</v>
      </c>
      <c r="M465">
        <v>28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ユニフォーム古牧譲ICONIC</v>
      </c>
    </row>
    <row r="466" spans="1:20" x14ac:dyDescent="0.3">
      <c r="A466">
        <f>VLOOKUP(Receive[[#This Row],[No用]],SetNo[[No.用]:[vlookup 用]],2,FALSE)</f>
        <v>81</v>
      </c>
      <c r="B466">
        <f>IF(A465&lt;&gt;Receive[[#This Row],[No]],1,B465+1)</f>
        <v>4</v>
      </c>
      <c r="C466" t="s">
        <v>216</v>
      </c>
      <c r="D466" t="s">
        <v>72</v>
      </c>
      <c r="E466" t="s">
        <v>23</v>
      </c>
      <c r="F466" t="s">
        <v>31</v>
      </c>
      <c r="G466" t="s">
        <v>75</v>
      </c>
      <c r="H466" t="s">
        <v>71</v>
      </c>
      <c r="I466">
        <v>1</v>
      </c>
      <c r="J466" t="s">
        <v>239</v>
      </c>
      <c r="K466" s="3" t="s">
        <v>120</v>
      </c>
      <c r="L466" s="3" t="s">
        <v>172</v>
      </c>
      <c r="M466">
        <v>28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ユニフォーム古牧譲ICONIC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5</v>
      </c>
      <c r="C467" t="s">
        <v>216</v>
      </c>
      <c r="D467" t="s">
        <v>72</v>
      </c>
      <c r="E467" t="s">
        <v>23</v>
      </c>
      <c r="F467" t="s">
        <v>31</v>
      </c>
      <c r="G467" t="s">
        <v>75</v>
      </c>
      <c r="H467" t="s">
        <v>71</v>
      </c>
      <c r="I467">
        <v>1</v>
      </c>
      <c r="J467" t="s">
        <v>239</v>
      </c>
      <c r="K467" s="3" t="s">
        <v>174</v>
      </c>
      <c r="L467" s="3" t="s">
        <v>172</v>
      </c>
      <c r="M467">
        <v>28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ユニフォーム古牧譲ICONIC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6</v>
      </c>
      <c r="C468" t="s">
        <v>216</v>
      </c>
      <c r="D468" t="s">
        <v>72</v>
      </c>
      <c r="E468" t="s">
        <v>23</v>
      </c>
      <c r="F468" t="s">
        <v>31</v>
      </c>
      <c r="G468" t="s">
        <v>75</v>
      </c>
      <c r="H468" t="s">
        <v>71</v>
      </c>
      <c r="I468">
        <v>1</v>
      </c>
      <c r="J468" t="s">
        <v>239</v>
      </c>
      <c r="K468" s="3" t="s">
        <v>175</v>
      </c>
      <c r="L468" s="3" t="s">
        <v>172</v>
      </c>
      <c r="M468">
        <v>28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ユニフォーム古牧譲ICONIC</v>
      </c>
    </row>
    <row r="469" spans="1:20" x14ac:dyDescent="0.3">
      <c r="A469">
        <f>VLOOKUP(Receive[[#This Row],[No用]],SetNo[[No.用]:[vlookup 用]],2,FALSE)</f>
        <v>82</v>
      </c>
      <c r="B469">
        <f>IF(A468&lt;&gt;Receive[[#This Row],[No]],1,B468+1)</f>
        <v>1</v>
      </c>
      <c r="C469" t="s">
        <v>216</v>
      </c>
      <c r="D469" t="s">
        <v>76</v>
      </c>
      <c r="E469" t="s">
        <v>28</v>
      </c>
      <c r="F469" t="s">
        <v>25</v>
      </c>
      <c r="G469" t="s">
        <v>75</v>
      </c>
      <c r="H469" t="s">
        <v>71</v>
      </c>
      <c r="I469">
        <v>1</v>
      </c>
      <c r="J469" t="s">
        <v>239</v>
      </c>
      <c r="K469" s="3" t="s">
        <v>119</v>
      </c>
      <c r="L469" s="3" t="s">
        <v>172</v>
      </c>
      <c r="M469">
        <v>27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ユニフォーム浅虫快人ICONIC</v>
      </c>
    </row>
    <row r="470" spans="1:20" x14ac:dyDescent="0.3">
      <c r="A470">
        <f>VLOOKUP(Receive[[#This Row],[No用]],SetNo[[No.用]:[vlookup 用]],2,FALSE)</f>
        <v>82</v>
      </c>
      <c r="B470">
        <f>IF(A469&lt;&gt;Receive[[#This Row],[No]],1,B469+1)</f>
        <v>2</v>
      </c>
      <c r="C470" t="s">
        <v>216</v>
      </c>
      <c r="D470" t="s">
        <v>76</v>
      </c>
      <c r="E470" t="s">
        <v>28</v>
      </c>
      <c r="F470" t="s">
        <v>25</v>
      </c>
      <c r="G470" t="s">
        <v>75</v>
      </c>
      <c r="H470" t="s">
        <v>71</v>
      </c>
      <c r="I470">
        <v>1</v>
      </c>
      <c r="J470" t="s">
        <v>239</v>
      </c>
      <c r="K470" s="3" t="s">
        <v>173</v>
      </c>
      <c r="L470" s="3" t="s">
        <v>172</v>
      </c>
      <c r="M470">
        <v>27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ユニフォーム浅虫快人ICONIC</v>
      </c>
    </row>
    <row r="471" spans="1:20" x14ac:dyDescent="0.3">
      <c r="A471">
        <f>VLOOKUP(Receive[[#This Row],[No用]],SetNo[[No.用]:[vlookup 用]],2,FALSE)</f>
        <v>82</v>
      </c>
      <c r="B471">
        <f>IF(A470&lt;&gt;Receive[[#This Row],[No]],1,B470+1)</f>
        <v>3</v>
      </c>
      <c r="C471" t="s">
        <v>216</v>
      </c>
      <c r="D471" t="s">
        <v>76</v>
      </c>
      <c r="E471" t="s">
        <v>28</v>
      </c>
      <c r="F471" t="s">
        <v>25</v>
      </c>
      <c r="G471" t="s">
        <v>75</v>
      </c>
      <c r="H471" t="s">
        <v>71</v>
      </c>
      <c r="I471">
        <v>1</v>
      </c>
      <c r="J471" t="s">
        <v>239</v>
      </c>
      <c r="K471" s="3" t="s">
        <v>120</v>
      </c>
      <c r="L471" s="3" t="s">
        <v>172</v>
      </c>
      <c r="M471">
        <v>27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ユニフォーム浅虫快人ICONIC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4</v>
      </c>
      <c r="C472" t="s">
        <v>216</v>
      </c>
      <c r="D472" t="s">
        <v>76</v>
      </c>
      <c r="E472" t="s">
        <v>28</v>
      </c>
      <c r="F472" t="s">
        <v>25</v>
      </c>
      <c r="G472" t="s">
        <v>75</v>
      </c>
      <c r="H472" t="s">
        <v>71</v>
      </c>
      <c r="I472">
        <v>1</v>
      </c>
      <c r="J472" t="s">
        <v>239</v>
      </c>
      <c r="K472" s="3" t="s">
        <v>174</v>
      </c>
      <c r="L472" s="3" t="s">
        <v>172</v>
      </c>
      <c r="M472">
        <v>27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ユニフォーム浅虫快人ICONIC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5</v>
      </c>
      <c r="C473" t="s">
        <v>216</v>
      </c>
      <c r="D473" t="s">
        <v>76</v>
      </c>
      <c r="E473" t="s">
        <v>28</v>
      </c>
      <c r="F473" t="s">
        <v>25</v>
      </c>
      <c r="G473" t="s">
        <v>75</v>
      </c>
      <c r="H473" t="s">
        <v>71</v>
      </c>
      <c r="I473">
        <v>1</v>
      </c>
      <c r="J473" t="s">
        <v>239</v>
      </c>
      <c r="K473" s="3" t="s">
        <v>175</v>
      </c>
      <c r="L473" s="3" t="s">
        <v>172</v>
      </c>
      <c r="M473">
        <v>14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ユニフォーム浅虫快人ICONIC</v>
      </c>
    </row>
    <row r="474" spans="1:20" x14ac:dyDescent="0.3">
      <c r="A474">
        <f>VLOOKUP(Receive[[#This Row],[No用]],SetNo[[No.用]:[vlookup 用]],2,FALSE)</f>
        <v>83</v>
      </c>
      <c r="B474">
        <f>IF(A473&lt;&gt;Receive[[#This Row],[No]],1,B473+1)</f>
        <v>1</v>
      </c>
      <c r="C474" t="s">
        <v>216</v>
      </c>
      <c r="D474" t="s">
        <v>79</v>
      </c>
      <c r="E474" t="s">
        <v>23</v>
      </c>
      <c r="F474" t="s">
        <v>21</v>
      </c>
      <c r="G474" t="s">
        <v>75</v>
      </c>
      <c r="H474" t="s">
        <v>71</v>
      </c>
      <c r="I474">
        <v>1</v>
      </c>
      <c r="J474" t="s">
        <v>239</v>
      </c>
      <c r="K474" s="3" t="s">
        <v>119</v>
      </c>
      <c r="L474" s="3" t="s">
        <v>183</v>
      </c>
      <c r="M474">
        <v>34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ユニフォーム南田大志ICONIC</v>
      </c>
    </row>
    <row r="475" spans="1:20" x14ac:dyDescent="0.3">
      <c r="A475">
        <f>VLOOKUP(Receive[[#This Row],[No用]],SetNo[[No.用]:[vlookup 用]],2,FALSE)</f>
        <v>83</v>
      </c>
      <c r="B475">
        <f>IF(A474&lt;&gt;Receive[[#This Row],[No]],1,B474+1)</f>
        <v>2</v>
      </c>
      <c r="C475" t="s">
        <v>216</v>
      </c>
      <c r="D475" t="s">
        <v>79</v>
      </c>
      <c r="E475" t="s">
        <v>23</v>
      </c>
      <c r="F475" t="s">
        <v>21</v>
      </c>
      <c r="G475" t="s">
        <v>75</v>
      </c>
      <c r="H475" t="s">
        <v>71</v>
      </c>
      <c r="I475">
        <v>1</v>
      </c>
      <c r="J475" t="s">
        <v>239</v>
      </c>
      <c r="K475" s="3" t="s">
        <v>205</v>
      </c>
      <c r="L475" s="3" t="s">
        <v>183</v>
      </c>
      <c r="M475">
        <v>39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ユニフォーム南田大志ICONIC</v>
      </c>
    </row>
    <row r="476" spans="1:20" x14ac:dyDescent="0.3">
      <c r="A476">
        <f>VLOOKUP(Receive[[#This Row],[No用]],SetNo[[No.用]:[vlookup 用]],2,FALSE)</f>
        <v>83</v>
      </c>
      <c r="B476">
        <f>IF(A475&lt;&gt;Receive[[#This Row],[No]],1,B475+1)</f>
        <v>3</v>
      </c>
      <c r="C476" t="s">
        <v>216</v>
      </c>
      <c r="D476" t="s">
        <v>79</v>
      </c>
      <c r="E476" t="s">
        <v>23</v>
      </c>
      <c r="F476" t="s">
        <v>21</v>
      </c>
      <c r="G476" t="s">
        <v>75</v>
      </c>
      <c r="H476" t="s">
        <v>71</v>
      </c>
      <c r="I476">
        <v>1</v>
      </c>
      <c r="J476" t="s">
        <v>239</v>
      </c>
      <c r="K476" s="3" t="s">
        <v>173</v>
      </c>
      <c r="L476" s="3" t="s">
        <v>172</v>
      </c>
      <c r="M476">
        <v>34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ユニフォーム南田大志ICONIC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4</v>
      </c>
      <c r="C477" t="s">
        <v>216</v>
      </c>
      <c r="D477" t="s">
        <v>79</v>
      </c>
      <c r="E477" t="s">
        <v>23</v>
      </c>
      <c r="F477" t="s">
        <v>21</v>
      </c>
      <c r="G477" t="s">
        <v>75</v>
      </c>
      <c r="H477" t="s">
        <v>71</v>
      </c>
      <c r="I477">
        <v>1</v>
      </c>
      <c r="J477" t="s">
        <v>239</v>
      </c>
      <c r="K477" s="3" t="s">
        <v>120</v>
      </c>
      <c r="L477" s="3" t="s">
        <v>183</v>
      </c>
      <c r="M477">
        <v>34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ユニフォーム南田大志ICONIC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5</v>
      </c>
      <c r="C478" t="s">
        <v>216</v>
      </c>
      <c r="D478" t="s">
        <v>79</v>
      </c>
      <c r="E478" t="s">
        <v>23</v>
      </c>
      <c r="F478" t="s">
        <v>21</v>
      </c>
      <c r="G478" t="s">
        <v>75</v>
      </c>
      <c r="H478" t="s">
        <v>71</v>
      </c>
      <c r="I478">
        <v>1</v>
      </c>
      <c r="J478" t="s">
        <v>239</v>
      </c>
      <c r="K478" s="3" t="s">
        <v>174</v>
      </c>
      <c r="L478" s="3" t="s">
        <v>172</v>
      </c>
      <c r="M478">
        <v>34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ユニフォーム南田大志ICONIC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6</v>
      </c>
      <c r="C479" t="s">
        <v>216</v>
      </c>
      <c r="D479" t="s">
        <v>79</v>
      </c>
      <c r="E479" t="s">
        <v>23</v>
      </c>
      <c r="F479" t="s">
        <v>21</v>
      </c>
      <c r="G479" t="s">
        <v>75</v>
      </c>
      <c r="H479" t="s">
        <v>71</v>
      </c>
      <c r="I479">
        <v>1</v>
      </c>
      <c r="J479" t="s">
        <v>239</v>
      </c>
      <c r="K479" s="3" t="s">
        <v>175</v>
      </c>
      <c r="L479" s="3" t="s">
        <v>172</v>
      </c>
      <c r="M479">
        <v>34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ユニフォーム南田大志ICONIC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7</v>
      </c>
      <c r="C480" t="s">
        <v>216</v>
      </c>
      <c r="D480" t="s">
        <v>79</v>
      </c>
      <c r="E480" t="s">
        <v>23</v>
      </c>
      <c r="F480" t="s">
        <v>21</v>
      </c>
      <c r="G480" t="s">
        <v>75</v>
      </c>
      <c r="H480" t="s">
        <v>71</v>
      </c>
      <c r="I480">
        <v>1</v>
      </c>
      <c r="J480" t="s">
        <v>239</v>
      </c>
      <c r="K480" s="3" t="s">
        <v>193</v>
      </c>
      <c r="L480" s="3" t="s">
        <v>235</v>
      </c>
      <c r="M480">
        <v>44</v>
      </c>
      <c r="N480">
        <v>0</v>
      </c>
      <c r="O480">
        <v>54</v>
      </c>
      <c r="P480">
        <v>0</v>
      </c>
      <c r="T480" t="str">
        <f>Receive[[#This Row],[服装]]&amp;Receive[[#This Row],[名前]]&amp;Receive[[#This Row],[レアリティ]]</f>
        <v>ユニフォーム南田大志ICONIC</v>
      </c>
    </row>
    <row r="481" spans="1:20" x14ac:dyDescent="0.3">
      <c r="A481">
        <f>VLOOKUP(Receive[[#This Row],[No用]],SetNo[[No.用]:[vlookup 用]],2,FALSE)</f>
        <v>84</v>
      </c>
      <c r="B481">
        <f>IF(A480&lt;&gt;Receive[[#This Row],[No]],1,B480+1)</f>
        <v>1</v>
      </c>
      <c r="C481" t="s">
        <v>216</v>
      </c>
      <c r="D481" t="s">
        <v>81</v>
      </c>
      <c r="E481" t="s">
        <v>23</v>
      </c>
      <c r="F481" t="s">
        <v>26</v>
      </c>
      <c r="G481" t="s">
        <v>75</v>
      </c>
      <c r="H481" t="s">
        <v>71</v>
      </c>
      <c r="I481">
        <v>1</v>
      </c>
      <c r="J481" t="s">
        <v>239</v>
      </c>
      <c r="K481" s="3" t="s">
        <v>119</v>
      </c>
      <c r="L481" s="3" t="s">
        <v>172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ユニフォーム湯川良明ICONIC</v>
      </c>
    </row>
    <row r="482" spans="1:20" x14ac:dyDescent="0.3">
      <c r="A482">
        <f>VLOOKUP(Receive[[#This Row],[No用]],SetNo[[No.用]:[vlookup 用]],2,FALSE)</f>
        <v>84</v>
      </c>
      <c r="B482">
        <f>IF(A481&lt;&gt;Receive[[#This Row],[No]],1,B481+1)</f>
        <v>2</v>
      </c>
      <c r="C482" t="s">
        <v>216</v>
      </c>
      <c r="D482" t="s">
        <v>81</v>
      </c>
      <c r="E482" t="s">
        <v>23</v>
      </c>
      <c r="F482" t="s">
        <v>26</v>
      </c>
      <c r="G482" t="s">
        <v>75</v>
      </c>
      <c r="H482" t="s">
        <v>71</v>
      </c>
      <c r="I482">
        <v>1</v>
      </c>
      <c r="J482" t="s">
        <v>239</v>
      </c>
      <c r="K482" s="3" t="s">
        <v>173</v>
      </c>
      <c r="L482" s="3" t="s">
        <v>172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ユニフォーム湯川良明ICONIC</v>
      </c>
    </row>
    <row r="483" spans="1:20" x14ac:dyDescent="0.3">
      <c r="A483">
        <f>VLOOKUP(Receive[[#This Row],[No用]],SetNo[[No.用]:[vlookup 用]],2,FALSE)</f>
        <v>84</v>
      </c>
      <c r="B483">
        <f>IF(A482&lt;&gt;Receive[[#This Row],[No]],1,B482+1)</f>
        <v>3</v>
      </c>
      <c r="C483" t="s">
        <v>216</v>
      </c>
      <c r="D483" t="s">
        <v>81</v>
      </c>
      <c r="E483" t="s">
        <v>23</v>
      </c>
      <c r="F483" t="s">
        <v>26</v>
      </c>
      <c r="G483" t="s">
        <v>75</v>
      </c>
      <c r="H483" t="s">
        <v>71</v>
      </c>
      <c r="I483">
        <v>1</v>
      </c>
      <c r="J483" t="s">
        <v>239</v>
      </c>
      <c r="K483" s="3" t="s">
        <v>120</v>
      </c>
      <c r="L483" s="3" t="s">
        <v>172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ユニフォーム湯川良明ICONIC</v>
      </c>
    </row>
    <row r="484" spans="1:20" x14ac:dyDescent="0.3">
      <c r="A484">
        <f>VLOOKUP(Receive[[#This Row],[No用]],SetNo[[No.用]:[vlookup 用]],2,FALSE)</f>
        <v>84</v>
      </c>
      <c r="B484">
        <f>IF(A483&lt;&gt;Receive[[#This Row],[No]],1,B483+1)</f>
        <v>4</v>
      </c>
      <c r="C484" t="s">
        <v>216</v>
      </c>
      <c r="D484" t="s">
        <v>81</v>
      </c>
      <c r="E484" t="s">
        <v>23</v>
      </c>
      <c r="F484" t="s">
        <v>26</v>
      </c>
      <c r="G484" t="s">
        <v>75</v>
      </c>
      <c r="H484" t="s">
        <v>71</v>
      </c>
      <c r="I484">
        <v>1</v>
      </c>
      <c r="J484" t="s">
        <v>239</v>
      </c>
      <c r="K484" s="3" t="s">
        <v>174</v>
      </c>
      <c r="L484" s="3" t="s">
        <v>172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ユニフォーム湯川良明ICONIC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5</v>
      </c>
      <c r="C485" t="s">
        <v>216</v>
      </c>
      <c r="D485" t="s">
        <v>81</v>
      </c>
      <c r="E485" t="s">
        <v>23</v>
      </c>
      <c r="F485" t="s">
        <v>26</v>
      </c>
      <c r="G485" t="s">
        <v>75</v>
      </c>
      <c r="H485" t="s">
        <v>71</v>
      </c>
      <c r="I485">
        <v>1</v>
      </c>
      <c r="J485" t="s">
        <v>239</v>
      </c>
      <c r="K485" s="3" t="s">
        <v>175</v>
      </c>
      <c r="L485" s="3" t="s">
        <v>172</v>
      </c>
      <c r="M485">
        <v>14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ユニフォーム湯川良明ICONIC</v>
      </c>
    </row>
    <row r="486" spans="1:20" x14ac:dyDescent="0.3">
      <c r="A486">
        <f>VLOOKUP(Receive[[#This Row],[No用]],SetNo[[No.用]:[vlookup 用]],2,FALSE)</f>
        <v>85</v>
      </c>
      <c r="B486">
        <f>IF(A485&lt;&gt;Receive[[#This Row],[No]],1,B485+1)</f>
        <v>1</v>
      </c>
      <c r="C486" t="s">
        <v>216</v>
      </c>
      <c r="D486" t="s">
        <v>83</v>
      </c>
      <c r="E486" t="s">
        <v>23</v>
      </c>
      <c r="F486" t="s">
        <v>25</v>
      </c>
      <c r="G486" t="s">
        <v>75</v>
      </c>
      <c r="H486" t="s">
        <v>71</v>
      </c>
      <c r="I486">
        <v>1</v>
      </c>
      <c r="J486" t="s">
        <v>239</v>
      </c>
      <c r="K486" s="3" t="s">
        <v>119</v>
      </c>
      <c r="L486" s="3" t="s">
        <v>172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ユニフォーム稲垣功ICONIC</v>
      </c>
    </row>
    <row r="487" spans="1:20" x14ac:dyDescent="0.3">
      <c r="A487">
        <f>VLOOKUP(Receive[[#This Row],[No用]],SetNo[[No.用]:[vlookup 用]],2,FALSE)</f>
        <v>85</v>
      </c>
      <c r="B487">
        <f>IF(A486&lt;&gt;Receive[[#This Row],[No]],1,B486+1)</f>
        <v>2</v>
      </c>
      <c r="C487" t="s">
        <v>216</v>
      </c>
      <c r="D487" t="s">
        <v>83</v>
      </c>
      <c r="E487" t="s">
        <v>23</v>
      </c>
      <c r="F487" t="s">
        <v>25</v>
      </c>
      <c r="G487" t="s">
        <v>75</v>
      </c>
      <c r="H487" t="s">
        <v>71</v>
      </c>
      <c r="I487">
        <v>1</v>
      </c>
      <c r="J487" t="s">
        <v>239</v>
      </c>
      <c r="K487" s="3" t="s">
        <v>173</v>
      </c>
      <c r="L487" s="3" t="s">
        <v>172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ユニフォーム稲垣功ICONIC</v>
      </c>
    </row>
    <row r="488" spans="1:20" x14ac:dyDescent="0.3">
      <c r="A488">
        <f>VLOOKUP(Receive[[#This Row],[No用]],SetNo[[No.用]:[vlookup 用]],2,FALSE)</f>
        <v>85</v>
      </c>
      <c r="B488">
        <f>IF(A487&lt;&gt;Receive[[#This Row],[No]],1,B487+1)</f>
        <v>3</v>
      </c>
      <c r="C488" t="s">
        <v>216</v>
      </c>
      <c r="D488" t="s">
        <v>83</v>
      </c>
      <c r="E488" t="s">
        <v>23</v>
      </c>
      <c r="F488" t="s">
        <v>25</v>
      </c>
      <c r="G488" t="s">
        <v>75</v>
      </c>
      <c r="H488" t="s">
        <v>71</v>
      </c>
      <c r="I488">
        <v>1</v>
      </c>
      <c r="J488" t="s">
        <v>239</v>
      </c>
      <c r="K488" s="3" t="s">
        <v>120</v>
      </c>
      <c r="L488" s="3" t="s">
        <v>172</v>
      </c>
      <c r="M488">
        <v>27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ユニフォーム稲垣功ICONIC</v>
      </c>
    </row>
    <row r="489" spans="1:20" x14ac:dyDescent="0.3">
      <c r="A489">
        <f>VLOOKUP(Receive[[#This Row],[No用]],SetNo[[No.用]:[vlookup 用]],2,FALSE)</f>
        <v>85</v>
      </c>
      <c r="B489">
        <f>IF(A488&lt;&gt;Receive[[#This Row],[No]],1,B488+1)</f>
        <v>4</v>
      </c>
      <c r="C489" t="s">
        <v>216</v>
      </c>
      <c r="D489" t="s">
        <v>83</v>
      </c>
      <c r="E489" t="s">
        <v>23</v>
      </c>
      <c r="F489" t="s">
        <v>25</v>
      </c>
      <c r="G489" t="s">
        <v>75</v>
      </c>
      <c r="H489" t="s">
        <v>71</v>
      </c>
      <c r="I489">
        <v>1</v>
      </c>
      <c r="J489" t="s">
        <v>239</v>
      </c>
      <c r="K489" s="3" t="s">
        <v>174</v>
      </c>
      <c r="L489" s="3" t="s">
        <v>172</v>
      </c>
      <c r="M489">
        <v>27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ユニフォーム稲垣功ICONIC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5</v>
      </c>
      <c r="C490" t="s">
        <v>216</v>
      </c>
      <c r="D490" t="s">
        <v>83</v>
      </c>
      <c r="E490" t="s">
        <v>23</v>
      </c>
      <c r="F490" t="s">
        <v>25</v>
      </c>
      <c r="G490" t="s">
        <v>75</v>
      </c>
      <c r="H490" t="s">
        <v>71</v>
      </c>
      <c r="I490">
        <v>1</v>
      </c>
      <c r="J490" t="s">
        <v>239</v>
      </c>
      <c r="K490" s="3" t="s">
        <v>175</v>
      </c>
      <c r="L490" s="3" t="s">
        <v>172</v>
      </c>
      <c r="M490">
        <v>14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ユニフォーム稲垣功ICONIC</v>
      </c>
    </row>
    <row r="491" spans="1:20" x14ac:dyDescent="0.3">
      <c r="A491">
        <f>VLOOKUP(Receive[[#This Row],[No用]],SetNo[[No.用]:[vlookup 用]],2,FALSE)</f>
        <v>86</v>
      </c>
      <c r="B491">
        <f>IF(A490&lt;&gt;Receive[[#This Row],[No]],1,B490+1)</f>
        <v>1</v>
      </c>
      <c r="C491" t="s">
        <v>216</v>
      </c>
      <c r="D491" t="s">
        <v>86</v>
      </c>
      <c r="E491" t="s">
        <v>23</v>
      </c>
      <c r="F491" t="s">
        <v>26</v>
      </c>
      <c r="G491" t="s">
        <v>75</v>
      </c>
      <c r="H491" t="s">
        <v>71</v>
      </c>
      <c r="I491">
        <v>1</v>
      </c>
      <c r="J491" t="s">
        <v>239</v>
      </c>
      <c r="K491" s="3" t="s">
        <v>119</v>
      </c>
      <c r="L491" s="3" t="s">
        <v>172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ユニフォーム馬門英治ICONIC</v>
      </c>
    </row>
    <row r="492" spans="1:20" x14ac:dyDescent="0.3">
      <c r="A492">
        <f>VLOOKUP(Receive[[#This Row],[No用]],SetNo[[No.用]:[vlookup 用]],2,FALSE)</f>
        <v>86</v>
      </c>
      <c r="B492">
        <f>IF(A491&lt;&gt;Receive[[#This Row],[No]],1,B491+1)</f>
        <v>2</v>
      </c>
      <c r="C492" t="s">
        <v>216</v>
      </c>
      <c r="D492" t="s">
        <v>86</v>
      </c>
      <c r="E492" t="s">
        <v>23</v>
      </c>
      <c r="F492" t="s">
        <v>26</v>
      </c>
      <c r="G492" t="s">
        <v>75</v>
      </c>
      <c r="H492" t="s">
        <v>71</v>
      </c>
      <c r="I492">
        <v>1</v>
      </c>
      <c r="J492" t="s">
        <v>239</v>
      </c>
      <c r="K492" s="3" t="s">
        <v>173</v>
      </c>
      <c r="L492" s="3" t="s">
        <v>172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ユニフォーム馬門英治ICONIC</v>
      </c>
    </row>
    <row r="493" spans="1:20" x14ac:dyDescent="0.3">
      <c r="A493">
        <f>VLOOKUP(Receive[[#This Row],[No用]],SetNo[[No.用]:[vlookup 用]],2,FALSE)</f>
        <v>86</v>
      </c>
      <c r="B493">
        <f>IF(A492&lt;&gt;Receive[[#This Row],[No]],1,B492+1)</f>
        <v>3</v>
      </c>
      <c r="C493" t="s">
        <v>216</v>
      </c>
      <c r="D493" t="s">
        <v>86</v>
      </c>
      <c r="E493" t="s">
        <v>23</v>
      </c>
      <c r="F493" t="s">
        <v>26</v>
      </c>
      <c r="G493" t="s">
        <v>75</v>
      </c>
      <c r="H493" t="s">
        <v>71</v>
      </c>
      <c r="I493">
        <v>1</v>
      </c>
      <c r="J493" t="s">
        <v>239</v>
      </c>
      <c r="K493" s="3" t="s">
        <v>120</v>
      </c>
      <c r="L493" s="3" t="s">
        <v>172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ユニフォーム馬門英治ICONIC</v>
      </c>
    </row>
    <row r="494" spans="1:20" x14ac:dyDescent="0.3">
      <c r="A494">
        <f>VLOOKUP(Receive[[#This Row],[No用]],SetNo[[No.用]:[vlookup 用]],2,FALSE)</f>
        <v>86</v>
      </c>
      <c r="B494">
        <f>IF(A493&lt;&gt;Receive[[#This Row],[No]],1,B493+1)</f>
        <v>4</v>
      </c>
      <c r="C494" t="s">
        <v>216</v>
      </c>
      <c r="D494" t="s">
        <v>86</v>
      </c>
      <c r="E494" t="s">
        <v>23</v>
      </c>
      <c r="F494" t="s">
        <v>26</v>
      </c>
      <c r="G494" t="s">
        <v>75</v>
      </c>
      <c r="H494" t="s">
        <v>71</v>
      </c>
      <c r="I494">
        <v>1</v>
      </c>
      <c r="J494" t="s">
        <v>239</v>
      </c>
      <c r="K494" s="3" t="s">
        <v>174</v>
      </c>
      <c r="L494" s="3" t="s">
        <v>172</v>
      </c>
      <c r="M494">
        <v>27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ユニフォーム馬門英治ICONIC</v>
      </c>
    </row>
    <row r="495" spans="1:20" x14ac:dyDescent="0.3">
      <c r="A495">
        <f>VLOOKUP(Receive[[#This Row],[No用]],SetNo[[No.用]:[vlookup 用]],2,FALSE)</f>
        <v>86</v>
      </c>
      <c r="B495">
        <f>IF(A494&lt;&gt;Receive[[#This Row],[No]],1,B494+1)</f>
        <v>5</v>
      </c>
      <c r="C495" t="s">
        <v>216</v>
      </c>
      <c r="D495" t="s">
        <v>86</v>
      </c>
      <c r="E495" t="s">
        <v>23</v>
      </c>
      <c r="F495" t="s">
        <v>26</v>
      </c>
      <c r="G495" t="s">
        <v>75</v>
      </c>
      <c r="H495" t="s">
        <v>71</v>
      </c>
      <c r="I495">
        <v>1</v>
      </c>
      <c r="J495" t="s">
        <v>239</v>
      </c>
      <c r="K495" s="3" t="s">
        <v>175</v>
      </c>
      <c r="L495" s="3" t="s">
        <v>172</v>
      </c>
      <c r="M495">
        <v>14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ユニフォーム馬門英治ICONIC</v>
      </c>
    </row>
    <row r="496" spans="1:20" x14ac:dyDescent="0.3">
      <c r="A496">
        <f>VLOOKUP(Receive[[#This Row],[No用]],SetNo[[No.用]:[vlookup 用]],2,FALSE)</f>
        <v>87</v>
      </c>
      <c r="B496">
        <f>IF(A495&lt;&gt;Receive[[#This Row],[No]],1,B495+1)</f>
        <v>1</v>
      </c>
      <c r="C496" t="s">
        <v>216</v>
      </c>
      <c r="D496" t="s">
        <v>88</v>
      </c>
      <c r="E496" t="s">
        <v>23</v>
      </c>
      <c r="F496" t="s">
        <v>25</v>
      </c>
      <c r="G496" t="s">
        <v>75</v>
      </c>
      <c r="H496" t="s">
        <v>71</v>
      </c>
      <c r="I496">
        <v>1</v>
      </c>
      <c r="J496" t="s">
        <v>239</v>
      </c>
      <c r="K496" s="3" t="s">
        <v>119</v>
      </c>
      <c r="L496" s="3" t="s">
        <v>172</v>
      </c>
      <c r="M496">
        <v>25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ユニフォーム百沢雄大ICONIC</v>
      </c>
    </row>
    <row r="497" spans="1:20" x14ac:dyDescent="0.3">
      <c r="A497">
        <f>VLOOKUP(Receive[[#This Row],[No用]],SetNo[[No.用]:[vlookup 用]],2,FALSE)</f>
        <v>87</v>
      </c>
      <c r="B497">
        <f>IF(A496&lt;&gt;Receive[[#This Row],[No]],1,B496+1)</f>
        <v>2</v>
      </c>
      <c r="C497" t="s">
        <v>216</v>
      </c>
      <c r="D497" t="s">
        <v>88</v>
      </c>
      <c r="E497" t="s">
        <v>23</v>
      </c>
      <c r="F497" t="s">
        <v>25</v>
      </c>
      <c r="G497" t="s">
        <v>75</v>
      </c>
      <c r="H497" t="s">
        <v>71</v>
      </c>
      <c r="I497">
        <v>1</v>
      </c>
      <c r="J497" t="s">
        <v>239</v>
      </c>
      <c r="K497" s="3" t="s">
        <v>241</v>
      </c>
      <c r="L497" s="3" t="s">
        <v>172</v>
      </c>
      <c r="M497">
        <v>25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ユニフォーム百沢雄大ICONIC</v>
      </c>
    </row>
    <row r="498" spans="1:20" x14ac:dyDescent="0.3">
      <c r="A498">
        <f>VLOOKUP(Receive[[#This Row],[No用]],SetNo[[No.用]:[vlookup 用]],2,FALSE)</f>
        <v>87</v>
      </c>
      <c r="B498">
        <f>IF(A497&lt;&gt;Receive[[#This Row],[No]],1,B497+1)</f>
        <v>3</v>
      </c>
      <c r="C498" t="s">
        <v>216</v>
      </c>
      <c r="D498" t="s">
        <v>88</v>
      </c>
      <c r="E498" t="s">
        <v>23</v>
      </c>
      <c r="F498" t="s">
        <v>25</v>
      </c>
      <c r="G498" t="s">
        <v>75</v>
      </c>
      <c r="H498" t="s">
        <v>71</v>
      </c>
      <c r="I498">
        <v>1</v>
      </c>
      <c r="J498" t="s">
        <v>239</v>
      </c>
      <c r="K498" s="3" t="s">
        <v>120</v>
      </c>
      <c r="L498" s="3" t="s">
        <v>172</v>
      </c>
      <c r="M498">
        <v>25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ユニフォーム百沢雄大ICONIC</v>
      </c>
    </row>
    <row r="499" spans="1:20" x14ac:dyDescent="0.3">
      <c r="A499">
        <f>VLOOKUP(Receive[[#This Row],[No用]],SetNo[[No.用]:[vlookup 用]],2,FALSE)</f>
        <v>87</v>
      </c>
      <c r="B499">
        <f>IF(A498&lt;&gt;Receive[[#This Row],[No]],1,B498+1)</f>
        <v>4</v>
      </c>
      <c r="C499" t="s">
        <v>216</v>
      </c>
      <c r="D499" t="s">
        <v>88</v>
      </c>
      <c r="E499" t="s">
        <v>23</v>
      </c>
      <c r="F499" t="s">
        <v>25</v>
      </c>
      <c r="G499" t="s">
        <v>75</v>
      </c>
      <c r="H499" t="s">
        <v>71</v>
      </c>
      <c r="I499">
        <v>1</v>
      </c>
      <c r="J499" t="s">
        <v>239</v>
      </c>
      <c r="K499" s="3" t="s">
        <v>174</v>
      </c>
      <c r="L499" s="3" t="s">
        <v>172</v>
      </c>
      <c r="M499">
        <v>25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ユニフォーム百沢雄大ICONIC</v>
      </c>
    </row>
    <row r="500" spans="1:20" x14ac:dyDescent="0.3">
      <c r="A500">
        <f>VLOOKUP(Receive[[#This Row],[No用]],SetNo[[No.用]:[vlookup 用]],2,FALSE)</f>
        <v>87</v>
      </c>
      <c r="B500">
        <f>IF(A499&lt;&gt;Receive[[#This Row],[No]],1,B499+1)</f>
        <v>5</v>
      </c>
      <c r="C500" t="s">
        <v>216</v>
      </c>
      <c r="D500" t="s">
        <v>88</v>
      </c>
      <c r="E500" t="s">
        <v>23</v>
      </c>
      <c r="F500" t="s">
        <v>25</v>
      </c>
      <c r="G500" t="s">
        <v>75</v>
      </c>
      <c r="H500" t="s">
        <v>71</v>
      </c>
      <c r="I500">
        <v>1</v>
      </c>
      <c r="J500" t="s">
        <v>239</v>
      </c>
      <c r="K500" s="3" t="s">
        <v>175</v>
      </c>
      <c r="L500" s="3" t="s">
        <v>172</v>
      </c>
      <c r="M500">
        <v>12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ユニフォーム百沢雄大ICONIC</v>
      </c>
    </row>
    <row r="501" spans="1:20" x14ac:dyDescent="0.3">
      <c r="A501">
        <f>VLOOKUP(Receive[[#This Row],[No用]],SetNo[[No.用]:[vlookup 用]],2,FALSE)</f>
        <v>88</v>
      </c>
      <c r="B501">
        <f>IF(A500&lt;&gt;Receive[[#This Row],[No]],1,B500+1)</f>
        <v>1</v>
      </c>
      <c r="C501" s="3" t="s">
        <v>716</v>
      </c>
      <c r="D501" t="s">
        <v>88</v>
      </c>
      <c r="E501" s="3" t="s">
        <v>90</v>
      </c>
      <c r="F501" t="s">
        <v>78</v>
      </c>
      <c r="G501" t="s">
        <v>75</v>
      </c>
      <c r="H501" t="s">
        <v>71</v>
      </c>
      <c r="I501">
        <v>1</v>
      </c>
      <c r="J501" t="s">
        <v>239</v>
      </c>
      <c r="K501" s="3" t="s">
        <v>119</v>
      </c>
      <c r="L501" s="3" t="s">
        <v>172</v>
      </c>
      <c r="M501">
        <v>25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職業体験百沢雄大ICONIC</v>
      </c>
    </row>
    <row r="502" spans="1:20" x14ac:dyDescent="0.3">
      <c r="A502">
        <f>VLOOKUP(Receive[[#This Row],[No用]],SetNo[[No.用]:[vlookup 用]],2,FALSE)</f>
        <v>88</v>
      </c>
      <c r="B502">
        <f>IF(A501&lt;&gt;Receive[[#This Row],[No]],1,B501+1)</f>
        <v>2</v>
      </c>
      <c r="C502" s="3" t="s">
        <v>716</v>
      </c>
      <c r="D502" t="s">
        <v>88</v>
      </c>
      <c r="E502" s="3" t="s">
        <v>90</v>
      </c>
      <c r="F502" t="s">
        <v>78</v>
      </c>
      <c r="G502" t="s">
        <v>75</v>
      </c>
      <c r="H502" t="s">
        <v>71</v>
      </c>
      <c r="I502">
        <v>1</v>
      </c>
      <c r="J502" t="s">
        <v>239</v>
      </c>
      <c r="K502" s="3" t="s">
        <v>241</v>
      </c>
      <c r="L502" s="3" t="s">
        <v>172</v>
      </c>
      <c r="M502">
        <v>25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職業体験百沢雄大ICONIC</v>
      </c>
    </row>
    <row r="503" spans="1:20" x14ac:dyDescent="0.3">
      <c r="A503">
        <f>VLOOKUP(Receive[[#This Row],[No用]],SetNo[[No.用]:[vlookup 用]],2,FALSE)</f>
        <v>88</v>
      </c>
      <c r="B503">
        <f>IF(A502&lt;&gt;Receive[[#This Row],[No]],1,B502+1)</f>
        <v>3</v>
      </c>
      <c r="C503" s="3" t="s">
        <v>716</v>
      </c>
      <c r="D503" t="s">
        <v>88</v>
      </c>
      <c r="E503" s="3" t="s">
        <v>90</v>
      </c>
      <c r="F503" t="s">
        <v>78</v>
      </c>
      <c r="G503" t="s">
        <v>75</v>
      </c>
      <c r="H503" t="s">
        <v>71</v>
      </c>
      <c r="I503">
        <v>1</v>
      </c>
      <c r="J503" t="s">
        <v>239</v>
      </c>
      <c r="K503" s="3" t="s">
        <v>120</v>
      </c>
      <c r="L503" s="3" t="s">
        <v>172</v>
      </c>
      <c r="M503">
        <v>25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職業体験百沢雄大ICONIC</v>
      </c>
    </row>
    <row r="504" spans="1:20" x14ac:dyDescent="0.3">
      <c r="A504">
        <f>VLOOKUP(Receive[[#This Row],[No用]],SetNo[[No.用]:[vlookup 用]],2,FALSE)</f>
        <v>88</v>
      </c>
      <c r="B504">
        <f>IF(A503&lt;&gt;Receive[[#This Row],[No]],1,B503+1)</f>
        <v>4</v>
      </c>
      <c r="C504" s="3" t="s">
        <v>716</v>
      </c>
      <c r="D504" t="s">
        <v>88</v>
      </c>
      <c r="E504" s="3" t="s">
        <v>90</v>
      </c>
      <c r="F504" t="s">
        <v>78</v>
      </c>
      <c r="G504" t="s">
        <v>75</v>
      </c>
      <c r="H504" t="s">
        <v>71</v>
      </c>
      <c r="I504">
        <v>1</v>
      </c>
      <c r="J504" t="s">
        <v>239</v>
      </c>
      <c r="K504" s="3" t="s">
        <v>174</v>
      </c>
      <c r="L504" s="3" t="s">
        <v>172</v>
      </c>
      <c r="M504">
        <v>25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職業体験百沢雄大ICONIC</v>
      </c>
    </row>
    <row r="505" spans="1:20" x14ac:dyDescent="0.3">
      <c r="A505">
        <f>VLOOKUP(Receive[[#This Row],[No用]],SetNo[[No.用]:[vlookup 用]],2,FALSE)</f>
        <v>88</v>
      </c>
      <c r="B505">
        <f>IF(A504&lt;&gt;Receive[[#This Row],[No]],1,B504+1)</f>
        <v>5</v>
      </c>
      <c r="C505" s="3" t="s">
        <v>716</v>
      </c>
      <c r="D505" t="s">
        <v>88</v>
      </c>
      <c r="E505" s="3" t="s">
        <v>90</v>
      </c>
      <c r="F505" t="s">
        <v>78</v>
      </c>
      <c r="G505" t="s">
        <v>75</v>
      </c>
      <c r="H505" t="s">
        <v>71</v>
      </c>
      <c r="I505">
        <v>1</v>
      </c>
      <c r="J505" t="s">
        <v>239</v>
      </c>
      <c r="K505" s="3" t="s">
        <v>175</v>
      </c>
      <c r="L505" s="3" t="s">
        <v>172</v>
      </c>
      <c r="M505">
        <v>12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職業体験百沢雄大ICONIC</v>
      </c>
    </row>
    <row r="506" spans="1:20" x14ac:dyDescent="0.3">
      <c r="A506">
        <f>VLOOKUP(Receive[[#This Row],[No用]],SetNo[[No.用]:[vlookup 用]],2,FALSE)</f>
        <v>89</v>
      </c>
      <c r="B506">
        <f>IF(A505&lt;&gt;Receive[[#This Row],[No]],1,B505+1)</f>
        <v>1</v>
      </c>
      <c r="C506" t="s">
        <v>108</v>
      </c>
      <c r="D506" t="s">
        <v>89</v>
      </c>
      <c r="E506" t="s">
        <v>90</v>
      </c>
      <c r="F506" t="s">
        <v>78</v>
      </c>
      <c r="G506" t="s">
        <v>91</v>
      </c>
      <c r="H506" t="s">
        <v>71</v>
      </c>
      <c r="I506">
        <v>1</v>
      </c>
      <c r="J506" t="s">
        <v>239</v>
      </c>
      <c r="K506" s="3" t="s">
        <v>119</v>
      </c>
      <c r="L506" s="3" t="s">
        <v>172</v>
      </c>
      <c r="M506">
        <v>29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ユニフォーム照島游児ICONIC</v>
      </c>
    </row>
    <row r="507" spans="1:20" x14ac:dyDescent="0.3">
      <c r="A507">
        <f>VLOOKUP(Receive[[#This Row],[No用]],SetNo[[No.用]:[vlookup 用]],2,FALSE)</f>
        <v>89</v>
      </c>
      <c r="B507">
        <f>IF(A506&lt;&gt;Receive[[#This Row],[No]],1,B506+1)</f>
        <v>2</v>
      </c>
      <c r="C507" t="s">
        <v>108</v>
      </c>
      <c r="D507" t="s">
        <v>89</v>
      </c>
      <c r="E507" t="s">
        <v>90</v>
      </c>
      <c r="F507" t="s">
        <v>78</v>
      </c>
      <c r="G507" t="s">
        <v>91</v>
      </c>
      <c r="H507" t="s">
        <v>71</v>
      </c>
      <c r="I507">
        <v>1</v>
      </c>
      <c r="J507" t="s">
        <v>239</v>
      </c>
      <c r="K507" s="3" t="s">
        <v>173</v>
      </c>
      <c r="L507" s="3" t="s">
        <v>172</v>
      </c>
      <c r="M507">
        <v>29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ユニフォーム照島游児ICONIC</v>
      </c>
    </row>
    <row r="508" spans="1:20" x14ac:dyDescent="0.3">
      <c r="A508">
        <f>VLOOKUP(Receive[[#This Row],[No用]],SetNo[[No.用]:[vlookup 用]],2,FALSE)</f>
        <v>89</v>
      </c>
      <c r="B508">
        <f>IF(A507&lt;&gt;Receive[[#This Row],[No]],1,B507+1)</f>
        <v>3</v>
      </c>
      <c r="C508" t="s">
        <v>108</v>
      </c>
      <c r="D508" t="s">
        <v>89</v>
      </c>
      <c r="E508" t="s">
        <v>90</v>
      </c>
      <c r="F508" t="s">
        <v>78</v>
      </c>
      <c r="G508" t="s">
        <v>91</v>
      </c>
      <c r="H508" t="s">
        <v>71</v>
      </c>
      <c r="I508">
        <v>1</v>
      </c>
      <c r="J508" t="s">
        <v>239</v>
      </c>
      <c r="K508" s="3" t="s">
        <v>241</v>
      </c>
      <c r="L508" s="3" t="s">
        <v>172</v>
      </c>
      <c r="M508">
        <v>29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ユニフォーム照島游児ICONIC</v>
      </c>
    </row>
    <row r="509" spans="1:20" x14ac:dyDescent="0.3">
      <c r="A509">
        <f>VLOOKUP(Receive[[#This Row],[No用]],SetNo[[No.用]:[vlookup 用]],2,FALSE)</f>
        <v>89</v>
      </c>
      <c r="B509">
        <f>IF(A508&lt;&gt;Receive[[#This Row],[No]],1,B508+1)</f>
        <v>4</v>
      </c>
      <c r="C509" t="s">
        <v>108</v>
      </c>
      <c r="D509" t="s">
        <v>89</v>
      </c>
      <c r="E509" t="s">
        <v>90</v>
      </c>
      <c r="F509" t="s">
        <v>78</v>
      </c>
      <c r="G509" t="s">
        <v>91</v>
      </c>
      <c r="H509" t="s">
        <v>71</v>
      </c>
      <c r="I509">
        <v>1</v>
      </c>
      <c r="J509" t="s">
        <v>239</v>
      </c>
      <c r="K509" s="3" t="s">
        <v>120</v>
      </c>
      <c r="L509" s="3" t="s">
        <v>172</v>
      </c>
      <c r="M509">
        <v>29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ユニフォーム照島游児ICONIC</v>
      </c>
    </row>
    <row r="510" spans="1:20" x14ac:dyDescent="0.3">
      <c r="A510">
        <f>VLOOKUP(Receive[[#This Row],[No用]],SetNo[[No.用]:[vlookup 用]],2,FALSE)</f>
        <v>89</v>
      </c>
      <c r="B510">
        <f>IF(A509&lt;&gt;Receive[[#This Row],[No]],1,B509+1)</f>
        <v>5</v>
      </c>
      <c r="C510" t="s">
        <v>108</v>
      </c>
      <c r="D510" t="s">
        <v>89</v>
      </c>
      <c r="E510" t="s">
        <v>90</v>
      </c>
      <c r="F510" t="s">
        <v>78</v>
      </c>
      <c r="G510" t="s">
        <v>91</v>
      </c>
      <c r="H510" t="s">
        <v>71</v>
      </c>
      <c r="I510">
        <v>1</v>
      </c>
      <c r="J510" t="s">
        <v>239</v>
      </c>
      <c r="K510" s="3" t="s">
        <v>174</v>
      </c>
      <c r="L510" s="3" t="s">
        <v>172</v>
      </c>
      <c r="M510">
        <v>29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ユニフォーム照島游児ICONIC</v>
      </c>
    </row>
    <row r="511" spans="1:20" x14ac:dyDescent="0.3">
      <c r="A511">
        <f>VLOOKUP(Receive[[#This Row],[No用]],SetNo[[No.用]:[vlookup 用]],2,FALSE)</f>
        <v>89</v>
      </c>
      <c r="B511">
        <f>IF(A510&lt;&gt;Receive[[#This Row],[No]],1,B510+1)</f>
        <v>6</v>
      </c>
      <c r="C511" t="s">
        <v>108</v>
      </c>
      <c r="D511" t="s">
        <v>89</v>
      </c>
      <c r="E511" t="s">
        <v>90</v>
      </c>
      <c r="F511" t="s">
        <v>78</v>
      </c>
      <c r="G511" t="s">
        <v>91</v>
      </c>
      <c r="H511" t="s">
        <v>71</v>
      </c>
      <c r="I511">
        <v>1</v>
      </c>
      <c r="J511" t="s">
        <v>239</v>
      </c>
      <c r="K511" s="3" t="s">
        <v>175</v>
      </c>
      <c r="L511" s="3" t="s">
        <v>172</v>
      </c>
      <c r="M511">
        <v>13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ユニフォーム照島游児ICONIC</v>
      </c>
    </row>
    <row r="512" spans="1:20" x14ac:dyDescent="0.3">
      <c r="A512">
        <f>VLOOKUP(Receive[[#This Row],[No用]],SetNo[[No.用]:[vlookup 用]],2,FALSE)</f>
        <v>90</v>
      </c>
      <c r="B512">
        <f>IF(A511&lt;&gt;Receive[[#This Row],[No]],1,B511+1)</f>
        <v>1</v>
      </c>
      <c r="C512" t="s">
        <v>149</v>
      </c>
      <c r="D512" t="s">
        <v>89</v>
      </c>
      <c r="E512" t="s">
        <v>77</v>
      </c>
      <c r="F512" t="s">
        <v>78</v>
      </c>
      <c r="G512" t="s">
        <v>91</v>
      </c>
      <c r="H512" t="s">
        <v>71</v>
      </c>
      <c r="I512">
        <v>1</v>
      </c>
      <c r="J512" t="s">
        <v>239</v>
      </c>
      <c r="K512" s="3" t="s">
        <v>119</v>
      </c>
      <c r="L512" s="3" t="s">
        <v>188</v>
      </c>
      <c r="M512">
        <v>32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制服照島游児ICONIC</v>
      </c>
    </row>
    <row r="513" spans="1:20" x14ac:dyDescent="0.3">
      <c r="A513">
        <f>VLOOKUP(Receive[[#This Row],[No用]],SetNo[[No.用]:[vlookup 用]],2,FALSE)</f>
        <v>90</v>
      </c>
      <c r="B513">
        <f>IF(A512&lt;&gt;Receive[[#This Row],[No]],1,B512+1)</f>
        <v>2</v>
      </c>
      <c r="C513" t="s">
        <v>149</v>
      </c>
      <c r="D513" t="s">
        <v>89</v>
      </c>
      <c r="E513" t="s">
        <v>77</v>
      </c>
      <c r="F513" t="s">
        <v>78</v>
      </c>
      <c r="G513" t="s">
        <v>91</v>
      </c>
      <c r="H513" t="s">
        <v>71</v>
      </c>
      <c r="I513">
        <v>1</v>
      </c>
      <c r="J513" t="s">
        <v>239</v>
      </c>
      <c r="K513" s="3" t="s">
        <v>173</v>
      </c>
      <c r="L513" s="3" t="s">
        <v>172</v>
      </c>
      <c r="M513">
        <v>29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制服照島游児ICONIC</v>
      </c>
    </row>
    <row r="514" spans="1:20" x14ac:dyDescent="0.3">
      <c r="A514">
        <f>VLOOKUP(Receive[[#This Row],[No用]],SetNo[[No.用]:[vlookup 用]],2,FALSE)</f>
        <v>90</v>
      </c>
      <c r="B514">
        <f>IF(A513&lt;&gt;Receive[[#This Row],[No]],1,B513+1)</f>
        <v>3</v>
      </c>
      <c r="C514" t="s">
        <v>149</v>
      </c>
      <c r="D514" t="s">
        <v>89</v>
      </c>
      <c r="E514" t="s">
        <v>77</v>
      </c>
      <c r="F514" t="s">
        <v>78</v>
      </c>
      <c r="G514" t="s">
        <v>91</v>
      </c>
      <c r="H514" t="s">
        <v>71</v>
      </c>
      <c r="I514">
        <v>1</v>
      </c>
      <c r="J514" t="s">
        <v>239</v>
      </c>
      <c r="K514" s="3" t="s">
        <v>241</v>
      </c>
      <c r="L514" s="3" t="s">
        <v>172</v>
      </c>
      <c r="M514">
        <v>29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制服照島游児ICONIC</v>
      </c>
    </row>
    <row r="515" spans="1:20" x14ac:dyDescent="0.3">
      <c r="A515">
        <f>VLOOKUP(Receive[[#This Row],[No用]],SetNo[[No.用]:[vlookup 用]],2,FALSE)</f>
        <v>90</v>
      </c>
      <c r="B515">
        <f>IF(A514&lt;&gt;Receive[[#This Row],[No]],1,B514+1)</f>
        <v>4</v>
      </c>
      <c r="C515" t="s">
        <v>149</v>
      </c>
      <c r="D515" t="s">
        <v>89</v>
      </c>
      <c r="E515" t="s">
        <v>77</v>
      </c>
      <c r="F515" t="s">
        <v>78</v>
      </c>
      <c r="G515" t="s">
        <v>91</v>
      </c>
      <c r="H515" t="s">
        <v>71</v>
      </c>
      <c r="I515">
        <v>1</v>
      </c>
      <c r="J515" t="s">
        <v>239</v>
      </c>
      <c r="K515" s="3" t="s">
        <v>120</v>
      </c>
      <c r="L515" s="3" t="s">
        <v>188</v>
      </c>
      <c r="M515">
        <v>32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制服照島游児ICONIC</v>
      </c>
    </row>
    <row r="516" spans="1:20" x14ac:dyDescent="0.3">
      <c r="A516">
        <f>VLOOKUP(Receive[[#This Row],[No用]],SetNo[[No.用]:[vlookup 用]],2,FALSE)</f>
        <v>90</v>
      </c>
      <c r="B516">
        <f>IF(A515&lt;&gt;Receive[[#This Row],[No]],1,B515+1)</f>
        <v>5</v>
      </c>
      <c r="C516" t="s">
        <v>149</v>
      </c>
      <c r="D516" t="s">
        <v>89</v>
      </c>
      <c r="E516" t="s">
        <v>77</v>
      </c>
      <c r="F516" t="s">
        <v>78</v>
      </c>
      <c r="G516" t="s">
        <v>91</v>
      </c>
      <c r="H516" t="s">
        <v>71</v>
      </c>
      <c r="I516">
        <v>1</v>
      </c>
      <c r="J516" t="s">
        <v>239</v>
      </c>
      <c r="K516" s="3" t="s">
        <v>174</v>
      </c>
      <c r="L516" s="3" t="s">
        <v>172</v>
      </c>
      <c r="M516">
        <v>29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制服照島游児ICONIC</v>
      </c>
    </row>
    <row r="517" spans="1:20" x14ac:dyDescent="0.3">
      <c r="A517">
        <f>VLOOKUP(Receive[[#This Row],[No用]],SetNo[[No.用]:[vlookup 用]],2,FALSE)</f>
        <v>90</v>
      </c>
      <c r="B517">
        <f>IF(A516&lt;&gt;Receive[[#This Row],[No]],1,B516+1)</f>
        <v>6</v>
      </c>
      <c r="C517" t="s">
        <v>149</v>
      </c>
      <c r="D517" t="s">
        <v>89</v>
      </c>
      <c r="E517" t="s">
        <v>77</v>
      </c>
      <c r="F517" t="s">
        <v>78</v>
      </c>
      <c r="G517" t="s">
        <v>91</v>
      </c>
      <c r="H517" t="s">
        <v>71</v>
      </c>
      <c r="I517">
        <v>1</v>
      </c>
      <c r="J517" t="s">
        <v>239</v>
      </c>
      <c r="K517" s="3" t="s">
        <v>175</v>
      </c>
      <c r="L517" s="3" t="s">
        <v>172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制服照島游児ICONIC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7</v>
      </c>
      <c r="C518" t="s">
        <v>149</v>
      </c>
      <c r="D518" t="s">
        <v>89</v>
      </c>
      <c r="E518" t="s">
        <v>77</v>
      </c>
      <c r="F518" t="s">
        <v>78</v>
      </c>
      <c r="G518" t="s">
        <v>91</v>
      </c>
      <c r="H518" t="s">
        <v>71</v>
      </c>
      <c r="I518">
        <v>1</v>
      </c>
      <c r="J518" t="s">
        <v>239</v>
      </c>
      <c r="K518" s="3" t="s">
        <v>193</v>
      </c>
      <c r="L518" s="3" t="s">
        <v>235</v>
      </c>
      <c r="M518">
        <v>51</v>
      </c>
      <c r="N518">
        <v>0</v>
      </c>
      <c r="O518">
        <v>61</v>
      </c>
      <c r="P518">
        <v>0</v>
      </c>
      <c r="T518" t="str">
        <f>Receive[[#This Row],[服装]]&amp;Receive[[#This Row],[名前]]&amp;Receive[[#This Row],[レアリティ]]</f>
        <v>制服照島游児ICONIC</v>
      </c>
    </row>
    <row r="519" spans="1:20" x14ac:dyDescent="0.3">
      <c r="A519">
        <f>VLOOKUP(Receive[[#This Row],[No用]],SetNo[[No.用]:[vlookup 用]],2,FALSE)</f>
        <v>91</v>
      </c>
      <c r="B519">
        <f>IF(A518&lt;&gt;Receive[[#This Row],[No]],1,B518+1)</f>
        <v>1</v>
      </c>
      <c r="C519" t="s">
        <v>108</v>
      </c>
      <c r="D519" t="s">
        <v>92</v>
      </c>
      <c r="E519" t="s">
        <v>90</v>
      </c>
      <c r="F519" t="s">
        <v>82</v>
      </c>
      <c r="G519" t="s">
        <v>91</v>
      </c>
      <c r="H519" t="s">
        <v>71</v>
      </c>
      <c r="I519">
        <v>1</v>
      </c>
      <c r="J519" t="s">
        <v>239</v>
      </c>
      <c r="K519" s="3" t="s">
        <v>119</v>
      </c>
      <c r="L519" s="3" t="s">
        <v>172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ユニフォーム母畑和馬ICONIC</v>
      </c>
    </row>
    <row r="520" spans="1:20" x14ac:dyDescent="0.3">
      <c r="A520">
        <f>VLOOKUP(Receive[[#This Row],[No用]],SetNo[[No.用]:[vlookup 用]],2,FALSE)</f>
        <v>91</v>
      </c>
      <c r="B520">
        <f>IF(A519&lt;&gt;Receive[[#This Row],[No]],1,B519+1)</f>
        <v>2</v>
      </c>
      <c r="C520" t="s">
        <v>108</v>
      </c>
      <c r="D520" t="s">
        <v>92</v>
      </c>
      <c r="E520" t="s">
        <v>90</v>
      </c>
      <c r="F520" t="s">
        <v>82</v>
      </c>
      <c r="G520" t="s">
        <v>91</v>
      </c>
      <c r="H520" t="s">
        <v>71</v>
      </c>
      <c r="I520">
        <v>1</v>
      </c>
      <c r="J520" t="s">
        <v>239</v>
      </c>
      <c r="K520" s="3" t="s">
        <v>173</v>
      </c>
      <c r="L520" s="3" t="s">
        <v>172</v>
      </c>
      <c r="M520">
        <v>27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ユニフォーム母畑和馬ICONIC</v>
      </c>
    </row>
    <row r="521" spans="1:20" x14ac:dyDescent="0.3">
      <c r="A521">
        <f>VLOOKUP(Receive[[#This Row],[No用]],SetNo[[No.用]:[vlookup 用]],2,FALSE)</f>
        <v>91</v>
      </c>
      <c r="B521">
        <f>IF(A520&lt;&gt;Receive[[#This Row],[No]],1,B520+1)</f>
        <v>3</v>
      </c>
      <c r="C521" t="s">
        <v>108</v>
      </c>
      <c r="D521" t="s">
        <v>92</v>
      </c>
      <c r="E521" t="s">
        <v>90</v>
      </c>
      <c r="F521" t="s">
        <v>82</v>
      </c>
      <c r="G521" t="s">
        <v>91</v>
      </c>
      <c r="H521" t="s">
        <v>71</v>
      </c>
      <c r="I521">
        <v>1</v>
      </c>
      <c r="J521" t="s">
        <v>239</v>
      </c>
      <c r="K521" s="3" t="s">
        <v>241</v>
      </c>
      <c r="L521" s="3" t="s">
        <v>172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ユニフォーム母畑和馬ICONIC</v>
      </c>
    </row>
    <row r="522" spans="1:20" x14ac:dyDescent="0.3">
      <c r="A522">
        <f>VLOOKUP(Receive[[#This Row],[No用]],SetNo[[No.用]:[vlookup 用]],2,FALSE)</f>
        <v>91</v>
      </c>
      <c r="B522">
        <f>IF(A521&lt;&gt;Receive[[#This Row],[No]],1,B521+1)</f>
        <v>4</v>
      </c>
      <c r="C522" t="s">
        <v>108</v>
      </c>
      <c r="D522" t="s">
        <v>92</v>
      </c>
      <c r="E522" t="s">
        <v>90</v>
      </c>
      <c r="F522" t="s">
        <v>82</v>
      </c>
      <c r="G522" t="s">
        <v>91</v>
      </c>
      <c r="H522" t="s">
        <v>71</v>
      </c>
      <c r="I522">
        <v>1</v>
      </c>
      <c r="J522" t="s">
        <v>239</v>
      </c>
      <c r="K522" s="3" t="s">
        <v>120</v>
      </c>
      <c r="L522" s="3" t="s">
        <v>172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ユニフォーム母畑和馬ICONIC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5</v>
      </c>
      <c r="C523" t="s">
        <v>108</v>
      </c>
      <c r="D523" t="s">
        <v>92</v>
      </c>
      <c r="E523" t="s">
        <v>90</v>
      </c>
      <c r="F523" t="s">
        <v>82</v>
      </c>
      <c r="G523" t="s">
        <v>91</v>
      </c>
      <c r="H523" t="s">
        <v>71</v>
      </c>
      <c r="I523">
        <v>1</v>
      </c>
      <c r="J523" t="s">
        <v>239</v>
      </c>
      <c r="K523" s="3" t="s">
        <v>174</v>
      </c>
      <c r="L523" s="3" t="s">
        <v>172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ユニフォーム母畑和馬ICONIC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6</v>
      </c>
      <c r="C524" t="s">
        <v>108</v>
      </c>
      <c r="D524" t="s">
        <v>92</v>
      </c>
      <c r="E524" t="s">
        <v>90</v>
      </c>
      <c r="F524" t="s">
        <v>82</v>
      </c>
      <c r="G524" t="s">
        <v>91</v>
      </c>
      <c r="H524" t="s">
        <v>71</v>
      </c>
      <c r="I524">
        <v>1</v>
      </c>
      <c r="J524" t="s">
        <v>239</v>
      </c>
      <c r="K524" s="3" t="s">
        <v>175</v>
      </c>
      <c r="L524" s="3" t="s">
        <v>172</v>
      </c>
      <c r="M524">
        <v>14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ユニフォーム母畑和馬ICONIC</v>
      </c>
    </row>
    <row r="525" spans="1:20" x14ac:dyDescent="0.3">
      <c r="A525">
        <f>VLOOKUP(Receive[[#This Row],[No用]],SetNo[[No.用]:[vlookup 用]],2,FALSE)</f>
        <v>92</v>
      </c>
      <c r="B525">
        <f>IF(A524&lt;&gt;Receive[[#This Row],[No]],1,B524+1)</f>
        <v>1</v>
      </c>
      <c r="C525" t="s">
        <v>108</v>
      </c>
      <c r="D525" t="s">
        <v>93</v>
      </c>
      <c r="E525" t="s">
        <v>73</v>
      </c>
      <c r="F525" t="s">
        <v>74</v>
      </c>
      <c r="G525" t="s">
        <v>91</v>
      </c>
      <c r="H525" t="s">
        <v>71</v>
      </c>
      <c r="I525">
        <v>1</v>
      </c>
      <c r="J525" t="s">
        <v>239</v>
      </c>
      <c r="K525" s="3" t="s">
        <v>119</v>
      </c>
      <c r="L525" s="3" t="s">
        <v>172</v>
      </c>
      <c r="M525">
        <v>28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ユニフォーム二岐丈晴ICONIC</v>
      </c>
    </row>
    <row r="526" spans="1:20" x14ac:dyDescent="0.3">
      <c r="A526">
        <f>VLOOKUP(Receive[[#This Row],[No用]],SetNo[[No.用]:[vlookup 用]],2,FALSE)</f>
        <v>92</v>
      </c>
      <c r="B526">
        <f>IF(A525&lt;&gt;Receive[[#This Row],[No]],1,B525+1)</f>
        <v>2</v>
      </c>
      <c r="C526" t="s">
        <v>108</v>
      </c>
      <c r="D526" t="s">
        <v>93</v>
      </c>
      <c r="E526" t="s">
        <v>73</v>
      </c>
      <c r="F526" t="s">
        <v>74</v>
      </c>
      <c r="G526" t="s">
        <v>91</v>
      </c>
      <c r="H526" t="s">
        <v>71</v>
      </c>
      <c r="I526">
        <v>1</v>
      </c>
      <c r="J526" t="s">
        <v>239</v>
      </c>
      <c r="K526" s="3" t="s">
        <v>173</v>
      </c>
      <c r="L526" s="3" t="s">
        <v>172</v>
      </c>
      <c r="M526">
        <v>28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ユニフォーム二岐丈晴ICONIC</v>
      </c>
    </row>
    <row r="527" spans="1:20" x14ac:dyDescent="0.3">
      <c r="A527">
        <f>VLOOKUP(Receive[[#This Row],[No用]],SetNo[[No.用]:[vlookup 用]],2,FALSE)</f>
        <v>92</v>
      </c>
      <c r="B527">
        <f>IF(A526&lt;&gt;Receive[[#This Row],[No]],1,B526+1)</f>
        <v>3</v>
      </c>
      <c r="C527" t="s">
        <v>108</v>
      </c>
      <c r="D527" t="s">
        <v>93</v>
      </c>
      <c r="E527" t="s">
        <v>73</v>
      </c>
      <c r="F527" t="s">
        <v>74</v>
      </c>
      <c r="G527" t="s">
        <v>91</v>
      </c>
      <c r="H527" t="s">
        <v>71</v>
      </c>
      <c r="I527">
        <v>1</v>
      </c>
      <c r="J527" t="s">
        <v>239</v>
      </c>
      <c r="K527" s="3" t="s">
        <v>120</v>
      </c>
      <c r="L527" s="3" t="s">
        <v>172</v>
      </c>
      <c r="M527">
        <v>28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ユニフォーム二岐丈晴ICONIC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4</v>
      </c>
      <c r="C528" t="s">
        <v>108</v>
      </c>
      <c r="D528" t="s">
        <v>93</v>
      </c>
      <c r="E528" t="s">
        <v>73</v>
      </c>
      <c r="F528" t="s">
        <v>74</v>
      </c>
      <c r="G528" t="s">
        <v>91</v>
      </c>
      <c r="H528" t="s">
        <v>71</v>
      </c>
      <c r="I528">
        <v>1</v>
      </c>
      <c r="J528" t="s">
        <v>239</v>
      </c>
      <c r="K528" s="3" t="s">
        <v>174</v>
      </c>
      <c r="L528" s="3" t="s">
        <v>172</v>
      </c>
      <c r="M528">
        <v>28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ユニフォーム二岐丈晴ICONIC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5</v>
      </c>
      <c r="C529" t="s">
        <v>108</v>
      </c>
      <c r="D529" t="s">
        <v>93</v>
      </c>
      <c r="E529" t="s">
        <v>73</v>
      </c>
      <c r="F529" t="s">
        <v>74</v>
      </c>
      <c r="G529" t="s">
        <v>91</v>
      </c>
      <c r="H529" t="s">
        <v>71</v>
      </c>
      <c r="I529">
        <v>1</v>
      </c>
      <c r="J529" t="s">
        <v>239</v>
      </c>
      <c r="K529" s="3" t="s">
        <v>175</v>
      </c>
      <c r="L529" s="3" t="s">
        <v>172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ユニフォーム二岐丈晴ICONIC</v>
      </c>
    </row>
    <row r="530" spans="1:20" x14ac:dyDescent="0.3">
      <c r="A530">
        <f>VLOOKUP(Receive[[#This Row],[No用]],SetNo[[No.用]:[vlookup 用]],2,FALSE)</f>
        <v>93</v>
      </c>
      <c r="B530">
        <f>IF(A529&lt;&gt;Receive[[#This Row],[No]],1,B529+1)</f>
        <v>1</v>
      </c>
      <c r="C530" t="s">
        <v>149</v>
      </c>
      <c r="D530" t="s">
        <v>93</v>
      </c>
      <c r="E530" t="s">
        <v>90</v>
      </c>
      <c r="F530" t="s">
        <v>74</v>
      </c>
      <c r="G530" t="s">
        <v>91</v>
      </c>
      <c r="H530" t="s">
        <v>71</v>
      </c>
      <c r="I530">
        <v>1</v>
      </c>
      <c r="J530" t="s">
        <v>239</v>
      </c>
      <c r="K530" s="3" t="s">
        <v>119</v>
      </c>
      <c r="L530" s="3" t="s">
        <v>172</v>
      </c>
      <c r="M530">
        <v>28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制服二岐丈晴ICONIC</v>
      </c>
    </row>
    <row r="531" spans="1:20" x14ac:dyDescent="0.3">
      <c r="A531">
        <f>VLOOKUP(Receive[[#This Row],[No用]],SetNo[[No.用]:[vlookup 用]],2,FALSE)</f>
        <v>93</v>
      </c>
      <c r="B531">
        <f>IF(A530&lt;&gt;Receive[[#This Row],[No]],1,B530+1)</f>
        <v>2</v>
      </c>
      <c r="C531" t="s">
        <v>149</v>
      </c>
      <c r="D531" t="s">
        <v>93</v>
      </c>
      <c r="E531" t="s">
        <v>90</v>
      </c>
      <c r="F531" t="s">
        <v>74</v>
      </c>
      <c r="G531" t="s">
        <v>91</v>
      </c>
      <c r="H531" t="s">
        <v>71</v>
      </c>
      <c r="I531">
        <v>1</v>
      </c>
      <c r="J531" t="s">
        <v>239</v>
      </c>
      <c r="K531" s="3" t="s">
        <v>173</v>
      </c>
      <c r="L531" s="3" t="s">
        <v>172</v>
      </c>
      <c r="M531">
        <v>28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制服二岐丈晴ICONIC</v>
      </c>
    </row>
    <row r="532" spans="1:20" x14ac:dyDescent="0.3">
      <c r="A532">
        <f>VLOOKUP(Receive[[#This Row],[No用]],SetNo[[No.用]:[vlookup 用]],2,FALSE)</f>
        <v>93</v>
      </c>
      <c r="B532">
        <f>IF(A531&lt;&gt;Receive[[#This Row],[No]],1,B531+1)</f>
        <v>3</v>
      </c>
      <c r="C532" t="s">
        <v>149</v>
      </c>
      <c r="D532" t="s">
        <v>93</v>
      </c>
      <c r="E532" t="s">
        <v>90</v>
      </c>
      <c r="F532" t="s">
        <v>74</v>
      </c>
      <c r="G532" t="s">
        <v>91</v>
      </c>
      <c r="H532" t="s">
        <v>71</v>
      </c>
      <c r="I532">
        <v>1</v>
      </c>
      <c r="J532" t="s">
        <v>239</v>
      </c>
      <c r="K532" s="3" t="s">
        <v>120</v>
      </c>
      <c r="L532" s="3" t="s">
        <v>172</v>
      </c>
      <c r="M532">
        <v>28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制服二岐丈晴ICONIC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4</v>
      </c>
      <c r="C533" t="s">
        <v>149</v>
      </c>
      <c r="D533" t="s">
        <v>93</v>
      </c>
      <c r="E533" t="s">
        <v>90</v>
      </c>
      <c r="F533" t="s">
        <v>74</v>
      </c>
      <c r="G533" t="s">
        <v>91</v>
      </c>
      <c r="H533" t="s">
        <v>71</v>
      </c>
      <c r="I533">
        <v>1</v>
      </c>
      <c r="J533" t="s">
        <v>239</v>
      </c>
      <c r="K533" s="3" t="s">
        <v>174</v>
      </c>
      <c r="L533" s="3" t="s">
        <v>172</v>
      </c>
      <c r="M533">
        <v>28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制服二岐丈晴ICONIC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5</v>
      </c>
      <c r="C534" t="s">
        <v>149</v>
      </c>
      <c r="D534" t="s">
        <v>93</v>
      </c>
      <c r="E534" t="s">
        <v>90</v>
      </c>
      <c r="F534" t="s">
        <v>74</v>
      </c>
      <c r="G534" t="s">
        <v>91</v>
      </c>
      <c r="H534" t="s">
        <v>71</v>
      </c>
      <c r="I534">
        <v>1</v>
      </c>
      <c r="J534" t="s">
        <v>239</v>
      </c>
      <c r="K534" s="3" t="s">
        <v>175</v>
      </c>
      <c r="L534" s="3" t="s">
        <v>172</v>
      </c>
      <c r="M534">
        <v>28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制服二岐丈晴ICONIC</v>
      </c>
    </row>
    <row r="535" spans="1:20" x14ac:dyDescent="0.3">
      <c r="A535">
        <f>VLOOKUP(Receive[[#This Row],[No用]],SetNo[[No.用]:[vlookup 用]],2,FALSE)</f>
        <v>94</v>
      </c>
      <c r="B535">
        <f>IF(A534&lt;&gt;Receive[[#This Row],[No]],1,B534+1)</f>
        <v>1</v>
      </c>
      <c r="C535" t="s">
        <v>108</v>
      </c>
      <c r="D535" t="s">
        <v>99</v>
      </c>
      <c r="E535" t="s">
        <v>73</v>
      </c>
      <c r="F535" t="s">
        <v>78</v>
      </c>
      <c r="G535" t="s">
        <v>91</v>
      </c>
      <c r="H535" t="s">
        <v>71</v>
      </c>
      <c r="I535">
        <v>1</v>
      </c>
      <c r="J535" t="s">
        <v>239</v>
      </c>
      <c r="K535" s="3" t="s">
        <v>119</v>
      </c>
      <c r="L535" s="3" t="s">
        <v>172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ユニフォーム沼尻凛太郎ICONIC</v>
      </c>
    </row>
    <row r="536" spans="1:20" x14ac:dyDescent="0.3">
      <c r="A536">
        <f>VLOOKUP(Receive[[#This Row],[No用]],SetNo[[No.用]:[vlookup 用]],2,FALSE)</f>
        <v>94</v>
      </c>
      <c r="B536">
        <f>IF(A535&lt;&gt;Receive[[#This Row],[No]],1,B535+1)</f>
        <v>2</v>
      </c>
      <c r="C536" t="s">
        <v>108</v>
      </c>
      <c r="D536" t="s">
        <v>99</v>
      </c>
      <c r="E536" t="s">
        <v>73</v>
      </c>
      <c r="F536" t="s">
        <v>78</v>
      </c>
      <c r="G536" t="s">
        <v>91</v>
      </c>
      <c r="H536" t="s">
        <v>71</v>
      </c>
      <c r="I536">
        <v>1</v>
      </c>
      <c r="J536" t="s">
        <v>239</v>
      </c>
      <c r="K536" s="3" t="s">
        <v>173</v>
      </c>
      <c r="L536" s="3" t="s">
        <v>172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ユニフォーム沼尻凛太郎ICONIC</v>
      </c>
    </row>
    <row r="537" spans="1:20" x14ac:dyDescent="0.3">
      <c r="A537">
        <f>VLOOKUP(Receive[[#This Row],[No用]],SetNo[[No.用]:[vlookup 用]],2,FALSE)</f>
        <v>94</v>
      </c>
      <c r="B537">
        <f>IF(A536&lt;&gt;Receive[[#This Row],[No]],1,B536+1)</f>
        <v>3</v>
      </c>
      <c r="C537" t="s">
        <v>108</v>
      </c>
      <c r="D537" t="s">
        <v>99</v>
      </c>
      <c r="E537" t="s">
        <v>73</v>
      </c>
      <c r="F537" t="s">
        <v>78</v>
      </c>
      <c r="G537" t="s">
        <v>91</v>
      </c>
      <c r="H537" t="s">
        <v>71</v>
      </c>
      <c r="I537">
        <v>1</v>
      </c>
      <c r="J537" t="s">
        <v>239</v>
      </c>
      <c r="K537" s="3" t="s">
        <v>120</v>
      </c>
      <c r="L537" s="3" t="s">
        <v>172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ユニフォーム沼尻凛太郎ICONIC</v>
      </c>
    </row>
    <row r="538" spans="1:20" x14ac:dyDescent="0.3">
      <c r="A538">
        <f>VLOOKUP(Receive[[#This Row],[No用]],SetNo[[No.用]:[vlookup 用]],2,FALSE)</f>
        <v>94</v>
      </c>
      <c r="B538">
        <f>IF(A537&lt;&gt;Receive[[#This Row],[No]],1,B537+1)</f>
        <v>4</v>
      </c>
      <c r="C538" t="s">
        <v>108</v>
      </c>
      <c r="D538" t="s">
        <v>99</v>
      </c>
      <c r="E538" t="s">
        <v>73</v>
      </c>
      <c r="F538" t="s">
        <v>78</v>
      </c>
      <c r="G538" t="s">
        <v>91</v>
      </c>
      <c r="H538" t="s">
        <v>71</v>
      </c>
      <c r="I538">
        <v>1</v>
      </c>
      <c r="J538" t="s">
        <v>239</v>
      </c>
      <c r="K538" s="3" t="s">
        <v>174</v>
      </c>
      <c r="L538" s="3" t="s">
        <v>172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ユニフォーム沼尻凛太郎ICONIC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5</v>
      </c>
      <c r="C539" t="s">
        <v>108</v>
      </c>
      <c r="D539" t="s">
        <v>99</v>
      </c>
      <c r="E539" t="s">
        <v>73</v>
      </c>
      <c r="F539" t="s">
        <v>78</v>
      </c>
      <c r="G539" t="s">
        <v>91</v>
      </c>
      <c r="H539" t="s">
        <v>71</v>
      </c>
      <c r="I539">
        <v>1</v>
      </c>
      <c r="J539" t="s">
        <v>239</v>
      </c>
      <c r="K539" s="3" t="s">
        <v>175</v>
      </c>
      <c r="L539" s="3" t="s">
        <v>172</v>
      </c>
      <c r="M539">
        <v>14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ユニフォーム沼尻凛太郎ICONIC</v>
      </c>
    </row>
    <row r="540" spans="1:20" x14ac:dyDescent="0.3">
      <c r="A540">
        <f>VLOOKUP(Receive[[#This Row],[No用]],SetNo[[No.用]:[vlookup 用]],2,FALSE)</f>
        <v>95</v>
      </c>
      <c r="B540">
        <f>IF(A539&lt;&gt;Receive[[#This Row],[No]],1,B539+1)</f>
        <v>1</v>
      </c>
      <c r="C540" t="s">
        <v>108</v>
      </c>
      <c r="D540" t="s">
        <v>94</v>
      </c>
      <c r="E540" t="s">
        <v>90</v>
      </c>
      <c r="F540" t="s">
        <v>82</v>
      </c>
      <c r="G540" t="s">
        <v>91</v>
      </c>
      <c r="H540" t="s">
        <v>71</v>
      </c>
      <c r="I540">
        <v>1</v>
      </c>
      <c r="J540" t="s">
        <v>239</v>
      </c>
      <c r="K540" s="3" t="s">
        <v>119</v>
      </c>
      <c r="L540" s="3" t="s">
        <v>172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ユニフォーム飯坂信義ICONIC</v>
      </c>
    </row>
    <row r="541" spans="1:20" x14ac:dyDescent="0.3">
      <c r="A541">
        <f>VLOOKUP(Receive[[#This Row],[No用]],SetNo[[No.用]:[vlookup 用]],2,FALSE)</f>
        <v>95</v>
      </c>
      <c r="B541">
        <f>IF(A540&lt;&gt;Receive[[#This Row],[No]],1,B540+1)</f>
        <v>2</v>
      </c>
      <c r="C541" t="s">
        <v>108</v>
      </c>
      <c r="D541" t="s">
        <v>94</v>
      </c>
      <c r="E541" t="s">
        <v>90</v>
      </c>
      <c r="F541" t="s">
        <v>82</v>
      </c>
      <c r="G541" t="s">
        <v>91</v>
      </c>
      <c r="H541" t="s">
        <v>71</v>
      </c>
      <c r="I541">
        <v>1</v>
      </c>
      <c r="J541" t="s">
        <v>239</v>
      </c>
      <c r="K541" s="3" t="s">
        <v>173</v>
      </c>
      <c r="L541" s="3" t="s">
        <v>172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ユニフォーム飯坂信義ICONIC</v>
      </c>
    </row>
    <row r="542" spans="1:20" x14ac:dyDescent="0.3">
      <c r="A542">
        <f>VLOOKUP(Receive[[#This Row],[No用]],SetNo[[No.用]:[vlookup 用]],2,FALSE)</f>
        <v>95</v>
      </c>
      <c r="B542">
        <f>IF(A541&lt;&gt;Receive[[#This Row],[No]],1,B541+1)</f>
        <v>3</v>
      </c>
      <c r="C542" t="s">
        <v>108</v>
      </c>
      <c r="D542" t="s">
        <v>94</v>
      </c>
      <c r="E542" t="s">
        <v>90</v>
      </c>
      <c r="F542" t="s">
        <v>82</v>
      </c>
      <c r="G542" t="s">
        <v>91</v>
      </c>
      <c r="H542" t="s">
        <v>71</v>
      </c>
      <c r="I542">
        <v>1</v>
      </c>
      <c r="J542" t="s">
        <v>239</v>
      </c>
      <c r="K542" s="3" t="s">
        <v>120</v>
      </c>
      <c r="L542" s="3" t="s">
        <v>172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ユニフォーム飯坂信義ICONIC</v>
      </c>
    </row>
    <row r="543" spans="1:20" x14ac:dyDescent="0.3">
      <c r="A543">
        <f>VLOOKUP(Receive[[#This Row],[No用]],SetNo[[No.用]:[vlookup 用]],2,FALSE)</f>
        <v>95</v>
      </c>
      <c r="B543">
        <f>IF(A542&lt;&gt;Receive[[#This Row],[No]],1,B542+1)</f>
        <v>4</v>
      </c>
      <c r="C543" t="s">
        <v>108</v>
      </c>
      <c r="D543" t="s">
        <v>94</v>
      </c>
      <c r="E543" t="s">
        <v>90</v>
      </c>
      <c r="F543" t="s">
        <v>82</v>
      </c>
      <c r="G543" t="s">
        <v>91</v>
      </c>
      <c r="H543" t="s">
        <v>71</v>
      </c>
      <c r="I543">
        <v>1</v>
      </c>
      <c r="J543" t="s">
        <v>239</v>
      </c>
      <c r="K543" s="3" t="s">
        <v>174</v>
      </c>
      <c r="L543" s="3" t="s">
        <v>172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ユニフォーム飯坂信義ICONIC</v>
      </c>
    </row>
    <row r="544" spans="1:20" x14ac:dyDescent="0.3">
      <c r="A544">
        <f>VLOOKUP(Receive[[#This Row],[No用]],SetNo[[No.用]:[vlookup 用]],2,FALSE)</f>
        <v>95</v>
      </c>
      <c r="B544">
        <f>IF(A543&lt;&gt;Receive[[#This Row],[No]],1,B543+1)</f>
        <v>5</v>
      </c>
      <c r="C544" t="s">
        <v>108</v>
      </c>
      <c r="D544" t="s">
        <v>94</v>
      </c>
      <c r="E544" t="s">
        <v>90</v>
      </c>
      <c r="F544" t="s">
        <v>82</v>
      </c>
      <c r="G544" t="s">
        <v>91</v>
      </c>
      <c r="H544" t="s">
        <v>71</v>
      </c>
      <c r="I544">
        <v>1</v>
      </c>
      <c r="J544" t="s">
        <v>239</v>
      </c>
      <c r="K544" s="3" t="s">
        <v>175</v>
      </c>
      <c r="L544" s="3" t="s">
        <v>172</v>
      </c>
      <c r="M544">
        <v>14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ユニフォーム飯坂信義ICONIC</v>
      </c>
    </row>
    <row r="545" spans="1:20" x14ac:dyDescent="0.3">
      <c r="A545">
        <f>VLOOKUP(Receive[[#This Row],[No用]],SetNo[[No.用]:[vlookup 用]],2,FALSE)</f>
        <v>96</v>
      </c>
      <c r="B545">
        <f>IF(A544&lt;&gt;Receive[[#This Row],[No]],1,B544+1)</f>
        <v>1</v>
      </c>
      <c r="C545" t="s">
        <v>108</v>
      </c>
      <c r="D545" t="s">
        <v>95</v>
      </c>
      <c r="E545" t="s">
        <v>90</v>
      </c>
      <c r="F545" t="s">
        <v>78</v>
      </c>
      <c r="G545" t="s">
        <v>91</v>
      </c>
      <c r="H545" t="s">
        <v>71</v>
      </c>
      <c r="I545">
        <v>1</v>
      </c>
      <c r="J545" t="s">
        <v>239</v>
      </c>
      <c r="K545" s="3" t="s">
        <v>119</v>
      </c>
      <c r="L545" s="3" t="s">
        <v>172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ユニフォーム東山勝道ICONIC</v>
      </c>
    </row>
    <row r="546" spans="1:20" x14ac:dyDescent="0.3">
      <c r="A546">
        <f>VLOOKUP(Receive[[#This Row],[No用]],SetNo[[No.用]:[vlookup 用]],2,FALSE)</f>
        <v>96</v>
      </c>
      <c r="B546">
        <f>IF(A545&lt;&gt;Receive[[#This Row],[No]],1,B545+1)</f>
        <v>2</v>
      </c>
      <c r="C546" t="s">
        <v>108</v>
      </c>
      <c r="D546" t="s">
        <v>95</v>
      </c>
      <c r="E546" t="s">
        <v>90</v>
      </c>
      <c r="F546" t="s">
        <v>78</v>
      </c>
      <c r="G546" t="s">
        <v>91</v>
      </c>
      <c r="H546" t="s">
        <v>71</v>
      </c>
      <c r="I546">
        <v>1</v>
      </c>
      <c r="J546" t="s">
        <v>239</v>
      </c>
      <c r="K546" s="3" t="s">
        <v>173</v>
      </c>
      <c r="L546" s="3" t="s">
        <v>172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ユニフォーム東山勝道ICONIC</v>
      </c>
    </row>
    <row r="547" spans="1:20" x14ac:dyDescent="0.3">
      <c r="A547">
        <f>VLOOKUP(Receive[[#This Row],[No用]],SetNo[[No.用]:[vlookup 用]],2,FALSE)</f>
        <v>96</v>
      </c>
      <c r="B547">
        <f>IF(A546&lt;&gt;Receive[[#This Row],[No]],1,B546+1)</f>
        <v>3</v>
      </c>
      <c r="C547" t="s">
        <v>108</v>
      </c>
      <c r="D547" t="s">
        <v>95</v>
      </c>
      <c r="E547" t="s">
        <v>90</v>
      </c>
      <c r="F547" t="s">
        <v>78</v>
      </c>
      <c r="G547" t="s">
        <v>91</v>
      </c>
      <c r="H547" t="s">
        <v>71</v>
      </c>
      <c r="I547">
        <v>1</v>
      </c>
      <c r="J547" t="s">
        <v>239</v>
      </c>
      <c r="K547" s="3" t="s">
        <v>120</v>
      </c>
      <c r="L547" s="3" t="s">
        <v>172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ユニフォーム東山勝道ICONIC</v>
      </c>
    </row>
    <row r="548" spans="1:20" x14ac:dyDescent="0.3">
      <c r="A548">
        <f>VLOOKUP(Receive[[#This Row],[No用]],SetNo[[No.用]:[vlookup 用]],2,FALSE)</f>
        <v>96</v>
      </c>
      <c r="B548">
        <f>IF(A547&lt;&gt;Receive[[#This Row],[No]],1,B547+1)</f>
        <v>4</v>
      </c>
      <c r="C548" t="s">
        <v>108</v>
      </c>
      <c r="D548" t="s">
        <v>95</v>
      </c>
      <c r="E548" t="s">
        <v>90</v>
      </c>
      <c r="F548" t="s">
        <v>78</v>
      </c>
      <c r="G548" t="s">
        <v>91</v>
      </c>
      <c r="H548" t="s">
        <v>71</v>
      </c>
      <c r="I548">
        <v>1</v>
      </c>
      <c r="J548" t="s">
        <v>239</v>
      </c>
      <c r="K548" s="3" t="s">
        <v>174</v>
      </c>
      <c r="L548" s="3" t="s">
        <v>172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ユニフォーム東山勝道ICONIC</v>
      </c>
    </row>
    <row r="549" spans="1:20" x14ac:dyDescent="0.3">
      <c r="A549">
        <f>VLOOKUP(Receive[[#This Row],[No用]],SetNo[[No.用]:[vlookup 用]],2,FALSE)</f>
        <v>96</v>
      </c>
      <c r="B549">
        <f>IF(A548&lt;&gt;Receive[[#This Row],[No]],1,B548+1)</f>
        <v>5</v>
      </c>
      <c r="C549" t="s">
        <v>108</v>
      </c>
      <c r="D549" t="s">
        <v>95</v>
      </c>
      <c r="E549" t="s">
        <v>90</v>
      </c>
      <c r="F549" t="s">
        <v>78</v>
      </c>
      <c r="G549" t="s">
        <v>91</v>
      </c>
      <c r="H549" t="s">
        <v>71</v>
      </c>
      <c r="I549">
        <v>1</v>
      </c>
      <c r="J549" t="s">
        <v>239</v>
      </c>
      <c r="K549" s="3" t="s">
        <v>175</v>
      </c>
      <c r="L549" s="3" t="s">
        <v>172</v>
      </c>
      <c r="M549">
        <v>14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ユニフォーム東山勝道ICONIC</v>
      </c>
    </row>
    <row r="550" spans="1:20" x14ac:dyDescent="0.3">
      <c r="A550">
        <f>VLOOKUP(Receive[[#This Row],[No用]],SetNo[[No.用]:[vlookup 用]],2,FALSE)</f>
        <v>97</v>
      </c>
      <c r="B550">
        <f>IF(A549&lt;&gt;Receive[[#This Row],[No]],1,B549+1)</f>
        <v>1</v>
      </c>
      <c r="C550" t="s">
        <v>108</v>
      </c>
      <c r="D550" t="s">
        <v>96</v>
      </c>
      <c r="E550" t="s">
        <v>90</v>
      </c>
      <c r="F550" t="s">
        <v>80</v>
      </c>
      <c r="G550" t="s">
        <v>91</v>
      </c>
      <c r="H550" t="s">
        <v>71</v>
      </c>
      <c r="I550">
        <v>1</v>
      </c>
      <c r="J550" t="s">
        <v>239</v>
      </c>
      <c r="K550" s="3" t="s">
        <v>119</v>
      </c>
      <c r="L550" s="3" t="s">
        <v>183</v>
      </c>
      <c r="M550">
        <v>36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ユニフォーム土湯新ICONIC</v>
      </c>
    </row>
    <row r="551" spans="1:20" x14ac:dyDescent="0.3">
      <c r="A551">
        <f>VLOOKUP(Receive[[#This Row],[No用]],SetNo[[No.用]:[vlookup 用]],2,FALSE)</f>
        <v>97</v>
      </c>
      <c r="B551">
        <f>IF(A550&lt;&gt;Receive[[#This Row],[No]],1,B550+1)</f>
        <v>2</v>
      </c>
      <c r="C551" t="s">
        <v>108</v>
      </c>
      <c r="D551" t="s">
        <v>96</v>
      </c>
      <c r="E551" t="s">
        <v>90</v>
      </c>
      <c r="F551" t="s">
        <v>80</v>
      </c>
      <c r="G551" t="s">
        <v>91</v>
      </c>
      <c r="H551" t="s">
        <v>71</v>
      </c>
      <c r="I551">
        <v>1</v>
      </c>
      <c r="J551" t="s">
        <v>239</v>
      </c>
      <c r="K551" s="3" t="s">
        <v>205</v>
      </c>
      <c r="L551" s="3" t="s">
        <v>183</v>
      </c>
      <c r="M551">
        <v>42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ユニフォーム土湯新ICONIC</v>
      </c>
    </row>
    <row r="552" spans="1:20" x14ac:dyDescent="0.3">
      <c r="A552">
        <f>VLOOKUP(Receive[[#This Row],[No用]],SetNo[[No.用]:[vlookup 用]],2,FALSE)</f>
        <v>97</v>
      </c>
      <c r="B552">
        <f>IF(A551&lt;&gt;Receive[[#This Row],[No]],1,B551+1)</f>
        <v>3</v>
      </c>
      <c r="C552" t="s">
        <v>108</v>
      </c>
      <c r="D552" t="s">
        <v>96</v>
      </c>
      <c r="E552" t="s">
        <v>90</v>
      </c>
      <c r="F552" t="s">
        <v>80</v>
      </c>
      <c r="G552" t="s">
        <v>91</v>
      </c>
      <c r="H552" t="s">
        <v>71</v>
      </c>
      <c r="I552">
        <v>1</v>
      </c>
      <c r="J552" t="s">
        <v>239</v>
      </c>
      <c r="K552" s="3" t="s">
        <v>173</v>
      </c>
      <c r="L552" s="3" t="s">
        <v>172</v>
      </c>
      <c r="M552">
        <v>34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ユニフォーム土湯新ICONIC</v>
      </c>
    </row>
    <row r="553" spans="1:20" x14ac:dyDescent="0.3">
      <c r="A553">
        <f>VLOOKUP(Receive[[#This Row],[No用]],SetNo[[No.用]:[vlookup 用]],2,FALSE)</f>
        <v>97</v>
      </c>
      <c r="B553">
        <f>IF(A552&lt;&gt;Receive[[#This Row],[No]],1,B552+1)</f>
        <v>4</v>
      </c>
      <c r="C553" t="s">
        <v>108</v>
      </c>
      <c r="D553" t="s">
        <v>96</v>
      </c>
      <c r="E553" t="s">
        <v>90</v>
      </c>
      <c r="F553" t="s">
        <v>80</v>
      </c>
      <c r="G553" t="s">
        <v>91</v>
      </c>
      <c r="H553" t="s">
        <v>71</v>
      </c>
      <c r="I553">
        <v>1</v>
      </c>
      <c r="J553" t="s">
        <v>239</v>
      </c>
      <c r="K553" s="3" t="s">
        <v>241</v>
      </c>
      <c r="L553" s="3" t="s">
        <v>172</v>
      </c>
      <c r="M553">
        <v>34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ユニフォーム土湯新ICONIC</v>
      </c>
    </row>
    <row r="554" spans="1:20" x14ac:dyDescent="0.3">
      <c r="A554">
        <f>VLOOKUP(Receive[[#This Row],[No用]],SetNo[[No.用]:[vlookup 用]],2,FALSE)</f>
        <v>97</v>
      </c>
      <c r="B554">
        <f>IF(A553&lt;&gt;Receive[[#This Row],[No]],1,B553+1)</f>
        <v>5</v>
      </c>
      <c r="C554" t="s">
        <v>108</v>
      </c>
      <c r="D554" t="s">
        <v>96</v>
      </c>
      <c r="E554" t="s">
        <v>90</v>
      </c>
      <c r="F554" t="s">
        <v>80</v>
      </c>
      <c r="G554" t="s">
        <v>91</v>
      </c>
      <c r="H554" t="s">
        <v>71</v>
      </c>
      <c r="I554">
        <v>1</v>
      </c>
      <c r="J554" t="s">
        <v>239</v>
      </c>
      <c r="K554" s="3" t="s">
        <v>120</v>
      </c>
      <c r="L554" s="3" t="s">
        <v>183</v>
      </c>
      <c r="M554">
        <v>36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ユニフォーム土湯新ICONIC</v>
      </c>
    </row>
    <row r="555" spans="1:20" x14ac:dyDescent="0.3">
      <c r="A555">
        <f>VLOOKUP(Receive[[#This Row],[No用]],SetNo[[No.用]:[vlookup 用]],2,FALSE)</f>
        <v>97</v>
      </c>
      <c r="B555">
        <f>IF(A554&lt;&gt;Receive[[#This Row],[No]],1,B554+1)</f>
        <v>6</v>
      </c>
      <c r="C555" t="s">
        <v>108</v>
      </c>
      <c r="D555" t="s">
        <v>96</v>
      </c>
      <c r="E555" t="s">
        <v>90</v>
      </c>
      <c r="F555" t="s">
        <v>80</v>
      </c>
      <c r="G555" t="s">
        <v>91</v>
      </c>
      <c r="H555" t="s">
        <v>71</v>
      </c>
      <c r="I555">
        <v>1</v>
      </c>
      <c r="J555" t="s">
        <v>239</v>
      </c>
      <c r="K555" s="3" t="s">
        <v>174</v>
      </c>
      <c r="L555" s="3" t="s">
        <v>172</v>
      </c>
      <c r="M555">
        <v>34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ユニフォーム土湯新ICONIC</v>
      </c>
    </row>
    <row r="556" spans="1:20" x14ac:dyDescent="0.3">
      <c r="A556">
        <f>VLOOKUP(Receive[[#This Row],[No用]],SetNo[[No.用]:[vlookup 用]],2,FALSE)</f>
        <v>97</v>
      </c>
      <c r="B556">
        <f>IF(A555&lt;&gt;Receive[[#This Row],[No]],1,B555+1)</f>
        <v>7</v>
      </c>
      <c r="C556" t="s">
        <v>108</v>
      </c>
      <c r="D556" t="s">
        <v>96</v>
      </c>
      <c r="E556" t="s">
        <v>90</v>
      </c>
      <c r="F556" t="s">
        <v>80</v>
      </c>
      <c r="G556" t="s">
        <v>91</v>
      </c>
      <c r="H556" t="s">
        <v>71</v>
      </c>
      <c r="I556">
        <v>1</v>
      </c>
      <c r="J556" t="s">
        <v>239</v>
      </c>
      <c r="K556" s="3" t="s">
        <v>175</v>
      </c>
      <c r="L556" s="3" t="s">
        <v>172</v>
      </c>
      <c r="M556">
        <v>34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ユニフォーム土湯新ICONIC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8</v>
      </c>
      <c r="C557" t="s">
        <v>108</v>
      </c>
      <c r="D557" t="s">
        <v>96</v>
      </c>
      <c r="E557" t="s">
        <v>90</v>
      </c>
      <c r="F557" t="s">
        <v>80</v>
      </c>
      <c r="G557" t="s">
        <v>91</v>
      </c>
      <c r="H557" t="s">
        <v>71</v>
      </c>
      <c r="I557">
        <v>1</v>
      </c>
      <c r="J557" t="s">
        <v>239</v>
      </c>
      <c r="K557" s="3" t="s">
        <v>193</v>
      </c>
      <c r="L557" s="3" t="s">
        <v>235</v>
      </c>
      <c r="M557">
        <v>47</v>
      </c>
      <c r="N557">
        <v>0</v>
      </c>
      <c r="O557">
        <v>57</v>
      </c>
      <c r="P557">
        <v>0</v>
      </c>
      <c r="T557" t="str">
        <f>Receive[[#This Row],[服装]]&amp;Receive[[#This Row],[名前]]&amp;Receive[[#This Row],[レアリティ]]</f>
        <v>ユニフォーム土湯新ICONIC</v>
      </c>
    </row>
    <row r="558" spans="1:20" x14ac:dyDescent="0.3">
      <c r="A558">
        <f>VLOOKUP(Receive[[#This Row],[No用]],SetNo[[No.用]:[vlookup 用]],2,FALSE)</f>
        <v>98</v>
      </c>
      <c r="B558">
        <f>IF(A557&lt;&gt;Receive[[#This Row],[No]],1,B557+1)</f>
        <v>1</v>
      </c>
      <c r="C558" t="s">
        <v>216</v>
      </c>
      <c r="D558" t="s">
        <v>582</v>
      </c>
      <c r="E558" t="s">
        <v>28</v>
      </c>
      <c r="F558" t="s">
        <v>25</v>
      </c>
      <c r="G558" t="s">
        <v>157</v>
      </c>
      <c r="H558" t="s">
        <v>71</v>
      </c>
      <c r="I558">
        <v>1</v>
      </c>
      <c r="J558" t="s">
        <v>239</v>
      </c>
      <c r="K558" s="3" t="s">
        <v>119</v>
      </c>
      <c r="L558" s="3" t="s">
        <v>172</v>
      </c>
      <c r="M558">
        <v>26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ユニフォーム中島猛ICONIC</v>
      </c>
    </row>
    <row r="559" spans="1:20" x14ac:dyDescent="0.3">
      <c r="A559">
        <f>VLOOKUP(Receive[[#This Row],[No用]],SetNo[[No.用]:[vlookup 用]],2,FALSE)</f>
        <v>98</v>
      </c>
      <c r="B559">
        <f>IF(A558&lt;&gt;Receive[[#This Row],[No]],1,B558+1)</f>
        <v>2</v>
      </c>
      <c r="C559" t="s">
        <v>216</v>
      </c>
      <c r="D559" t="s">
        <v>582</v>
      </c>
      <c r="E559" t="s">
        <v>28</v>
      </c>
      <c r="F559" t="s">
        <v>25</v>
      </c>
      <c r="G559" t="s">
        <v>157</v>
      </c>
      <c r="H559" t="s">
        <v>71</v>
      </c>
      <c r="I559">
        <v>1</v>
      </c>
      <c r="J559" t="s">
        <v>239</v>
      </c>
      <c r="K559" s="3" t="s">
        <v>173</v>
      </c>
      <c r="L559" s="3" t="s">
        <v>172</v>
      </c>
      <c r="M559">
        <v>26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ユニフォーム中島猛ICONIC</v>
      </c>
    </row>
    <row r="560" spans="1:20" x14ac:dyDescent="0.3">
      <c r="A560">
        <f>VLOOKUP(Receive[[#This Row],[No用]],SetNo[[No.用]:[vlookup 用]],2,FALSE)</f>
        <v>98</v>
      </c>
      <c r="B560">
        <f>IF(A559&lt;&gt;Receive[[#This Row],[No]],1,B559+1)</f>
        <v>3</v>
      </c>
      <c r="C560" t="s">
        <v>216</v>
      </c>
      <c r="D560" t="s">
        <v>582</v>
      </c>
      <c r="E560" t="s">
        <v>28</v>
      </c>
      <c r="F560" t="s">
        <v>25</v>
      </c>
      <c r="G560" t="s">
        <v>157</v>
      </c>
      <c r="H560" t="s">
        <v>71</v>
      </c>
      <c r="I560">
        <v>1</v>
      </c>
      <c r="J560" t="s">
        <v>239</v>
      </c>
      <c r="K560" s="3" t="s">
        <v>241</v>
      </c>
      <c r="L560" s="3" t="s">
        <v>172</v>
      </c>
      <c r="M560">
        <v>26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ユニフォーム中島猛ICONIC</v>
      </c>
    </row>
    <row r="561" spans="1:20" x14ac:dyDescent="0.3">
      <c r="A561">
        <f>VLOOKUP(Receive[[#This Row],[No用]],SetNo[[No.用]:[vlookup 用]],2,FALSE)</f>
        <v>98</v>
      </c>
      <c r="B561">
        <f>IF(A560&lt;&gt;Receive[[#This Row],[No]],1,B560+1)</f>
        <v>4</v>
      </c>
      <c r="C561" t="s">
        <v>216</v>
      </c>
      <c r="D561" t="s">
        <v>582</v>
      </c>
      <c r="E561" t="s">
        <v>28</v>
      </c>
      <c r="F561" t="s">
        <v>25</v>
      </c>
      <c r="G561" t="s">
        <v>157</v>
      </c>
      <c r="H561" t="s">
        <v>71</v>
      </c>
      <c r="I561">
        <v>1</v>
      </c>
      <c r="J561" t="s">
        <v>239</v>
      </c>
      <c r="K561" s="3" t="s">
        <v>120</v>
      </c>
      <c r="L561" s="3" t="s">
        <v>172</v>
      </c>
      <c r="M561">
        <v>26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ユニフォーム中島猛ICONIC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5</v>
      </c>
      <c r="C562" t="s">
        <v>216</v>
      </c>
      <c r="D562" t="s">
        <v>582</v>
      </c>
      <c r="E562" t="s">
        <v>28</v>
      </c>
      <c r="F562" t="s">
        <v>25</v>
      </c>
      <c r="G562" t="s">
        <v>157</v>
      </c>
      <c r="H562" t="s">
        <v>71</v>
      </c>
      <c r="I562">
        <v>1</v>
      </c>
      <c r="J562" t="s">
        <v>239</v>
      </c>
      <c r="K562" s="3" t="s">
        <v>174</v>
      </c>
      <c r="L562" s="3" t="s">
        <v>172</v>
      </c>
      <c r="M562">
        <v>26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ユニフォーム中島猛ICONIC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6</v>
      </c>
      <c r="C563" t="s">
        <v>216</v>
      </c>
      <c r="D563" t="s">
        <v>582</v>
      </c>
      <c r="E563" t="s">
        <v>28</v>
      </c>
      <c r="F563" t="s">
        <v>25</v>
      </c>
      <c r="G563" t="s">
        <v>157</v>
      </c>
      <c r="H563" t="s">
        <v>71</v>
      </c>
      <c r="I563">
        <v>1</v>
      </c>
      <c r="J563" t="s">
        <v>239</v>
      </c>
      <c r="K563" s="3" t="s">
        <v>175</v>
      </c>
      <c r="L563" s="3" t="s">
        <v>172</v>
      </c>
      <c r="M563">
        <v>13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ユニフォーム中島猛ICONIC</v>
      </c>
    </row>
    <row r="564" spans="1:20" x14ac:dyDescent="0.3">
      <c r="A564">
        <f>VLOOKUP(Receive[[#This Row],[No用]],SetNo[[No.用]:[vlookup 用]],2,FALSE)</f>
        <v>99</v>
      </c>
      <c r="B564">
        <f>IF(A563&lt;&gt;Receive[[#This Row],[No]],1,B563+1)</f>
        <v>1</v>
      </c>
      <c r="C564" t="s">
        <v>216</v>
      </c>
      <c r="D564" t="s">
        <v>585</v>
      </c>
      <c r="E564" t="s">
        <v>24</v>
      </c>
      <c r="F564" t="s">
        <v>25</v>
      </c>
      <c r="G564" t="s">
        <v>157</v>
      </c>
      <c r="H564" t="s">
        <v>71</v>
      </c>
      <c r="I564">
        <v>1</v>
      </c>
      <c r="J564" t="s">
        <v>239</v>
      </c>
      <c r="K564" s="3" t="s">
        <v>119</v>
      </c>
      <c r="L564" s="3" t="s">
        <v>172</v>
      </c>
      <c r="M564">
        <v>25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ユニフォーム白石優希ICONIC</v>
      </c>
    </row>
    <row r="565" spans="1:20" x14ac:dyDescent="0.3">
      <c r="A565">
        <f>VLOOKUP(Receive[[#This Row],[No用]],SetNo[[No.用]:[vlookup 用]],2,FALSE)</f>
        <v>99</v>
      </c>
      <c r="B565">
        <f>IF(A564&lt;&gt;Receive[[#This Row],[No]],1,B564+1)</f>
        <v>2</v>
      </c>
      <c r="C565" t="s">
        <v>216</v>
      </c>
      <c r="D565" t="s">
        <v>585</v>
      </c>
      <c r="E565" t="s">
        <v>24</v>
      </c>
      <c r="F565" t="s">
        <v>25</v>
      </c>
      <c r="G565" t="s">
        <v>157</v>
      </c>
      <c r="H565" t="s">
        <v>71</v>
      </c>
      <c r="I565">
        <v>1</v>
      </c>
      <c r="J565" t="s">
        <v>239</v>
      </c>
      <c r="K565" s="3" t="s">
        <v>173</v>
      </c>
      <c r="L565" s="3" t="s">
        <v>172</v>
      </c>
      <c r="M565">
        <v>25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ユニフォーム白石優希ICONIC</v>
      </c>
    </row>
    <row r="566" spans="1:20" x14ac:dyDescent="0.3">
      <c r="A566">
        <f>VLOOKUP(Receive[[#This Row],[No用]],SetNo[[No.用]:[vlookup 用]],2,FALSE)</f>
        <v>99</v>
      </c>
      <c r="B566">
        <f>IF(A565&lt;&gt;Receive[[#This Row],[No]],1,B565+1)</f>
        <v>3</v>
      </c>
      <c r="C566" t="s">
        <v>216</v>
      </c>
      <c r="D566" t="s">
        <v>585</v>
      </c>
      <c r="E566" t="s">
        <v>24</v>
      </c>
      <c r="F566" t="s">
        <v>25</v>
      </c>
      <c r="G566" t="s">
        <v>157</v>
      </c>
      <c r="H566" t="s">
        <v>71</v>
      </c>
      <c r="I566">
        <v>1</v>
      </c>
      <c r="J566" t="s">
        <v>239</v>
      </c>
      <c r="K566" s="3" t="s">
        <v>120</v>
      </c>
      <c r="L566" s="3" t="s">
        <v>172</v>
      </c>
      <c r="M566">
        <v>25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ユニフォーム白石優希ICONIC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4</v>
      </c>
      <c r="C567" t="s">
        <v>216</v>
      </c>
      <c r="D567" t="s">
        <v>585</v>
      </c>
      <c r="E567" t="s">
        <v>24</v>
      </c>
      <c r="F567" t="s">
        <v>25</v>
      </c>
      <c r="G567" t="s">
        <v>157</v>
      </c>
      <c r="H567" t="s">
        <v>71</v>
      </c>
      <c r="I567">
        <v>1</v>
      </c>
      <c r="J567" t="s">
        <v>239</v>
      </c>
      <c r="K567" s="3" t="s">
        <v>174</v>
      </c>
      <c r="L567" s="3" t="s">
        <v>172</v>
      </c>
      <c r="M567">
        <v>25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ユニフォーム白石優希ICONIC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5</v>
      </c>
      <c r="C568" t="s">
        <v>216</v>
      </c>
      <c r="D568" t="s">
        <v>585</v>
      </c>
      <c r="E568" t="s">
        <v>24</v>
      </c>
      <c r="F568" t="s">
        <v>25</v>
      </c>
      <c r="G568" t="s">
        <v>157</v>
      </c>
      <c r="H568" t="s">
        <v>71</v>
      </c>
      <c r="I568">
        <v>1</v>
      </c>
      <c r="J568" t="s">
        <v>239</v>
      </c>
      <c r="K568" s="3" t="s">
        <v>175</v>
      </c>
      <c r="L568" s="3" t="s">
        <v>172</v>
      </c>
      <c r="M568">
        <v>12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ユニフォーム白石優希ICONIC</v>
      </c>
    </row>
    <row r="569" spans="1:20" x14ac:dyDescent="0.3">
      <c r="A569">
        <f>VLOOKUP(Receive[[#This Row],[No用]],SetNo[[No.用]:[vlookup 用]],2,FALSE)</f>
        <v>100</v>
      </c>
      <c r="B569">
        <f>IF(A568&lt;&gt;Receive[[#This Row],[No]],1,B568+1)</f>
        <v>1</v>
      </c>
      <c r="C569" t="s">
        <v>216</v>
      </c>
      <c r="D569" t="s">
        <v>588</v>
      </c>
      <c r="E569" t="s">
        <v>28</v>
      </c>
      <c r="F569" t="s">
        <v>31</v>
      </c>
      <c r="G569" t="s">
        <v>157</v>
      </c>
      <c r="H569" t="s">
        <v>71</v>
      </c>
      <c r="I569">
        <v>1</v>
      </c>
      <c r="J569" t="s">
        <v>239</v>
      </c>
      <c r="K569" s="3" t="s">
        <v>119</v>
      </c>
      <c r="L569" s="3" t="s">
        <v>172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ユニフォーム花山一雅ICONIC</v>
      </c>
    </row>
    <row r="570" spans="1:20" x14ac:dyDescent="0.3">
      <c r="A570">
        <f>VLOOKUP(Receive[[#This Row],[No用]],SetNo[[No.用]:[vlookup 用]],2,FALSE)</f>
        <v>100</v>
      </c>
      <c r="B570">
        <f>IF(A569&lt;&gt;Receive[[#This Row],[No]],1,B569+1)</f>
        <v>2</v>
      </c>
      <c r="C570" t="s">
        <v>216</v>
      </c>
      <c r="D570" t="s">
        <v>588</v>
      </c>
      <c r="E570" t="s">
        <v>28</v>
      </c>
      <c r="F570" t="s">
        <v>31</v>
      </c>
      <c r="G570" t="s">
        <v>157</v>
      </c>
      <c r="H570" t="s">
        <v>71</v>
      </c>
      <c r="I570">
        <v>1</v>
      </c>
      <c r="J570" t="s">
        <v>239</v>
      </c>
      <c r="K570" s="3" t="s">
        <v>173</v>
      </c>
      <c r="L570" s="3" t="s">
        <v>172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ユニフォーム花山一雅ICONIC</v>
      </c>
    </row>
    <row r="571" spans="1:20" x14ac:dyDescent="0.3">
      <c r="A571">
        <f>VLOOKUP(Receive[[#This Row],[No用]],SetNo[[No.用]:[vlookup 用]],2,FALSE)</f>
        <v>100</v>
      </c>
      <c r="B571">
        <f>IF(A570&lt;&gt;Receive[[#This Row],[No]],1,B570+1)</f>
        <v>3</v>
      </c>
      <c r="C571" t="s">
        <v>216</v>
      </c>
      <c r="D571" t="s">
        <v>588</v>
      </c>
      <c r="E571" t="s">
        <v>28</v>
      </c>
      <c r="F571" t="s">
        <v>31</v>
      </c>
      <c r="G571" t="s">
        <v>157</v>
      </c>
      <c r="H571" t="s">
        <v>71</v>
      </c>
      <c r="I571">
        <v>1</v>
      </c>
      <c r="J571" t="s">
        <v>239</v>
      </c>
      <c r="K571" s="3" t="s">
        <v>120</v>
      </c>
      <c r="L571" s="3" t="s">
        <v>172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ユニフォーム花山一雅ICONIC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4</v>
      </c>
      <c r="C572" t="s">
        <v>216</v>
      </c>
      <c r="D572" t="s">
        <v>588</v>
      </c>
      <c r="E572" t="s">
        <v>28</v>
      </c>
      <c r="F572" t="s">
        <v>31</v>
      </c>
      <c r="G572" t="s">
        <v>157</v>
      </c>
      <c r="H572" t="s">
        <v>71</v>
      </c>
      <c r="I572">
        <v>1</v>
      </c>
      <c r="J572" t="s">
        <v>239</v>
      </c>
      <c r="K572" s="3" t="s">
        <v>174</v>
      </c>
      <c r="L572" s="3" t="s">
        <v>172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ユニフォーム花山一雅ICONIC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5</v>
      </c>
      <c r="C573" t="s">
        <v>216</v>
      </c>
      <c r="D573" t="s">
        <v>588</v>
      </c>
      <c r="E573" t="s">
        <v>28</v>
      </c>
      <c r="F573" t="s">
        <v>31</v>
      </c>
      <c r="G573" t="s">
        <v>157</v>
      </c>
      <c r="H573" t="s">
        <v>71</v>
      </c>
      <c r="I573">
        <v>1</v>
      </c>
      <c r="J573" t="s">
        <v>239</v>
      </c>
      <c r="K573" s="3" t="s">
        <v>175</v>
      </c>
      <c r="L573" s="3" t="s">
        <v>172</v>
      </c>
      <c r="M573">
        <v>13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ユニフォーム花山一雅ICONIC</v>
      </c>
    </row>
    <row r="574" spans="1:20" x14ac:dyDescent="0.3">
      <c r="A574">
        <f>VLOOKUP(Receive[[#This Row],[No用]],SetNo[[No.用]:[vlookup 用]],2,FALSE)</f>
        <v>101</v>
      </c>
      <c r="B574">
        <f>IF(A573&lt;&gt;Receive[[#This Row],[No]],1,B573+1)</f>
        <v>1</v>
      </c>
      <c r="C574" t="s">
        <v>216</v>
      </c>
      <c r="D574" t="s">
        <v>591</v>
      </c>
      <c r="E574" t="s">
        <v>28</v>
      </c>
      <c r="F574" t="s">
        <v>26</v>
      </c>
      <c r="G574" t="s">
        <v>157</v>
      </c>
      <c r="H574" t="s">
        <v>71</v>
      </c>
      <c r="I574">
        <v>1</v>
      </c>
      <c r="J574" t="s">
        <v>239</v>
      </c>
      <c r="K574" s="3" t="s">
        <v>119</v>
      </c>
      <c r="L574" s="3" t="s">
        <v>172</v>
      </c>
      <c r="M574">
        <v>26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ユニフォーム鳴子哲平ICONIC</v>
      </c>
    </row>
    <row r="575" spans="1:20" x14ac:dyDescent="0.3">
      <c r="A575">
        <f>VLOOKUP(Receive[[#This Row],[No用]],SetNo[[No.用]:[vlookup 用]],2,FALSE)</f>
        <v>101</v>
      </c>
      <c r="B575">
        <f>IF(A574&lt;&gt;Receive[[#This Row],[No]],1,B574+1)</f>
        <v>2</v>
      </c>
      <c r="C575" t="s">
        <v>216</v>
      </c>
      <c r="D575" t="s">
        <v>591</v>
      </c>
      <c r="E575" t="s">
        <v>28</v>
      </c>
      <c r="F575" t="s">
        <v>26</v>
      </c>
      <c r="G575" t="s">
        <v>157</v>
      </c>
      <c r="H575" t="s">
        <v>71</v>
      </c>
      <c r="I575">
        <v>1</v>
      </c>
      <c r="J575" t="s">
        <v>239</v>
      </c>
      <c r="K575" s="3" t="s">
        <v>173</v>
      </c>
      <c r="L575" s="3" t="s">
        <v>172</v>
      </c>
      <c r="M575">
        <v>26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ユニフォーム鳴子哲平ICONIC</v>
      </c>
    </row>
    <row r="576" spans="1:20" x14ac:dyDescent="0.3">
      <c r="A576">
        <f>VLOOKUP(Receive[[#This Row],[No用]],SetNo[[No.用]:[vlookup 用]],2,FALSE)</f>
        <v>101</v>
      </c>
      <c r="B576">
        <f>IF(A575&lt;&gt;Receive[[#This Row],[No]],1,B575+1)</f>
        <v>3</v>
      </c>
      <c r="C576" t="s">
        <v>216</v>
      </c>
      <c r="D576" t="s">
        <v>591</v>
      </c>
      <c r="E576" t="s">
        <v>28</v>
      </c>
      <c r="F576" t="s">
        <v>26</v>
      </c>
      <c r="G576" t="s">
        <v>157</v>
      </c>
      <c r="H576" t="s">
        <v>71</v>
      </c>
      <c r="I576">
        <v>1</v>
      </c>
      <c r="J576" t="s">
        <v>239</v>
      </c>
      <c r="K576" s="3" t="s">
        <v>120</v>
      </c>
      <c r="L576" s="3" t="s">
        <v>172</v>
      </c>
      <c r="M576">
        <v>26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ユニフォーム鳴子哲平ICONIC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4</v>
      </c>
      <c r="C577" t="s">
        <v>216</v>
      </c>
      <c r="D577" t="s">
        <v>591</v>
      </c>
      <c r="E577" t="s">
        <v>28</v>
      </c>
      <c r="F577" t="s">
        <v>26</v>
      </c>
      <c r="G577" t="s">
        <v>157</v>
      </c>
      <c r="H577" t="s">
        <v>71</v>
      </c>
      <c r="I577">
        <v>1</v>
      </c>
      <c r="J577" t="s">
        <v>239</v>
      </c>
      <c r="K577" s="3" t="s">
        <v>174</v>
      </c>
      <c r="L577" s="3" t="s">
        <v>172</v>
      </c>
      <c r="M577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ユニフォーム鳴子哲平ICONIC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5</v>
      </c>
      <c r="C578" t="s">
        <v>216</v>
      </c>
      <c r="D578" t="s">
        <v>591</v>
      </c>
      <c r="E578" t="s">
        <v>28</v>
      </c>
      <c r="F578" t="s">
        <v>26</v>
      </c>
      <c r="G578" t="s">
        <v>157</v>
      </c>
      <c r="H578" t="s">
        <v>71</v>
      </c>
      <c r="I578">
        <v>1</v>
      </c>
      <c r="J578" t="s">
        <v>239</v>
      </c>
      <c r="K578" s="3" t="s">
        <v>175</v>
      </c>
      <c r="L578" s="3" t="s">
        <v>172</v>
      </c>
      <c r="M578">
        <v>13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ユニフォーム鳴子哲平ICONIC</v>
      </c>
    </row>
    <row r="579" spans="1:20" x14ac:dyDescent="0.3">
      <c r="A579">
        <f>VLOOKUP(Receive[[#This Row],[No用]],SetNo[[No.用]:[vlookup 用]],2,FALSE)</f>
        <v>102</v>
      </c>
      <c r="B579">
        <f>IF(A578&lt;&gt;Receive[[#This Row],[No]],1,B578+1)</f>
        <v>1</v>
      </c>
      <c r="C579" t="s">
        <v>216</v>
      </c>
      <c r="D579" t="s">
        <v>594</v>
      </c>
      <c r="E579" t="s">
        <v>28</v>
      </c>
      <c r="F579" t="s">
        <v>21</v>
      </c>
      <c r="G579" t="s">
        <v>157</v>
      </c>
      <c r="H579" t="s">
        <v>71</v>
      </c>
      <c r="I579">
        <v>1</v>
      </c>
      <c r="J579" t="s">
        <v>239</v>
      </c>
      <c r="K579" s="3" t="s">
        <v>119</v>
      </c>
      <c r="L579" s="3" t="s">
        <v>183</v>
      </c>
      <c r="M579" s="3">
        <v>37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ユニフォーム秋保和光ICONIC</v>
      </c>
    </row>
    <row r="580" spans="1:20" x14ac:dyDescent="0.3">
      <c r="A580">
        <f>VLOOKUP(Receive[[#This Row],[No用]],SetNo[[No.用]:[vlookup 用]],2,FALSE)</f>
        <v>102</v>
      </c>
      <c r="B580">
        <f>IF(A579&lt;&gt;Receive[[#This Row],[No]],1,B579+1)</f>
        <v>2</v>
      </c>
      <c r="C580" t="s">
        <v>216</v>
      </c>
      <c r="D580" t="s">
        <v>594</v>
      </c>
      <c r="E580" t="s">
        <v>28</v>
      </c>
      <c r="F580" t="s">
        <v>21</v>
      </c>
      <c r="G580" t="s">
        <v>157</v>
      </c>
      <c r="H580" t="s">
        <v>71</v>
      </c>
      <c r="I580">
        <v>1</v>
      </c>
      <c r="J580" t="s">
        <v>239</v>
      </c>
      <c r="K580" s="3" t="s">
        <v>205</v>
      </c>
      <c r="L580" s="3" t="s">
        <v>183</v>
      </c>
      <c r="M580">
        <v>42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ユニフォーム秋保和光ICONIC</v>
      </c>
    </row>
    <row r="581" spans="1:20" x14ac:dyDescent="0.3">
      <c r="A581">
        <f>VLOOKUP(Receive[[#This Row],[No用]],SetNo[[No.用]:[vlookup 用]],2,FALSE)</f>
        <v>102</v>
      </c>
      <c r="B581">
        <f>IF(A580&lt;&gt;Receive[[#This Row],[No]],1,B580+1)</f>
        <v>3</v>
      </c>
      <c r="C581" t="s">
        <v>216</v>
      </c>
      <c r="D581" t="s">
        <v>594</v>
      </c>
      <c r="E581" t="s">
        <v>28</v>
      </c>
      <c r="F581" t="s">
        <v>21</v>
      </c>
      <c r="G581" t="s">
        <v>157</v>
      </c>
      <c r="H581" t="s">
        <v>71</v>
      </c>
      <c r="I581">
        <v>1</v>
      </c>
      <c r="J581" t="s">
        <v>239</v>
      </c>
      <c r="K581" s="3" t="s">
        <v>173</v>
      </c>
      <c r="L581" s="3" t="s">
        <v>172</v>
      </c>
      <c r="M581">
        <v>34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ユニフォーム秋保和光ICONIC</v>
      </c>
    </row>
    <row r="582" spans="1:20" x14ac:dyDescent="0.3">
      <c r="A582">
        <f>VLOOKUP(Receive[[#This Row],[No用]],SetNo[[No.用]:[vlookup 用]],2,FALSE)</f>
        <v>102</v>
      </c>
      <c r="B582">
        <f>IF(A581&lt;&gt;Receive[[#This Row],[No]],1,B581+1)</f>
        <v>4</v>
      </c>
      <c r="C582" t="s">
        <v>216</v>
      </c>
      <c r="D582" t="s">
        <v>594</v>
      </c>
      <c r="E582" t="s">
        <v>28</v>
      </c>
      <c r="F582" t="s">
        <v>21</v>
      </c>
      <c r="G582" t="s">
        <v>157</v>
      </c>
      <c r="H582" t="s">
        <v>71</v>
      </c>
      <c r="I582">
        <v>1</v>
      </c>
      <c r="J582" t="s">
        <v>239</v>
      </c>
      <c r="K582" s="3" t="s">
        <v>120</v>
      </c>
      <c r="L582" s="3" t="s">
        <v>183</v>
      </c>
      <c r="M582">
        <v>37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ユニフォーム秋保和光ICONIC</v>
      </c>
    </row>
    <row r="583" spans="1:20" x14ac:dyDescent="0.3">
      <c r="A583">
        <f>VLOOKUP(Receive[[#This Row],[No用]],SetNo[[No.用]:[vlookup 用]],2,FALSE)</f>
        <v>102</v>
      </c>
      <c r="B583">
        <f>IF(A582&lt;&gt;Receive[[#This Row],[No]],1,B582+1)</f>
        <v>5</v>
      </c>
      <c r="C583" t="s">
        <v>216</v>
      </c>
      <c r="D583" t="s">
        <v>594</v>
      </c>
      <c r="E583" t="s">
        <v>28</v>
      </c>
      <c r="F583" t="s">
        <v>21</v>
      </c>
      <c r="G583" t="s">
        <v>157</v>
      </c>
      <c r="H583" t="s">
        <v>71</v>
      </c>
      <c r="I583">
        <v>1</v>
      </c>
      <c r="J583" t="s">
        <v>239</v>
      </c>
      <c r="K583" s="3" t="s">
        <v>174</v>
      </c>
      <c r="L583" s="3" t="s">
        <v>172</v>
      </c>
      <c r="M583">
        <v>34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ユニフォーム秋保和光ICONIC</v>
      </c>
    </row>
    <row r="584" spans="1:20" x14ac:dyDescent="0.3">
      <c r="A584">
        <f>VLOOKUP(Receive[[#This Row],[No用]],SetNo[[No.用]:[vlookup 用]],2,FALSE)</f>
        <v>102</v>
      </c>
      <c r="B584">
        <f>IF(A583&lt;&gt;Receive[[#This Row],[No]],1,B583+1)</f>
        <v>6</v>
      </c>
      <c r="C584" t="s">
        <v>216</v>
      </c>
      <c r="D584" t="s">
        <v>594</v>
      </c>
      <c r="E584" t="s">
        <v>28</v>
      </c>
      <c r="F584" t="s">
        <v>21</v>
      </c>
      <c r="G584" t="s">
        <v>157</v>
      </c>
      <c r="H584" t="s">
        <v>71</v>
      </c>
      <c r="I584">
        <v>1</v>
      </c>
      <c r="J584" t="s">
        <v>239</v>
      </c>
      <c r="K584" s="3" t="s">
        <v>175</v>
      </c>
      <c r="L584" s="3" t="s">
        <v>172</v>
      </c>
      <c r="M584">
        <v>34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ユニフォーム秋保和光ICONIC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7</v>
      </c>
      <c r="C585" t="s">
        <v>216</v>
      </c>
      <c r="D585" t="s">
        <v>594</v>
      </c>
      <c r="E585" t="s">
        <v>28</v>
      </c>
      <c r="F585" t="s">
        <v>21</v>
      </c>
      <c r="G585" t="s">
        <v>157</v>
      </c>
      <c r="H585" t="s">
        <v>71</v>
      </c>
      <c r="I585">
        <v>1</v>
      </c>
      <c r="J585" t="s">
        <v>239</v>
      </c>
      <c r="K585" s="3" t="s">
        <v>193</v>
      </c>
      <c r="L585" s="3" t="s">
        <v>235</v>
      </c>
      <c r="M585">
        <v>46</v>
      </c>
      <c r="N585">
        <v>0</v>
      </c>
      <c r="O585">
        <v>56</v>
      </c>
      <c r="P585">
        <v>0</v>
      </c>
      <c r="T585" t="str">
        <f>Receive[[#This Row],[服装]]&amp;Receive[[#This Row],[名前]]&amp;Receive[[#This Row],[レアリティ]]</f>
        <v>ユニフォーム秋保和光ICONIC</v>
      </c>
    </row>
    <row r="586" spans="1:20" x14ac:dyDescent="0.3">
      <c r="A586">
        <f>VLOOKUP(Receive[[#This Row],[No用]],SetNo[[No.用]:[vlookup 用]],2,FALSE)</f>
        <v>103</v>
      </c>
      <c r="B586">
        <f>IF(A585&lt;&gt;Receive[[#This Row],[No]],1,B585+1)</f>
        <v>1</v>
      </c>
      <c r="C586" t="s">
        <v>216</v>
      </c>
      <c r="D586" t="s">
        <v>597</v>
      </c>
      <c r="E586" t="s">
        <v>28</v>
      </c>
      <c r="F586" t="s">
        <v>26</v>
      </c>
      <c r="G586" t="s">
        <v>157</v>
      </c>
      <c r="H586" t="s">
        <v>71</v>
      </c>
      <c r="I586">
        <v>1</v>
      </c>
      <c r="J586" t="s">
        <v>239</v>
      </c>
      <c r="K586" s="3" t="s">
        <v>119</v>
      </c>
      <c r="L586" s="3" t="s">
        <v>172</v>
      </c>
      <c r="M586">
        <v>25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ユニフォーム松島剛ICONIC</v>
      </c>
    </row>
    <row r="587" spans="1:20" x14ac:dyDescent="0.3">
      <c r="A587">
        <f>VLOOKUP(Receive[[#This Row],[No用]],SetNo[[No.用]:[vlookup 用]],2,FALSE)</f>
        <v>103</v>
      </c>
      <c r="B587">
        <f>IF(A586&lt;&gt;Receive[[#This Row],[No]],1,B586+1)</f>
        <v>2</v>
      </c>
      <c r="C587" t="s">
        <v>216</v>
      </c>
      <c r="D587" t="s">
        <v>597</v>
      </c>
      <c r="E587" t="s">
        <v>28</v>
      </c>
      <c r="F587" t="s">
        <v>26</v>
      </c>
      <c r="G587" t="s">
        <v>157</v>
      </c>
      <c r="H587" t="s">
        <v>71</v>
      </c>
      <c r="I587">
        <v>1</v>
      </c>
      <c r="J587" t="s">
        <v>239</v>
      </c>
      <c r="K587" s="3" t="s">
        <v>173</v>
      </c>
      <c r="L587" s="3" t="s">
        <v>172</v>
      </c>
      <c r="M587">
        <v>25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ユニフォーム松島剛ICONIC</v>
      </c>
    </row>
    <row r="588" spans="1:20" x14ac:dyDescent="0.3">
      <c r="A588">
        <f>VLOOKUP(Receive[[#This Row],[No用]],SetNo[[No.用]:[vlookup 用]],2,FALSE)</f>
        <v>103</v>
      </c>
      <c r="B588">
        <f>IF(A587&lt;&gt;Receive[[#This Row],[No]],1,B587+1)</f>
        <v>3</v>
      </c>
      <c r="C588" t="s">
        <v>216</v>
      </c>
      <c r="D588" t="s">
        <v>597</v>
      </c>
      <c r="E588" t="s">
        <v>28</v>
      </c>
      <c r="F588" t="s">
        <v>26</v>
      </c>
      <c r="G588" t="s">
        <v>157</v>
      </c>
      <c r="H588" t="s">
        <v>71</v>
      </c>
      <c r="I588">
        <v>1</v>
      </c>
      <c r="J588" t="s">
        <v>239</v>
      </c>
      <c r="K588" s="3" t="s">
        <v>120</v>
      </c>
      <c r="L588" s="3" t="s">
        <v>172</v>
      </c>
      <c r="M588">
        <v>25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ユニフォーム松島剛ICONIC</v>
      </c>
    </row>
    <row r="589" spans="1:20" x14ac:dyDescent="0.3">
      <c r="A589">
        <f>VLOOKUP(Receive[[#This Row],[No用]],SetNo[[No.用]:[vlookup 用]],2,FALSE)</f>
        <v>103</v>
      </c>
      <c r="B589">
        <f>IF(A588&lt;&gt;Receive[[#This Row],[No]],1,B588+1)</f>
        <v>4</v>
      </c>
      <c r="C589" t="s">
        <v>216</v>
      </c>
      <c r="D589" t="s">
        <v>597</v>
      </c>
      <c r="E589" t="s">
        <v>28</v>
      </c>
      <c r="F589" t="s">
        <v>26</v>
      </c>
      <c r="G589" t="s">
        <v>157</v>
      </c>
      <c r="H589" t="s">
        <v>71</v>
      </c>
      <c r="I589">
        <v>1</v>
      </c>
      <c r="J589" t="s">
        <v>239</v>
      </c>
      <c r="K589" s="3" t="s">
        <v>174</v>
      </c>
      <c r="L589" s="3" t="s">
        <v>172</v>
      </c>
      <c r="M589">
        <v>25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ユニフォーム松島剛ICONIC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5</v>
      </c>
      <c r="C590" t="s">
        <v>216</v>
      </c>
      <c r="D590" t="s">
        <v>597</v>
      </c>
      <c r="E590" t="s">
        <v>28</v>
      </c>
      <c r="F590" t="s">
        <v>26</v>
      </c>
      <c r="G590" t="s">
        <v>157</v>
      </c>
      <c r="H590" t="s">
        <v>71</v>
      </c>
      <c r="I590">
        <v>1</v>
      </c>
      <c r="J590" t="s">
        <v>239</v>
      </c>
      <c r="K590" s="3" t="s">
        <v>175</v>
      </c>
      <c r="L590" s="3" t="s">
        <v>172</v>
      </c>
      <c r="M590">
        <v>12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ユニフォーム松島剛ICONIC</v>
      </c>
    </row>
    <row r="591" spans="1:20" x14ac:dyDescent="0.3">
      <c r="A591">
        <f>VLOOKUP(Receive[[#This Row],[No用]],SetNo[[No.用]:[vlookup 用]],2,FALSE)</f>
        <v>104</v>
      </c>
      <c r="B591">
        <f>IF(A590&lt;&gt;Receive[[#This Row],[No]],1,B590+1)</f>
        <v>1</v>
      </c>
      <c r="C591" t="s">
        <v>216</v>
      </c>
      <c r="D591" t="s">
        <v>600</v>
      </c>
      <c r="E591" t="s">
        <v>28</v>
      </c>
      <c r="F591" t="s">
        <v>25</v>
      </c>
      <c r="G591" t="s">
        <v>157</v>
      </c>
      <c r="H591" t="s">
        <v>71</v>
      </c>
      <c r="I591">
        <v>1</v>
      </c>
      <c r="J591" t="s">
        <v>239</v>
      </c>
      <c r="K591" s="3" t="s">
        <v>119</v>
      </c>
      <c r="L591" s="3" t="s">
        <v>172</v>
      </c>
      <c r="M591">
        <v>27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ユニフォーム川渡瞬己ICONIC</v>
      </c>
    </row>
    <row r="592" spans="1:20" x14ac:dyDescent="0.3">
      <c r="A592">
        <f>VLOOKUP(Receive[[#This Row],[No用]],SetNo[[No.用]:[vlookup 用]],2,FALSE)</f>
        <v>104</v>
      </c>
      <c r="B592">
        <f>IF(A591&lt;&gt;Receive[[#This Row],[No]],1,B591+1)</f>
        <v>2</v>
      </c>
      <c r="C592" t="s">
        <v>216</v>
      </c>
      <c r="D592" t="s">
        <v>600</v>
      </c>
      <c r="E592" t="s">
        <v>28</v>
      </c>
      <c r="F592" t="s">
        <v>25</v>
      </c>
      <c r="G592" t="s">
        <v>157</v>
      </c>
      <c r="H592" t="s">
        <v>71</v>
      </c>
      <c r="I592">
        <v>1</v>
      </c>
      <c r="J592" t="s">
        <v>239</v>
      </c>
      <c r="K592" s="3" t="s">
        <v>173</v>
      </c>
      <c r="L592" s="3" t="s">
        <v>172</v>
      </c>
      <c r="M592">
        <v>27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ユニフォーム川渡瞬己ICONIC</v>
      </c>
    </row>
    <row r="593" spans="1:20" x14ac:dyDescent="0.3">
      <c r="A593">
        <f>VLOOKUP(Receive[[#This Row],[No用]],SetNo[[No.用]:[vlookup 用]],2,FALSE)</f>
        <v>104</v>
      </c>
      <c r="B593">
        <f>IF(A592&lt;&gt;Receive[[#This Row],[No]],1,B592+1)</f>
        <v>3</v>
      </c>
      <c r="C593" t="s">
        <v>216</v>
      </c>
      <c r="D593" t="s">
        <v>600</v>
      </c>
      <c r="E593" t="s">
        <v>28</v>
      </c>
      <c r="F593" t="s">
        <v>25</v>
      </c>
      <c r="G593" t="s">
        <v>157</v>
      </c>
      <c r="H593" t="s">
        <v>71</v>
      </c>
      <c r="I593">
        <v>1</v>
      </c>
      <c r="J593" t="s">
        <v>239</v>
      </c>
      <c r="K593" s="3" t="s">
        <v>241</v>
      </c>
      <c r="L593" s="3" t="s">
        <v>172</v>
      </c>
      <c r="M593">
        <v>27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ユニフォーム川渡瞬己ICONIC</v>
      </c>
    </row>
    <row r="594" spans="1:20" x14ac:dyDescent="0.3">
      <c r="A594">
        <f>VLOOKUP(Receive[[#This Row],[No用]],SetNo[[No.用]:[vlookup 用]],2,FALSE)</f>
        <v>104</v>
      </c>
      <c r="B594">
        <f>IF(A593&lt;&gt;Receive[[#This Row],[No]],1,B593+1)</f>
        <v>4</v>
      </c>
      <c r="C594" t="s">
        <v>216</v>
      </c>
      <c r="D594" t="s">
        <v>600</v>
      </c>
      <c r="E594" t="s">
        <v>28</v>
      </c>
      <c r="F594" t="s">
        <v>25</v>
      </c>
      <c r="G594" t="s">
        <v>157</v>
      </c>
      <c r="H594" t="s">
        <v>71</v>
      </c>
      <c r="I594">
        <v>1</v>
      </c>
      <c r="J594" t="s">
        <v>239</v>
      </c>
      <c r="K594" s="3" t="s">
        <v>120</v>
      </c>
      <c r="L594" s="3" t="s">
        <v>172</v>
      </c>
      <c r="M594">
        <v>27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ユニフォーム川渡瞬己ICONIC</v>
      </c>
    </row>
    <row r="595" spans="1:20" x14ac:dyDescent="0.3">
      <c r="A595">
        <f>VLOOKUP(Receive[[#This Row],[No用]],SetNo[[No.用]:[vlookup 用]],2,FALSE)</f>
        <v>104</v>
      </c>
      <c r="B595">
        <f>IF(A594&lt;&gt;Receive[[#This Row],[No]],1,B594+1)</f>
        <v>5</v>
      </c>
      <c r="C595" t="s">
        <v>216</v>
      </c>
      <c r="D595" t="s">
        <v>600</v>
      </c>
      <c r="E595" t="s">
        <v>28</v>
      </c>
      <c r="F595" t="s">
        <v>25</v>
      </c>
      <c r="G595" t="s">
        <v>157</v>
      </c>
      <c r="H595" t="s">
        <v>71</v>
      </c>
      <c r="I595">
        <v>1</v>
      </c>
      <c r="J595" t="s">
        <v>239</v>
      </c>
      <c r="K595" s="3" t="s">
        <v>174</v>
      </c>
      <c r="L595" s="3" t="s">
        <v>172</v>
      </c>
      <c r="M595">
        <v>27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ユニフォーム川渡瞬己ICONIC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6</v>
      </c>
      <c r="C596" t="s">
        <v>216</v>
      </c>
      <c r="D596" t="s">
        <v>600</v>
      </c>
      <c r="E596" t="s">
        <v>28</v>
      </c>
      <c r="F596" t="s">
        <v>25</v>
      </c>
      <c r="G596" t="s">
        <v>157</v>
      </c>
      <c r="H596" t="s">
        <v>71</v>
      </c>
      <c r="I596">
        <v>1</v>
      </c>
      <c r="J596" t="s">
        <v>239</v>
      </c>
      <c r="K596" s="3" t="s">
        <v>175</v>
      </c>
      <c r="L596" s="3" t="s">
        <v>172</v>
      </c>
      <c r="M596">
        <v>14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ユニフォーム川渡瞬己ICONIC</v>
      </c>
    </row>
    <row r="597" spans="1:20" x14ac:dyDescent="0.3">
      <c r="A597">
        <f>VLOOKUP(Receive[[#This Row],[No用]],SetNo[[No.用]:[vlookup 用]],2,FALSE)</f>
        <v>105</v>
      </c>
      <c r="B597">
        <f>IF(A596&lt;&gt;Receive[[#This Row],[No]],1,B596+1)</f>
        <v>1</v>
      </c>
      <c r="C597" t="s">
        <v>108</v>
      </c>
      <c r="D597" t="s">
        <v>109</v>
      </c>
      <c r="E597" t="s">
        <v>73</v>
      </c>
      <c r="F597" t="s">
        <v>78</v>
      </c>
      <c r="G597" t="s">
        <v>118</v>
      </c>
      <c r="H597" t="s">
        <v>71</v>
      </c>
      <c r="I597">
        <v>1</v>
      </c>
      <c r="J597" t="s">
        <v>239</v>
      </c>
      <c r="K597" s="3" t="s">
        <v>119</v>
      </c>
      <c r="L597" s="3" t="s">
        <v>172</v>
      </c>
      <c r="M597">
        <v>28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ユニフォーム牛島若利ICONIC</v>
      </c>
    </row>
    <row r="598" spans="1:20" x14ac:dyDescent="0.3">
      <c r="A598">
        <f>VLOOKUP(Receive[[#This Row],[No用]],SetNo[[No.用]:[vlookup 用]],2,FALSE)</f>
        <v>105</v>
      </c>
      <c r="B598">
        <f>IF(A597&lt;&gt;Receive[[#This Row],[No]],1,B597+1)</f>
        <v>2</v>
      </c>
      <c r="C598" t="s">
        <v>108</v>
      </c>
      <c r="D598" t="s">
        <v>109</v>
      </c>
      <c r="E598" t="s">
        <v>73</v>
      </c>
      <c r="F598" t="s">
        <v>78</v>
      </c>
      <c r="G598" t="s">
        <v>118</v>
      </c>
      <c r="H598" t="s">
        <v>71</v>
      </c>
      <c r="I598">
        <v>1</v>
      </c>
      <c r="J598" t="s">
        <v>239</v>
      </c>
      <c r="K598" s="3" t="s">
        <v>173</v>
      </c>
      <c r="L598" s="3" t="s">
        <v>172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ユニフォーム牛島若利ICONIC</v>
      </c>
    </row>
    <row r="599" spans="1:20" x14ac:dyDescent="0.3">
      <c r="A599">
        <f>VLOOKUP(Receive[[#This Row],[No用]],SetNo[[No.用]:[vlookup 用]],2,FALSE)</f>
        <v>105</v>
      </c>
      <c r="B599">
        <f>IF(A598&lt;&gt;Receive[[#This Row],[No]],1,B598+1)</f>
        <v>3</v>
      </c>
      <c r="C599" t="s">
        <v>108</v>
      </c>
      <c r="D599" t="s">
        <v>109</v>
      </c>
      <c r="E599" t="s">
        <v>73</v>
      </c>
      <c r="F599" t="s">
        <v>78</v>
      </c>
      <c r="G599" t="s">
        <v>118</v>
      </c>
      <c r="H599" t="s">
        <v>71</v>
      </c>
      <c r="I599">
        <v>1</v>
      </c>
      <c r="J599" t="s">
        <v>239</v>
      </c>
      <c r="K599" s="3" t="s">
        <v>120</v>
      </c>
      <c r="L599" s="3" t="s">
        <v>172</v>
      </c>
      <c r="M599">
        <v>28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ユニフォーム牛島若利ICONIC</v>
      </c>
    </row>
    <row r="600" spans="1:20" x14ac:dyDescent="0.3">
      <c r="A600">
        <f>VLOOKUP(Receive[[#This Row],[No用]],SetNo[[No.用]:[vlookup 用]],2,FALSE)</f>
        <v>105</v>
      </c>
      <c r="B600">
        <f>IF(A599&lt;&gt;Receive[[#This Row],[No]],1,B599+1)</f>
        <v>4</v>
      </c>
      <c r="C600" t="s">
        <v>108</v>
      </c>
      <c r="D600" t="s">
        <v>109</v>
      </c>
      <c r="E600" t="s">
        <v>73</v>
      </c>
      <c r="F600" t="s">
        <v>78</v>
      </c>
      <c r="G600" t="s">
        <v>118</v>
      </c>
      <c r="H600" t="s">
        <v>71</v>
      </c>
      <c r="I600">
        <v>1</v>
      </c>
      <c r="J600" t="s">
        <v>239</v>
      </c>
      <c r="K600" s="3" t="s">
        <v>174</v>
      </c>
      <c r="L600" s="3" t="s">
        <v>172</v>
      </c>
      <c r="M600">
        <v>28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ユニフォーム牛島若利ICONIC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5</v>
      </c>
      <c r="C601" t="s">
        <v>108</v>
      </c>
      <c r="D601" t="s">
        <v>109</v>
      </c>
      <c r="E601" t="s">
        <v>73</v>
      </c>
      <c r="F601" t="s">
        <v>78</v>
      </c>
      <c r="G601" t="s">
        <v>118</v>
      </c>
      <c r="H601" t="s">
        <v>71</v>
      </c>
      <c r="I601">
        <v>1</v>
      </c>
      <c r="J601" t="s">
        <v>239</v>
      </c>
      <c r="K601" s="3" t="s">
        <v>175</v>
      </c>
      <c r="L601" s="3" t="s">
        <v>172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ユニフォーム牛島若利ICONIC</v>
      </c>
    </row>
    <row r="602" spans="1:20" x14ac:dyDescent="0.3">
      <c r="A602">
        <f>VLOOKUP(Receive[[#This Row],[No用]],SetNo[[No.用]:[vlookup 用]],2,FALSE)</f>
        <v>106</v>
      </c>
      <c r="B602">
        <f>IF(A601&lt;&gt;Receive[[#This Row],[No]],1,B601+1)</f>
        <v>1</v>
      </c>
      <c r="C602" t="s">
        <v>116</v>
      </c>
      <c r="D602" t="s">
        <v>109</v>
      </c>
      <c r="E602" t="s">
        <v>90</v>
      </c>
      <c r="F602" t="s">
        <v>78</v>
      </c>
      <c r="G602" t="s">
        <v>118</v>
      </c>
      <c r="H602" t="s">
        <v>71</v>
      </c>
      <c r="I602">
        <v>1</v>
      </c>
      <c r="J602" t="s">
        <v>239</v>
      </c>
      <c r="K602" s="3" t="s">
        <v>119</v>
      </c>
      <c r="L602" s="3" t="s">
        <v>172</v>
      </c>
      <c r="M602">
        <v>28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水着牛島若利ICONIC</v>
      </c>
    </row>
    <row r="603" spans="1:20" x14ac:dyDescent="0.3">
      <c r="A603">
        <f>VLOOKUP(Receive[[#This Row],[No用]],SetNo[[No.用]:[vlookup 用]],2,FALSE)</f>
        <v>106</v>
      </c>
      <c r="B603">
        <f>IF(A602&lt;&gt;Receive[[#This Row],[No]],1,B602+1)</f>
        <v>2</v>
      </c>
      <c r="C603" t="s">
        <v>116</v>
      </c>
      <c r="D603" t="s">
        <v>109</v>
      </c>
      <c r="E603" t="s">
        <v>90</v>
      </c>
      <c r="F603" t="s">
        <v>78</v>
      </c>
      <c r="G603" t="s">
        <v>118</v>
      </c>
      <c r="H603" t="s">
        <v>71</v>
      </c>
      <c r="I603">
        <v>1</v>
      </c>
      <c r="J603" t="s">
        <v>239</v>
      </c>
      <c r="K603" s="3" t="s">
        <v>173</v>
      </c>
      <c r="L603" s="3" t="s">
        <v>172</v>
      </c>
      <c r="M603">
        <v>28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水着牛島若利ICONIC</v>
      </c>
    </row>
    <row r="604" spans="1:20" x14ac:dyDescent="0.3">
      <c r="A604">
        <f>VLOOKUP(Receive[[#This Row],[No用]],SetNo[[No.用]:[vlookup 用]],2,FALSE)</f>
        <v>106</v>
      </c>
      <c r="B604">
        <f>IF(A603&lt;&gt;Receive[[#This Row],[No]],1,B603+1)</f>
        <v>3</v>
      </c>
      <c r="C604" t="s">
        <v>116</v>
      </c>
      <c r="D604" t="s">
        <v>109</v>
      </c>
      <c r="E604" t="s">
        <v>90</v>
      </c>
      <c r="F604" t="s">
        <v>78</v>
      </c>
      <c r="G604" t="s">
        <v>118</v>
      </c>
      <c r="H604" t="s">
        <v>71</v>
      </c>
      <c r="I604">
        <v>1</v>
      </c>
      <c r="J604" t="s">
        <v>239</v>
      </c>
      <c r="K604" s="3" t="s">
        <v>120</v>
      </c>
      <c r="L604" s="3" t="s">
        <v>172</v>
      </c>
      <c r="M604">
        <v>28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水着牛島若利ICONIC</v>
      </c>
    </row>
    <row r="605" spans="1:20" x14ac:dyDescent="0.3">
      <c r="A605">
        <f>VLOOKUP(Receive[[#This Row],[No用]],SetNo[[No.用]:[vlookup 用]],2,FALSE)</f>
        <v>106</v>
      </c>
      <c r="B605">
        <f>IF(A604&lt;&gt;Receive[[#This Row],[No]],1,B604+1)</f>
        <v>4</v>
      </c>
      <c r="C605" t="s">
        <v>116</v>
      </c>
      <c r="D605" t="s">
        <v>109</v>
      </c>
      <c r="E605" t="s">
        <v>90</v>
      </c>
      <c r="F605" t="s">
        <v>78</v>
      </c>
      <c r="G605" t="s">
        <v>118</v>
      </c>
      <c r="H605" t="s">
        <v>71</v>
      </c>
      <c r="I605">
        <v>1</v>
      </c>
      <c r="J605" t="s">
        <v>239</v>
      </c>
      <c r="K605" s="3" t="s">
        <v>174</v>
      </c>
      <c r="L605" s="3" t="s">
        <v>172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水着牛島若利ICONIC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5</v>
      </c>
      <c r="C606" t="s">
        <v>116</v>
      </c>
      <c r="D606" t="s">
        <v>109</v>
      </c>
      <c r="E606" t="s">
        <v>90</v>
      </c>
      <c r="F606" t="s">
        <v>78</v>
      </c>
      <c r="G606" t="s">
        <v>118</v>
      </c>
      <c r="H606" t="s">
        <v>71</v>
      </c>
      <c r="I606">
        <v>1</v>
      </c>
      <c r="J606" t="s">
        <v>239</v>
      </c>
      <c r="K606" s="3" t="s">
        <v>175</v>
      </c>
      <c r="L606" s="3" t="s">
        <v>172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水着牛島若利ICONIC</v>
      </c>
    </row>
    <row r="607" spans="1:20" x14ac:dyDescent="0.3">
      <c r="A607">
        <f>VLOOKUP(Receive[[#This Row],[No用]],SetNo[[No.用]:[vlookup 用]],2,FALSE)</f>
        <v>107</v>
      </c>
      <c r="B607">
        <f>IF(A606&lt;&gt;Receive[[#This Row],[No]],1,B606+1)</f>
        <v>1</v>
      </c>
      <c r="C607" t="s">
        <v>108</v>
      </c>
      <c r="D607" t="s">
        <v>110</v>
      </c>
      <c r="E607" t="s">
        <v>73</v>
      </c>
      <c r="F607" t="s">
        <v>82</v>
      </c>
      <c r="G607" t="s">
        <v>118</v>
      </c>
      <c r="H607" t="s">
        <v>71</v>
      </c>
      <c r="I607">
        <v>1</v>
      </c>
      <c r="J607" t="s">
        <v>239</v>
      </c>
      <c r="K607" s="3" t="s">
        <v>119</v>
      </c>
      <c r="L607" s="3" t="s">
        <v>172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ユニフォーム天童覚ICONIC</v>
      </c>
    </row>
    <row r="608" spans="1:20" x14ac:dyDescent="0.3">
      <c r="A608">
        <f>VLOOKUP(Receive[[#This Row],[No用]],SetNo[[No.用]:[vlookup 用]],2,FALSE)</f>
        <v>107</v>
      </c>
      <c r="B608">
        <f>IF(A607&lt;&gt;Receive[[#This Row],[No]],1,B607+1)</f>
        <v>2</v>
      </c>
      <c r="C608" t="s">
        <v>108</v>
      </c>
      <c r="D608" t="s">
        <v>110</v>
      </c>
      <c r="E608" t="s">
        <v>73</v>
      </c>
      <c r="F608" t="s">
        <v>82</v>
      </c>
      <c r="G608" t="s">
        <v>118</v>
      </c>
      <c r="H608" t="s">
        <v>71</v>
      </c>
      <c r="I608">
        <v>1</v>
      </c>
      <c r="J608" t="s">
        <v>239</v>
      </c>
      <c r="K608" s="3" t="s">
        <v>173</v>
      </c>
      <c r="L608" s="3" t="s">
        <v>172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ユニフォーム天童覚ICONIC</v>
      </c>
    </row>
    <row r="609" spans="1:20" x14ac:dyDescent="0.3">
      <c r="A609">
        <f>VLOOKUP(Receive[[#This Row],[No用]],SetNo[[No.用]:[vlookup 用]],2,FALSE)</f>
        <v>107</v>
      </c>
      <c r="B609">
        <f>IF(A608&lt;&gt;Receive[[#This Row],[No]],1,B608+1)</f>
        <v>3</v>
      </c>
      <c r="C609" t="s">
        <v>108</v>
      </c>
      <c r="D609" t="s">
        <v>110</v>
      </c>
      <c r="E609" t="s">
        <v>73</v>
      </c>
      <c r="F609" t="s">
        <v>82</v>
      </c>
      <c r="G609" t="s">
        <v>118</v>
      </c>
      <c r="H609" t="s">
        <v>71</v>
      </c>
      <c r="I609">
        <v>1</v>
      </c>
      <c r="J609" t="s">
        <v>239</v>
      </c>
      <c r="K609" s="3" t="s">
        <v>120</v>
      </c>
      <c r="L609" s="3" t="s">
        <v>172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ユニフォーム天童覚ICONIC</v>
      </c>
    </row>
    <row r="610" spans="1:20" x14ac:dyDescent="0.3">
      <c r="A610">
        <f>VLOOKUP(Receive[[#This Row],[No用]],SetNo[[No.用]:[vlookup 用]],2,FALSE)</f>
        <v>107</v>
      </c>
      <c r="B610">
        <f>IF(A609&lt;&gt;Receive[[#This Row],[No]],1,B609+1)</f>
        <v>4</v>
      </c>
      <c r="C610" t="s">
        <v>108</v>
      </c>
      <c r="D610" t="s">
        <v>110</v>
      </c>
      <c r="E610" t="s">
        <v>73</v>
      </c>
      <c r="F610" t="s">
        <v>82</v>
      </c>
      <c r="G610" t="s">
        <v>118</v>
      </c>
      <c r="H610" t="s">
        <v>71</v>
      </c>
      <c r="I610">
        <v>1</v>
      </c>
      <c r="J610" t="s">
        <v>239</v>
      </c>
      <c r="K610" s="3" t="s">
        <v>174</v>
      </c>
      <c r="L610" s="3" t="s">
        <v>172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ユニフォーム天童覚ICONIC</v>
      </c>
    </row>
    <row r="611" spans="1:20" x14ac:dyDescent="0.3">
      <c r="A611">
        <f>VLOOKUP(Receive[[#This Row],[No用]],SetNo[[No.用]:[vlookup 用]],2,FALSE)</f>
        <v>107</v>
      </c>
      <c r="B611">
        <f>IF(A610&lt;&gt;Receive[[#This Row],[No]],1,B610+1)</f>
        <v>5</v>
      </c>
      <c r="C611" t="s">
        <v>108</v>
      </c>
      <c r="D611" t="s">
        <v>110</v>
      </c>
      <c r="E611" t="s">
        <v>73</v>
      </c>
      <c r="F611" t="s">
        <v>82</v>
      </c>
      <c r="G611" t="s">
        <v>118</v>
      </c>
      <c r="H611" t="s">
        <v>71</v>
      </c>
      <c r="I611">
        <v>1</v>
      </c>
      <c r="J611" t="s">
        <v>239</v>
      </c>
      <c r="K611" s="3" t="s">
        <v>175</v>
      </c>
      <c r="L611" s="3" t="s">
        <v>172</v>
      </c>
      <c r="M611">
        <v>12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ユニフォーム天童覚ICONIC</v>
      </c>
    </row>
    <row r="612" spans="1:20" x14ac:dyDescent="0.3">
      <c r="A612">
        <f>VLOOKUP(Receive[[#This Row],[No用]],SetNo[[No.用]:[vlookup 用]],2,FALSE)</f>
        <v>108</v>
      </c>
      <c r="B612">
        <f>IF(A611&lt;&gt;Receive[[#This Row],[No]],1,B611+1)</f>
        <v>1</v>
      </c>
      <c r="C612" t="s">
        <v>116</v>
      </c>
      <c r="D612" t="s">
        <v>110</v>
      </c>
      <c r="E612" t="s">
        <v>90</v>
      </c>
      <c r="F612" t="s">
        <v>82</v>
      </c>
      <c r="G612" t="s">
        <v>118</v>
      </c>
      <c r="H612" t="s">
        <v>71</v>
      </c>
      <c r="I612">
        <v>1</v>
      </c>
      <c r="J612" t="s">
        <v>239</v>
      </c>
      <c r="K612" s="3" t="s">
        <v>119</v>
      </c>
      <c r="L612" s="3" t="s">
        <v>172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水着天童覚ICONIC</v>
      </c>
    </row>
    <row r="613" spans="1:20" x14ac:dyDescent="0.3">
      <c r="A613">
        <f>VLOOKUP(Receive[[#This Row],[No用]],SetNo[[No.用]:[vlookup 用]],2,FALSE)</f>
        <v>108</v>
      </c>
      <c r="B613">
        <f>IF(A612&lt;&gt;Receive[[#This Row],[No]],1,B612+1)</f>
        <v>2</v>
      </c>
      <c r="C613" t="s">
        <v>116</v>
      </c>
      <c r="D613" t="s">
        <v>110</v>
      </c>
      <c r="E613" t="s">
        <v>90</v>
      </c>
      <c r="F613" t="s">
        <v>82</v>
      </c>
      <c r="G613" t="s">
        <v>118</v>
      </c>
      <c r="H613" t="s">
        <v>71</v>
      </c>
      <c r="I613">
        <v>1</v>
      </c>
      <c r="J613" t="s">
        <v>239</v>
      </c>
      <c r="K613" s="3" t="s">
        <v>173</v>
      </c>
      <c r="L613" s="3" t="s">
        <v>172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水着天童覚ICONIC</v>
      </c>
    </row>
    <row r="614" spans="1:20" x14ac:dyDescent="0.3">
      <c r="A614">
        <f>VLOOKUP(Receive[[#This Row],[No用]],SetNo[[No.用]:[vlookup 用]],2,FALSE)</f>
        <v>108</v>
      </c>
      <c r="B614">
        <f>IF(A613&lt;&gt;Receive[[#This Row],[No]],1,B613+1)</f>
        <v>3</v>
      </c>
      <c r="C614" t="s">
        <v>116</v>
      </c>
      <c r="D614" t="s">
        <v>110</v>
      </c>
      <c r="E614" t="s">
        <v>90</v>
      </c>
      <c r="F614" t="s">
        <v>82</v>
      </c>
      <c r="G614" t="s">
        <v>118</v>
      </c>
      <c r="H614" t="s">
        <v>71</v>
      </c>
      <c r="I614">
        <v>1</v>
      </c>
      <c r="J614" t="s">
        <v>239</v>
      </c>
      <c r="K614" s="3" t="s">
        <v>120</v>
      </c>
      <c r="L614" s="3" t="s">
        <v>172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水着天童覚ICONIC</v>
      </c>
    </row>
    <row r="615" spans="1:20" x14ac:dyDescent="0.3">
      <c r="A615">
        <f>VLOOKUP(Receive[[#This Row],[No用]],SetNo[[No.用]:[vlookup 用]],2,FALSE)</f>
        <v>108</v>
      </c>
      <c r="B615">
        <f>IF(A614&lt;&gt;Receive[[#This Row],[No]],1,B614+1)</f>
        <v>4</v>
      </c>
      <c r="C615" t="s">
        <v>116</v>
      </c>
      <c r="D615" t="s">
        <v>110</v>
      </c>
      <c r="E615" t="s">
        <v>90</v>
      </c>
      <c r="F615" t="s">
        <v>82</v>
      </c>
      <c r="G615" t="s">
        <v>118</v>
      </c>
      <c r="H615" t="s">
        <v>71</v>
      </c>
      <c r="I615">
        <v>1</v>
      </c>
      <c r="J615" t="s">
        <v>239</v>
      </c>
      <c r="K615" s="3" t="s">
        <v>174</v>
      </c>
      <c r="L615" s="3" t="s">
        <v>172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水着天童覚ICONIC</v>
      </c>
    </row>
    <row r="616" spans="1:20" x14ac:dyDescent="0.3">
      <c r="A616">
        <f>VLOOKUP(Receive[[#This Row],[No用]],SetNo[[No.用]:[vlookup 用]],2,FALSE)</f>
        <v>108</v>
      </c>
      <c r="B616">
        <f>IF(A615&lt;&gt;Receive[[#This Row],[No]],1,B615+1)</f>
        <v>5</v>
      </c>
      <c r="C616" t="s">
        <v>116</v>
      </c>
      <c r="D616" t="s">
        <v>110</v>
      </c>
      <c r="E616" t="s">
        <v>90</v>
      </c>
      <c r="F616" t="s">
        <v>82</v>
      </c>
      <c r="G616" t="s">
        <v>118</v>
      </c>
      <c r="H616" t="s">
        <v>71</v>
      </c>
      <c r="I616">
        <v>1</v>
      </c>
      <c r="J616" t="s">
        <v>239</v>
      </c>
      <c r="K616" s="3" t="s">
        <v>175</v>
      </c>
      <c r="L616" s="3" t="s">
        <v>172</v>
      </c>
      <c r="M616">
        <v>12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水着天童覚ICONIC</v>
      </c>
    </row>
    <row r="617" spans="1:20" x14ac:dyDescent="0.3">
      <c r="A617">
        <f>VLOOKUP(Receive[[#This Row],[No用]],SetNo[[No.用]:[vlookup 用]],2,FALSE)</f>
        <v>109</v>
      </c>
      <c r="B617">
        <f>IF(A616&lt;&gt;Receive[[#This Row],[No]],1,B616+1)</f>
        <v>1</v>
      </c>
      <c r="C617" t="s">
        <v>108</v>
      </c>
      <c r="D617" t="s">
        <v>111</v>
      </c>
      <c r="E617" t="s">
        <v>77</v>
      </c>
      <c r="F617" t="s">
        <v>78</v>
      </c>
      <c r="G617" t="s">
        <v>118</v>
      </c>
      <c r="H617" t="s">
        <v>71</v>
      </c>
      <c r="I617">
        <v>1</v>
      </c>
      <c r="J617" t="s">
        <v>239</v>
      </c>
      <c r="K617" s="3" t="s">
        <v>119</v>
      </c>
      <c r="L617" s="3" t="s">
        <v>172</v>
      </c>
      <c r="M617">
        <v>29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ユニフォーム五色工ICONIC</v>
      </c>
    </row>
    <row r="618" spans="1:20" x14ac:dyDescent="0.3">
      <c r="A618">
        <f>VLOOKUP(Receive[[#This Row],[No用]],SetNo[[No.用]:[vlookup 用]],2,FALSE)</f>
        <v>109</v>
      </c>
      <c r="B618">
        <f>IF(A617&lt;&gt;Receive[[#This Row],[No]],1,B617+1)</f>
        <v>2</v>
      </c>
      <c r="C618" t="s">
        <v>108</v>
      </c>
      <c r="D618" t="s">
        <v>111</v>
      </c>
      <c r="E618" t="s">
        <v>77</v>
      </c>
      <c r="F618" t="s">
        <v>78</v>
      </c>
      <c r="G618" t="s">
        <v>118</v>
      </c>
      <c r="H618" t="s">
        <v>71</v>
      </c>
      <c r="I618">
        <v>1</v>
      </c>
      <c r="J618" t="s">
        <v>239</v>
      </c>
      <c r="K618" s="3" t="s">
        <v>173</v>
      </c>
      <c r="L618" s="3" t="s">
        <v>172</v>
      </c>
      <c r="M618">
        <v>29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ユニフォーム五色工ICONIC</v>
      </c>
    </row>
    <row r="619" spans="1:20" x14ac:dyDescent="0.3">
      <c r="A619">
        <f>VLOOKUP(Receive[[#This Row],[No用]],SetNo[[No.用]:[vlookup 用]],2,FALSE)</f>
        <v>109</v>
      </c>
      <c r="B619">
        <f>IF(A618&lt;&gt;Receive[[#This Row],[No]],1,B618+1)</f>
        <v>3</v>
      </c>
      <c r="C619" t="s">
        <v>108</v>
      </c>
      <c r="D619" t="s">
        <v>111</v>
      </c>
      <c r="E619" t="s">
        <v>77</v>
      </c>
      <c r="F619" t="s">
        <v>78</v>
      </c>
      <c r="G619" t="s">
        <v>118</v>
      </c>
      <c r="H619" t="s">
        <v>71</v>
      </c>
      <c r="I619">
        <v>1</v>
      </c>
      <c r="J619" t="s">
        <v>239</v>
      </c>
      <c r="K619" s="3" t="s">
        <v>120</v>
      </c>
      <c r="L619" s="3" t="s">
        <v>172</v>
      </c>
      <c r="M619">
        <v>29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ユニフォーム五色工ICONIC</v>
      </c>
    </row>
    <row r="620" spans="1:20" x14ac:dyDescent="0.3">
      <c r="A620">
        <f>VLOOKUP(Receive[[#This Row],[No用]],SetNo[[No.用]:[vlookup 用]],2,FALSE)</f>
        <v>109</v>
      </c>
      <c r="B620">
        <f>IF(A619&lt;&gt;Receive[[#This Row],[No]],1,B619+1)</f>
        <v>4</v>
      </c>
      <c r="C620" t="s">
        <v>108</v>
      </c>
      <c r="D620" t="s">
        <v>111</v>
      </c>
      <c r="E620" t="s">
        <v>77</v>
      </c>
      <c r="F620" t="s">
        <v>78</v>
      </c>
      <c r="G620" t="s">
        <v>118</v>
      </c>
      <c r="H620" t="s">
        <v>71</v>
      </c>
      <c r="I620">
        <v>1</v>
      </c>
      <c r="J620" t="s">
        <v>239</v>
      </c>
      <c r="K620" s="3" t="s">
        <v>174</v>
      </c>
      <c r="L620" s="3" t="s">
        <v>172</v>
      </c>
      <c r="M620">
        <v>29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ユニフォーム五色工ICONIC</v>
      </c>
    </row>
    <row r="621" spans="1:20" x14ac:dyDescent="0.3">
      <c r="A621">
        <f>VLOOKUP(Receive[[#This Row],[No用]],SetNo[[No.用]:[vlookup 用]],2,FALSE)</f>
        <v>109</v>
      </c>
      <c r="B621">
        <f>IF(A620&lt;&gt;Receive[[#This Row],[No]],1,B620+1)</f>
        <v>5</v>
      </c>
      <c r="C621" t="s">
        <v>108</v>
      </c>
      <c r="D621" t="s">
        <v>111</v>
      </c>
      <c r="E621" t="s">
        <v>77</v>
      </c>
      <c r="F621" t="s">
        <v>78</v>
      </c>
      <c r="G621" t="s">
        <v>118</v>
      </c>
      <c r="H621" t="s">
        <v>71</v>
      </c>
      <c r="I621">
        <v>1</v>
      </c>
      <c r="J621" t="s">
        <v>239</v>
      </c>
      <c r="K621" s="3" t="s">
        <v>175</v>
      </c>
      <c r="L621" s="3" t="s">
        <v>172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ユニフォーム五色工ICONIC</v>
      </c>
    </row>
    <row r="622" spans="1:20" x14ac:dyDescent="0.3">
      <c r="A622">
        <f>VLOOKUP(Receive[[#This Row],[No用]],SetNo[[No.用]:[vlookup 用]],2,FALSE)</f>
        <v>110</v>
      </c>
      <c r="B622">
        <f>IF(A621&lt;&gt;Receive[[#This Row],[No]],1,B621+1)</f>
        <v>1</v>
      </c>
      <c r="C622" s="3" t="s">
        <v>716</v>
      </c>
      <c r="D622" t="s">
        <v>111</v>
      </c>
      <c r="E622" s="3" t="s">
        <v>73</v>
      </c>
      <c r="F622" t="s">
        <v>78</v>
      </c>
      <c r="G622" t="s">
        <v>118</v>
      </c>
      <c r="H622" t="s">
        <v>71</v>
      </c>
      <c r="I622">
        <v>1</v>
      </c>
      <c r="J622" t="s">
        <v>239</v>
      </c>
      <c r="K622" s="3" t="s">
        <v>119</v>
      </c>
      <c r="L622" s="3" t="s">
        <v>172</v>
      </c>
      <c r="M622">
        <v>29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職業体験五色工ICONIC</v>
      </c>
    </row>
    <row r="623" spans="1:20" x14ac:dyDescent="0.3">
      <c r="A623">
        <f>VLOOKUP(Receive[[#This Row],[No用]],SetNo[[No.用]:[vlookup 用]],2,FALSE)</f>
        <v>110</v>
      </c>
      <c r="B623">
        <f>IF(A622&lt;&gt;Receive[[#This Row],[No]],1,B622+1)</f>
        <v>2</v>
      </c>
      <c r="C623" s="3" t="s">
        <v>716</v>
      </c>
      <c r="D623" t="s">
        <v>111</v>
      </c>
      <c r="E623" s="3" t="s">
        <v>73</v>
      </c>
      <c r="F623" t="s">
        <v>78</v>
      </c>
      <c r="G623" t="s">
        <v>118</v>
      </c>
      <c r="H623" t="s">
        <v>71</v>
      </c>
      <c r="I623">
        <v>1</v>
      </c>
      <c r="J623" t="s">
        <v>239</v>
      </c>
      <c r="K623" s="3" t="s">
        <v>173</v>
      </c>
      <c r="L623" s="3" t="s">
        <v>172</v>
      </c>
      <c r="M623">
        <v>29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職業体験五色工ICONIC</v>
      </c>
    </row>
    <row r="624" spans="1:20" x14ac:dyDescent="0.3">
      <c r="A624">
        <f>VLOOKUP(Receive[[#This Row],[No用]],SetNo[[No.用]:[vlookup 用]],2,FALSE)</f>
        <v>110</v>
      </c>
      <c r="B624">
        <f>IF(A623&lt;&gt;Receive[[#This Row],[No]],1,B623+1)</f>
        <v>3</v>
      </c>
      <c r="C624" s="3" t="s">
        <v>716</v>
      </c>
      <c r="D624" t="s">
        <v>111</v>
      </c>
      <c r="E624" s="3" t="s">
        <v>73</v>
      </c>
      <c r="F624" t="s">
        <v>78</v>
      </c>
      <c r="G624" t="s">
        <v>118</v>
      </c>
      <c r="H624" t="s">
        <v>71</v>
      </c>
      <c r="I624">
        <v>1</v>
      </c>
      <c r="J624" t="s">
        <v>239</v>
      </c>
      <c r="K624" s="3" t="s">
        <v>120</v>
      </c>
      <c r="L624" s="3" t="s">
        <v>172</v>
      </c>
      <c r="M624">
        <v>29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職業体験五色工ICONIC</v>
      </c>
    </row>
    <row r="625" spans="1:20" x14ac:dyDescent="0.3">
      <c r="A625">
        <f>VLOOKUP(Receive[[#This Row],[No用]],SetNo[[No.用]:[vlookup 用]],2,FALSE)</f>
        <v>110</v>
      </c>
      <c r="B625">
        <f>IF(A624&lt;&gt;Receive[[#This Row],[No]],1,B624+1)</f>
        <v>4</v>
      </c>
      <c r="C625" s="3" t="s">
        <v>716</v>
      </c>
      <c r="D625" t="s">
        <v>111</v>
      </c>
      <c r="E625" s="3" t="s">
        <v>73</v>
      </c>
      <c r="F625" t="s">
        <v>78</v>
      </c>
      <c r="G625" t="s">
        <v>118</v>
      </c>
      <c r="H625" t="s">
        <v>71</v>
      </c>
      <c r="I625">
        <v>1</v>
      </c>
      <c r="J625" t="s">
        <v>239</v>
      </c>
      <c r="K625" s="3" t="s">
        <v>174</v>
      </c>
      <c r="L625" s="3" t="s">
        <v>172</v>
      </c>
      <c r="M625">
        <v>29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職業体験五色工ICONIC</v>
      </c>
    </row>
    <row r="626" spans="1:20" x14ac:dyDescent="0.3">
      <c r="A626">
        <f>VLOOKUP(Receive[[#This Row],[No用]],SetNo[[No.用]:[vlookup 用]],2,FALSE)</f>
        <v>110</v>
      </c>
      <c r="B626">
        <f>IF(A625&lt;&gt;Receive[[#This Row],[No]],1,B625+1)</f>
        <v>5</v>
      </c>
      <c r="C626" s="3" t="s">
        <v>716</v>
      </c>
      <c r="D626" t="s">
        <v>111</v>
      </c>
      <c r="E626" s="3" t="s">
        <v>73</v>
      </c>
      <c r="F626" t="s">
        <v>78</v>
      </c>
      <c r="G626" t="s">
        <v>118</v>
      </c>
      <c r="H626" t="s">
        <v>71</v>
      </c>
      <c r="I626">
        <v>1</v>
      </c>
      <c r="J626" t="s">
        <v>239</v>
      </c>
      <c r="K626" s="3" t="s">
        <v>175</v>
      </c>
      <c r="L626" s="3" t="s">
        <v>172</v>
      </c>
      <c r="M626">
        <v>14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職業体験五色工ICONIC</v>
      </c>
    </row>
    <row r="627" spans="1:20" x14ac:dyDescent="0.3">
      <c r="A627">
        <f>VLOOKUP(Receive[[#This Row],[No用]],SetNo[[No.用]:[vlookup 用]],2,FALSE)</f>
        <v>111</v>
      </c>
      <c r="B627">
        <f>IF(A626&lt;&gt;Receive[[#This Row],[No]],1,B626+1)</f>
        <v>1</v>
      </c>
      <c r="C627" t="s">
        <v>108</v>
      </c>
      <c r="D627" t="s">
        <v>112</v>
      </c>
      <c r="E627" t="s">
        <v>73</v>
      </c>
      <c r="F627" t="s">
        <v>74</v>
      </c>
      <c r="G627" t="s">
        <v>118</v>
      </c>
      <c r="H627" t="s">
        <v>71</v>
      </c>
      <c r="I627">
        <v>1</v>
      </c>
      <c r="J627" t="s">
        <v>239</v>
      </c>
      <c r="K627" t="s">
        <v>273</v>
      </c>
      <c r="L627" t="s">
        <v>274</v>
      </c>
      <c r="M627">
        <v>28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ユニフォーム白布賢二郎ICONIC</v>
      </c>
    </row>
    <row r="628" spans="1:20" x14ac:dyDescent="0.3">
      <c r="A628">
        <f>VLOOKUP(Receive[[#This Row],[No用]],SetNo[[No.用]:[vlookup 用]],2,FALSE)</f>
        <v>111</v>
      </c>
      <c r="B628">
        <f>IF(A627&lt;&gt;Receive[[#This Row],[No]],1,B627+1)</f>
        <v>2</v>
      </c>
      <c r="C628" t="s">
        <v>108</v>
      </c>
      <c r="D628" t="s">
        <v>112</v>
      </c>
      <c r="E628" t="s">
        <v>73</v>
      </c>
      <c r="F628" t="s">
        <v>74</v>
      </c>
      <c r="G628" t="s">
        <v>118</v>
      </c>
      <c r="H628" t="s">
        <v>71</v>
      </c>
      <c r="I628">
        <v>1</v>
      </c>
      <c r="J628" t="s">
        <v>239</v>
      </c>
      <c r="K628" t="s">
        <v>275</v>
      </c>
      <c r="L628" t="s">
        <v>274</v>
      </c>
      <c r="M628">
        <v>28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ユニフォーム白布賢二郎ICONIC</v>
      </c>
    </row>
    <row r="629" spans="1:20" x14ac:dyDescent="0.3">
      <c r="A629">
        <f>VLOOKUP(Receive[[#This Row],[No用]],SetNo[[No.用]:[vlookup 用]],2,FALSE)</f>
        <v>111</v>
      </c>
      <c r="B629">
        <f>IF(A628&lt;&gt;Receive[[#This Row],[No]],1,B628+1)</f>
        <v>3</v>
      </c>
      <c r="C629" t="s">
        <v>108</v>
      </c>
      <c r="D629" t="s">
        <v>112</v>
      </c>
      <c r="E629" t="s">
        <v>73</v>
      </c>
      <c r="F629" t="s">
        <v>74</v>
      </c>
      <c r="G629" t="s">
        <v>118</v>
      </c>
      <c r="H629" t="s">
        <v>71</v>
      </c>
      <c r="I629">
        <v>1</v>
      </c>
      <c r="J629" t="s">
        <v>239</v>
      </c>
      <c r="K629" t="s">
        <v>276</v>
      </c>
      <c r="L629" t="s">
        <v>274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ユニフォーム白布賢二郎ICONIC</v>
      </c>
    </row>
    <row r="630" spans="1:20" x14ac:dyDescent="0.3">
      <c r="A630">
        <f>VLOOKUP(Receive[[#This Row],[No用]],SetNo[[No.用]:[vlookup 用]],2,FALSE)</f>
        <v>111</v>
      </c>
      <c r="B630">
        <f>IF(A629&lt;&gt;Receive[[#This Row],[No]],1,B629+1)</f>
        <v>4</v>
      </c>
      <c r="C630" t="s">
        <v>108</v>
      </c>
      <c r="D630" t="s">
        <v>112</v>
      </c>
      <c r="E630" t="s">
        <v>73</v>
      </c>
      <c r="F630" t="s">
        <v>74</v>
      </c>
      <c r="G630" t="s">
        <v>118</v>
      </c>
      <c r="H630" t="s">
        <v>71</v>
      </c>
      <c r="I630">
        <v>1</v>
      </c>
      <c r="J630" t="s">
        <v>239</v>
      </c>
      <c r="K630" t="s">
        <v>277</v>
      </c>
      <c r="L630" t="s">
        <v>274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ユニフォーム白布賢二郎ICONIC</v>
      </c>
    </row>
    <row r="631" spans="1:20" x14ac:dyDescent="0.3">
      <c r="A631">
        <f>VLOOKUP(Receive[[#This Row],[No用]],SetNo[[No.用]:[vlookup 用]],2,FALSE)</f>
        <v>111</v>
      </c>
      <c r="B631">
        <f>IF(A630&lt;&gt;Receive[[#This Row],[No]],1,B630+1)</f>
        <v>5</v>
      </c>
      <c r="C631" t="s">
        <v>108</v>
      </c>
      <c r="D631" t="s">
        <v>112</v>
      </c>
      <c r="E631" t="s">
        <v>73</v>
      </c>
      <c r="F631" t="s">
        <v>74</v>
      </c>
      <c r="G631" t="s">
        <v>118</v>
      </c>
      <c r="H631" t="s">
        <v>71</v>
      </c>
      <c r="I631">
        <v>1</v>
      </c>
      <c r="J631" t="s">
        <v>239</v>
      </c>
      <c r="K631" t="s">
        <v>278</v>
      </c>
      <c r="L631" t="s">
        <v>274</v>
      </c>
      <c r="M631">
        <v>14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ユニフォーム白布賢二郎ICONIC</v>
      </c>
    </row>
    <row r="632" spans="1:20" x14ac:dyDescent="0.3">
      <c r="A632">
        <f>VLOOKUP(Receive[[#This Row],[No用]],SetNo[[No.用]:[vlookup 用]],2,FALSE)</f>
        <v>112</v>
      </c>
      <c r="B632">
        <f>IF(A631&lt;&gt;Receive[[#This Row],[No]],1,B631+1)</f>
        <v>1</v>
      </c>
      <c r="C632" t="s">
        <v>404</v>
      </c>
      <c r="D632" t="s">
        <v>405</v>
      </c>
      <c r="E632" t="s">
        <v>24</v>
      </c>
      <c r="F632" t="s">
        <v>31</v>
      </c>
      <c r="G632" t="s">
        <v>158</v>
      </c>
      <c r="H632" t="s">
        <v>71</v>
      </c>
      <c r="I632">
        <v>1</v>
      </c>
      <c r="J632" t="s">
        <v>239</v>
      </c>
      <c r="K632" t="s">
        <v>273</v>
      </c>
      <c r="L632" t="s">
        <v>274</v>
      </c>
      <c r="M632">
        <v>28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探偵白布賢二郎ICONIC</v>
      </c>
    </row>
    <row r="633" spans="1:20" x14ac:dyDescent="0.3">
      <c r="A633">
        <f>VLOOKUP(Receive[[#This Row],[No用]],SetNo[[No.用]:[vlookup 用]],2,FALSE)</f>
        <v>112</v>
      </c>
      <c r="B633">
        <f>IF(A632&lt;&gt;Receive[[#This Row],[No]],1,B632+1)</f>
        <v>2</v>
      </c>
      <c r="C633" t="s">
        <v>404</v>
      </c>
      <c r="D633" t="s">
        <v>405</v>
      </c>
      <c r="E633" t="s">
        <v>24</v>
      </c>
      <c r="F633" t="s">
        <v>31</v>
      </c>
      <c r="G633" t="s">
        <v>158</v>
      </c>
      <c r="H633" t="s">
        <v>71</v>
      </c>
      <c r="I633">
        <v>1</v>
      </c>
      <c r="J633" t="s">
        <v>239</v>
      </c>
      <c r="K633" t="s">
        <v>275</v>
      </c>
      <c r="L633" t="s">
        <v>274</v>
      </c>
      <c r="M633">
        <v>28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探偵白布賢二郎ICONIC</v>
      </c>
    </row>
    <row r="634" spans="1:20" x14ac:dyDescent="0.3">
      <c r="A634">
        <f>VLOOKUP(Receive[[#This Row],[No用]],SetNo[[No.用]:[vlookup 用]],2,FALSE)</f>
        <v>112</v>
      </c>
      <c r="B634">
        <f>IF(A633&lt;&gt;Receive[[#This Row],[No]],1,B633+1)</f>
        <v>3</v>
      </c>
      <c r="C634" t="s">
        <v>404</v>
      </c>
      <c r="D634" t="s">
        <v>405</v>
      </c>
      <c r="E634" t="s">
        <v>24</v>
      </c>
      <c r="F634" t="s">
        <v>31</v>
      </c>
      <c r="G634" t="s">
        <v>158</v>
      </c>
      <c r="H634" t="s">
        <v>71</v>
      </c>
      <c r="I634">
        <v>1</v>
      </c>
      <c r="J634" t="s">
        <v>239</v>
      </c>
      <c r="K634" t="s">
        <v>276</v>
      </c>
      <c r="L634" t="s">
        <v>274</v>
      </c>
      <c r="M634">
        <v>28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探偵白布賢二郎ICONIC</v>
      </c>
    </row>
    <row r="635" spans="1:20" x14ac:dyDescent="0.3">
      <c r="A635">
        <f>VLOOKUP(Receive[[#This Row],[No用]],SetNo[[No.用]:[vlookup 用]],2,FALSE)</f>
        <v>112</v>
      </c>
      <c r="B635">
        <f>IF(A634&lt;&gt;Receive[[#This Row],[No]],1,B634+1)</f>
        <v>4</v>
      </c>
      <c r="C635" t="s">
        <v>404</v>
      </c>
      <c r="D635" t="s">
        <v>405</v>
      </c>
      <c r="E635" t="s">
        <v>24</v>
      </c>
      <c r="F635" t="s">
        <v>31</v>
      </c>
      <c r="G635" t="s">
        <v>158</v>
      </c>
      <c r="H635" t="s">
        <v>71</v>
      </c>
      <c r="I635">
        <v>1</v>
      </c>
      <c r="J635" t="s">
        <v>16</v>
      </c>
      <c r="K635" t="s">
        <v>277</v>
      </c>
      <c r="L635" t="s">
        <v>274</v>
      </c>
      <c r="M635">
        <v>28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探偵白布賢二郎ICONIC</v>
      </c>
    </row>
    <row r="636" spans="1:20" x14ac:dyDescent="0.3">
      <c r="A636">
        <f>VLOOKUP(Receive[[#This Row],[No用]],SetNo[[No.用]:[vlookup 用]],2,FALSE)</f>
        <v>112</v>
      </c>
      <c r="B636">
        <f>IF(A635&lt;&gt;Receive[[#This Row],[No]],1,B635+1)</f>
        <v>5</v>
      </c>
      <c r="C636" t="s">
        <v>404</v>
      </c>
      <c r="D636" t="s">
        <v>405</v>
      </c>
      <c r="E636" t="s">
        <v>24</v>
      </c>
      <c r="F636" t="s">
        <v>31</v>
      </c>
      <c r="G636" t="s">
        <v>158</v>
      </c>
      <c r="H636" t="s">
        <v>71</v>
      </c>
      <c r="I636">
        <v>1</v>
      </c>
      <c r="J636" t="s">
        <v>16</v>
      </c>
      <c r="K636" t="s">
        <v>278</v>
      </c>
      <c r="L636" t="s">
        <v>274</v>
      </c>
      <c r="M636">
        <v>14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探偵白布賢二郎ICONIC</v>
      </c>
    </row>
    <row r="637" spans="1:20" x14ac:dyDescent="0.3">
      <c r="A637">
        <f>VLOOKUP(Receive[[#This Row],[No用]],SetNo[[No.用]:[vlookup 用]],2,FALSE)</f>
        <v>113</v>
      </c>
      <c r="B637">
        <f>IF(A636&lt;&gt;Receive[[#This Row],[No]],1,B636+1)</f>
        <v>1</v>
      </c>
      <c r="C637" t="s">
        <v>108</v>
      </c>
      <c r="D637" t="s">
        <v>113</v>
      </c>
      <c r="E637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16</v>
      </c>
      <c r="K637" s="3" t="s">
        <v>119</v>
      </c>
      <c r="L637" t="s">
        <v>274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ユニフォーム大平獅音ICONIC</v>
      </c>
    </row>
    <row r="638" spans="1:20" x14ac:dyDescent="0.3">
      <c r="A638">
        <f>VLOOKUP(Receive[[#This Row],[No用]],SetNo[[No.用]:[vlookup 用]],2,FALSE)</f>
        <v>113</v>
      </c>
      <c r="B638">
        <f>IF(A637&lt;&gt;Receive[[#This Row],[No]],1,B637+1)</f>
        <v>2</v>
      </c>
      <c r="C638" t="s">
        <v>108</v>
      </c>
      <c r="D638" t="s">
        <v>113</v>
      </c>
      <c r="E638" t="s">
        <v>73</v>
      </c>
      <c r="F638" t="s">
        <v>78</v>
      </c>
      <c r="G638" t="s">
        <v>118</v>
      </c>
      <c r="H638" t="s">
        <v>71</v>
      </c>
      <c r="I638">
        <v>1</v>
      </c>
      <c r="J638" t="s">
        <v>16</v>
      </c>
      <c r="K638" s="3" t="s">
        <v>173</v>
      </c>
      <c r="L638" t="s">
        <v>274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ユニフォーム大平獅音ICONIC</v>
      </c>
    </row>
    <row r="639" spans="1:20" x14ac:dyDescent="0.3">
      <c r="A639">
        <f>VLOOKUP(Receive[[#This Row],[No用]],SetNo[[No.用]:[vlookup 用]],2,FALSE)</f>
        <v>113</v>
      </c>
      <c r="B639">
        <f>IF(A638&lt;&gt;Receive[[#This Row],[No]],1,B638+1)</f>
        <v>3</v>
      </c>
      <c r="C639" t="s">
        <v>108</v>
      </c>
      <c r="D639" t="s">
        <v>113</v>
      </c>
      <c r="E639" t="s">
        <v>73</v>
      </c>
      <c r="F639" t="s">
        <v>78</v>
      </c>
      <c r="G639" t="s">
        <v>118</v>
      </c>
      <c r="H639" t="s">
        <v>71</v>
      </c>
      <c r="I639">
        <v>1</v>
      </c>
      <c r="J639" t="s">
        <v>16</v>
      </c>
      <c r="K639" s="3" t="s">
        <v>241</v>
      </c>
      <c r="L639" t="s">
        <v>274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ユニフォーム大平獅音ICONIC</v>
      </c>
    </row>
    <row r="640" spans="1:20" x14ac:dyDescent="0.3">
      <c r="A640">
        <f>VLOOKUP(Receive[[#This Row],[No用]],SetNo[[No.用]:[vlookup 用]],2,FALSE)</f>
        <v>113</v>
      </c>
      <c r="B640">
        <f>IF(A639&lt;&gt;Receive[[#This Row],[No]],1,B639+1)</f>
        <v>4</v>
      </c>
      <c r="C640" t="s">
        <v>108</v>
      </c>
      <c r="D640" t="s">
        <v>113</v>
      </c>
      <c r="E640" t="s">
        <v>73</v>
      </c>
      <c r="F640" t="s">
        <v>78</v>
      </c>
      <c r="G640" t="s">
        <v>118</v>
      </c>
      <c r="H640" t="s">
        <v>71</v>
      </c>
      <c r="I640">
        <v>1</v>
      </c>
      <c r="J640" t="s">
        <v>239</v>
      </c>
      <c r="K640" s="3" t="s">
        <v>120</v>
      </c>
      <c r="L640" t="s">
        <v>274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ユニフォーム大平獅音ICONIC</v>
      </c>
    </row>
    <row r="641" spans="1:20" x14ac:dyDescent="0.3">
      <c r="A641">
        <f>VLOOKUP(Receive[[#This Row],[No用]],SetNo[[No.用]:[vlookup 用]],2,FALSE)</f>
        <v>113</v>
      </c>
      <c r="B641">
        <f>IF(A640&lt;&gt;Receive[[#This Row],[No]],1,B640+1)</f>
        <v>5</v>
      </c>
      <c r="C641" t="s">
        <v>108</v>
      </c>
      <c r="D641" t="s">
        <v>113</v>
      </c>
      <c r="E641" t="s">
        <v>73</v>
      </c>
      <c r="F641" t="s">
        <v>78</v>
      </c>
      <c r="G641" t="s">
        <v>118</v>
      </c>
      <c r="H641" t="s">
        <v>71</v>
      </c>
      <c r="I641">
        <v>1</v>
      </c>
      <c r="J641" t="s">
        <v>239</v>
      </c>
      <c r="K641" s="3" t="s">
        <v>174</v>
      </c>
      <c r="L641" t="s">
        <v>274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ユニフォーム大平獅音ICONIC</v>
      </c>
    </row>
    <row r="642" spans="1:20" x14ac:dyDescent="0.3">
      <c r="A642">
        <f>VLOOKUP(Receive[[#This Row],[No用]],SetNo[[No.用]:[vlookup 用]],2,FALSE)</f>
        <v>113</v>
      </c>
      <c r="B642">
        <f>IF(A641&lt;&gt;Receive[[#This Row],[No]],1,B641+1)</f>
        <v>6</v>
      </c>
      <c r="C642" t="s">
        <v>108</v>
      </c>
      <c r="D642" t="s">
        <v>113</v>
      </c>
      <c r="E642" t="s">
        <v>73</v>
      </c>
      <c r="F642" t="s">
        <v>78</v>
      </c>
      <c r="G642" t="s">
        <v>118</v>
      </c>
      <c r="H642" t="s">
        <v>71</v>
      </c>
      <c r="I642">
        <v>1</v>
      </c>
      <c r="J642" t="s">
        <v>239</v>
      </c>
      <c r="K642" s="3" t="s">
        <v>175</v>
      </c>
      <c r="L642" t="s">
        <v>274</v>
      </c>
      <c r="M642">
        <v>14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ユニフォーム大平獅音ICONIC</v>
      </c>
    </row>
    <row r="643" spans="1:20" x14ac:dyDescent="0.3">
      <c r="A643">
        <f>VLOOKUP(Receive[[#This Row],[No用]],SetNo[[No.用]:[vlookup 用]],2,FALSE)</f>
        <v>114</v>
      </c>
      <c r="B643">
        <f>IF(A642&lt;&gt;Receive[[#This Row],[No]],1,B642+1)</f>
        <v>1</v>
      </c>
      <c r="C643" t="s">
        <v>108</v>
      </c>
      <c r="D643" t="s">
        <v>114</v>
      </c>
      <c r="E643" t="s">
        <v>73</v>
      </c>
      <c r="F643" t="s">
        <v>82</v>
      </c>
      <c r="G643" t="s">
        <v>118</v>
      </c>
      <c r="H643" t="s">
        <v>71</v>
      </c>
      <c r="I643">
        <v>1</v>
      </c>
      <c r="J643" t="s">
        <v>239</v>
      </c>
      <c r="K643" s="3" t="s">
        <v>119</v>
      </c>
      <c r="L643" t="s">
        <v>274</v>
      </c>
      <c r="M643">
        <v>27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ユニフォーム川西太一ICONIC</v>
      </c>
    </row>
    <row r="644" spans="1:20" x14ac:dyDescent="0.3">
      <c r="A644">
        <f>VLOOKUP(Receive[[#This Row],[No用]],SetNo[[No.用]:[vlookup 用]],2,FALSE)</f>
        <v>114</v>
      </c>
      <c r="B644">
        <f>IF(A643&lt;&gt;Receive[[#This Row],[No]],1,B643+1)</f>
        <v>2</v>
      </c>
      <c r="C644" t="s">
        <v>108</v>
      </c>
      <c r="D644" t="s">
        <v>114</v>
      </c>
      <c r="E644" t="s">
        <v>73</v>
      </c>
      <c r="F644" t="s">
        <v>82</v>
      </c>
      <c r="G644" t="s">
        <v>118</v>
      </c>
      <c r="H644" t="s">
        <v>71</v>
      </c>
      <c r="I644">
        <v>1</v>
      </c>
      <c r="J644" t="s">
        <v>239</v>
      </c>
      <c r="K644" s="3" t="s">
        <v>173</v>
      </c>
      <c r="L644" t="s">
        <v>274</v>
      </c>
      <c r="M644">
        <v>27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ユニフォーム川西太一ICONIC</v>
      </c>
    </row>
    <row r="645" spans="1:20" x14ac:dyDescent="0.3">
      <c r="A645">
        <f>VLOOKUP(Receive[[#This Row],[No用]],SetNo[[No.用]:[vlookup 用]],2,FALSE)</f>
        <v>114</v>
      </c>
      <c r="B645">
        <f>IF(A644&lt;&gt;Receive[[#This Row],[No]],1,B644+1)</f>
        <v>3</v>
      </c>
      <c r="C645" t="s">
        <v>108</v>
      </c>
      <c r="D645" t="s">
        <v>114</v>
      </c>
      <c r="E645" t="s">
        <v>73</v>
      </c>
      <c r="F645" t="s">
        <v>82</v>
      </c>
      <c r="G645" t="s">
        <v>118</v>
      </c>
      <c r="H645" t="s">
        <v>71</v>
      </c>
      <c r="I645">
        <v>1</v>
      </c>
      <c r="J645" t="s">
        <v>239</v>
      </c>
      <c r="K645" s="3" t="s">
        <v>120</v>
      </c>
      <c r="L645" t="s">
        <v>274</v>
      </c>
      <c r="M645">
        <v>27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ユニフォーム川西太一ICONIC</v>
      </c>
    </row>
    <row r="646" spans="1:20" x14ac:dyDescent="0.3">
      <c r="A646">
        <f>VLOOKUP(Receive[[#This Row],[No用]],SetNo[[No.用]:[vlookup 用]],2,FALSE)</f>
        <v>114</v>
      </c>
      <c r="B646">
        <f>IF(A645&lt;&gt;Receive[[#This Row],[No]],1,B645+1)</f>
        <v>4</v>
      </c>
      <c r="C646" t="s">
        <v>108</v>
      </c>
      <c r="D646" t="s">
        <v>114</v>
      </c>
      <c r="E646" t="s">
        <v>73</v>
      </c>
      <c r="F646" t="s">
        <v>82</v>
      </c>
      <c r="G646" t="s">
        <v>118</v>
      </c>
      <c r="H646" t="s">
        <v>71</v>
      </c>
      <c r="I646">
        <v>1</v>
      </c>
      <c r="J646" t="s">
        <v>239</v>
      </c>
      <c r="K646" s="3" t="s">
        <v>174</v>
      </c>
      <c r="L646" t="s">
        <v>274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ユニフォーム川西太一ICONIC</v>
      </c>
    </row>
    <row r="647" spans="1:20" x14ac:dyDescent="0.3">
      <c r="A647">
        <f>VLOOKUP(Receive[[#This Row],[No用]],SetNo[[No.用]:[vlookup 用]],2,FALSE)</f>
        <v>114</v>
      </c>
      <c r="B647">
        <f>IF(A646&lt;&gt;Receive[[#This Row],[No]],1,B646+1)</f>
        <v>5</v>
      </c>
      <c r="C647" t="s">
        <v>108</v>
      </c>
      <c r="D647" t="s">
        <v>114</v>
      </c>
      <c r="E647" t="s">
        <v>73</v>
      </c>
      <c r="F647" t="s">
        <v>82</v>
      </c>
      <c r="G647" t="s">
        <v>118</v>
      </c>
      <c r="H647" t="s">
        <v>71</v>
      </c>
      <c r="I647">
        <v>1</v>
      </c>
      <c r="J647" t="s">
        <v>239</v>
      </c>
      <c r="K647" s="3" t="s">
        <v>175</v>
      </c>
      <c r="L647" t="s">
        <v>274</v>
      </c>
      <c r="M647">
        <v>14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ユニフォーム川西太一ICONIC</v>
      </c>
    </row>
    <row r="648" spans="1:20" x14ac:dyDescent="0.3">
      <c r="A648">
        <f>VLOOKUP(Receive[[#This Row],[No用]],SetNo[[No.用]:[vlookup 用]],2,FALSE)</f>
        <v>115</v>
      </c>
      <c r="B648">
        <f>IF(A647&lt;&gt;Receive[[#This Row],[No]],1,B647+1)</f>
        <v>1</v>
      </c>
      <c r="C648" t="s">
        <v>108</v>
      </c>
      <c r="D648" s="3" t="s">
        <v>675</v>
      </c>
      <c r="E648" t="s">
        <v>73</v>
      </c>
      <c r="F648" t="s">
        <v>74</v>
      </c>
      <c r="G648" t="s">
        <v>118</v>
      </c>
      <c r="H648" t="s">
        <v>71</v>
      </c>
      <c r="I648">
        <v>1</v>
      </c>
      <c r="J648" t="s">
        <v>239</v>
      </c>
      <c r="K648" s="3" t="s">
        <v>119</v>
      </c>
      <c r="L648" t="s">
        <v>274</v>
      </c>
      <c r="M648">
        <v>28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ユニフォーム瀬見英太ICONIC</v>
      </c>
    </row>
    <row r="649" spans="1:20" x14ac:dyDescent="0.3">
      <c r="A649">
        <f>VLOOKUP(Receive[[#This Row],[No用]],SetNo[[No.用]:[vlookup 用]],2,FALSE)</f>
        <v>115</v>
      </c>
      <c r="B649">
        <f>IF(A648&lt;&gt;Receive[[#This Row],[No]],1,B648+1)</f>
        <v>2</v>
      </c>
      <c r="C649" t="s">
        <v>108</v>
      </c>
      <c r="D649" s="3" t="s">
        <v>675</v>
      </c>
      <c r="E649" t="s">
        <v>73</v>
      </c>
      <c r="F649" t="s">
        <v>74</v>
      </c>
      <c r="G649" t="s">
        <v>118</v>
      </c>
      <c r="H649" t="s">
        <v>71</v>
      </c>
      <c r="I649">
        <v>1</v>
      </c>
      <c r="J649" t="s">
        <v>239</v>
      </c>
      <c r="K649" s="3" t="s">
        <v>173</v>
      </c>
      <c r="L649" t="s">
        <v>274</v>
      </c>
      <c r="M649">
        <v>28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ユニフォーム瀬見英太ICONIC</v>
      </c>
    </row>
    <row r="650" spans="1:20" x14ac:dyDescent="0.3">
      <c r="A650">
        <f>VLOOKUP(Receive[[#This Row],[No用]],SetNo[[No.用]:[vlookup 用]],2,FALSE)</f>
        <v>115</v>
      </c>
      <c r="B650">
        <f>IF(A649&lt;&gt;Receive[[#This Row],[No]],1,B649+1)</f>
        <v>3</v>
      </c>
      <c r="C650" t="s">
        <v>108</v>
      </c>
      <c r="D650" s="3" t="s">
        <v>675</v>
      </c>
      <c r="E650" t="s">
        <v>73</v>
      </c>
      <c r="F650" t="s">
        <v>74</v>
      </c>
      <c r="G650" t="s">
        <v>118</v>
      </c>
      <c r="H650" t="s">
        <v>71</v>
      </c>
      <c r="I650">
        <v>1</v>
      </c>
      <c r="J650" t="s">
        <v>239</v>
      </c>
      <c r="K650" s="3" t="s">
        <v>120</v>
      </c>
      <c r="L650" t="s">
        <v>274</v>
      </c>
      <c r="M650">
        <v>28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ユニフォーム瀬見英太ICONIC</v>
      </c>
    </row>
    <row r="651" spans="1:20" x14ac:dyDescent="0.3">
      <c r="A651">
        <f>VLOOKUP(Receive[[#This Row],[No用]],SetNo[[No.用]:[vlookup 用]],2,FALSE)</f>
        <v>115</v>
      </c>
      <c r="B651">
        <f>IF(A650&lt;&gt;Receive[[#This Row],[No]],1,B650+1)</f>
        <v>4</v>
      </c>
      <c r="C651" t="s">
        <v>108</v>
      </c>
      <c r="D651" s="3" t="s">
        <v>675</v>
      </c>
      <c r="E651" t="s">
        <v>73</v>
      </c>
      <c r="F651" t="s">
        <v>74</v>
      </c>
      <c r="G651" t="s">
        <v>118</v>
      </c>
      <c r="H651" t="s">
        <v>71</v>
      </c>
      <c r="I651">
        <v>1</v>
      </c>
      <c r="J651" t="s">
        <v>239</v>
      </c>
      <c r="K651" s="3" t="s">
        <v>174</v>
      </c>
      <c r="L651" t="s">
        <v>274</v>
      </c>
      <c r="M651">
        <v>28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ユニフォーム瀬見英太ICONIC</v>
      </c>
    </row>
    <row r="652" spans="1:20" x14ac:dyDescent="0.3">
      <c r="A652">
        <f>VLOOKUP(Receive[[#This Row],[No用]],SetNo[[No.用]:[vlookup 用]],2,FALSE)</f>
        <v>115</v>
      </c>
      <c r="B652">
        <f>IF(A651&lt;&gt;Receive[[#This Row],[No]],1,B651+1)</f>
        <v>5</v>
      </c>
      <c r="C652" t="s">
        <v>108</v>
      </c>
      <c r="D652" s="3" t="s">
        <v>675</v>
      </c>
      <c r="E652" t="s">
        <v>73</v>
      </c>
      <c r="F652" t="s">
        <v>74</v>
      </c>
      <c r="G652" t="s">
        <v>118</v>
      </c>
      <c r="H652" t="s">
        <v>71</v>
      </c>
      <c r="I652">
        <v>1</v>
      </c>
      <c r="J652" t="s">
        <v>239</v>
      </c>
      <c r="K652" s="3" t="s">
        <v>175</v>
      </c>
      <c r="L652" t="s">
        <v>274</v>
      </c>
      <c r="M652">
        <v>13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ユニフォーム瀬見英太ICONIC</v>
      </c>
    </row>
    <row r="653" spans="1:20" x14ac:dyDescent="0.3">
      <c r="A653">
        <f>VLOOKUP(Receive[[#This Row],[No用]],SetNo[[No.用]:[vlookup 用]],2,FALSE)</f>
        <v>116</v>
      </c>
      <c r="B653">
        <f>IF(A652&lt;&gt;Receive[[#This Row],[No]],1,B652+1)</f>
        <v>1</v>
      </c>
      <c r="C653" t="s">
        <v>108</v>
      </c>
      <c r="D653" t="s">
        <v>115</v>
      </c>
      <c r="E653" t="s">
        <v>73</v>
      </c>
      <c r="F653" t="s">
        <v>80</v>
      </c>
      <c r="G653" t="s">
        <v>118</v>
      </c>
      <c r="H653" t="s">
        <v>71</v>
      </c>
      <c r="I653">
        <v>1</v>
      </c>
      <c r="J653" t="s">
        <v>239</v>
      </c>
      <c r="K653" s="3" t="s">
        <v>119</v>
      </c>
      <c r="L653" s="3" t="s">
        <v>183</v>
      </c>
      <c r="M653">
        <v>34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ユニフォーム山形隼人ICONIC</v>
      </c>
    </row>
    <row r="654" spans="1:20" x14ac:dyDescent="0.3">
      <c r="A654">
        <f>VLOOKUP(Receive[[#This Row],[No用]],SetNo[[No.用]:[vlookup 用]],2,FALSE)</f>
        <v>116</v>
      </c>
      <c r="B654">
        <f>IF(A653&lt;&gt;Receive[[#This Row],[No]],1,B653+1)</f>
        <v>2</v>
      </c>
      <c r="C654" t="s">
        <v>108</v>
      </c>
      <c r="D654" t="s">
        <v>115</v>
      </c>
      <c r="E654" t="s">
        <v>73</v>
      </c>
      <c r="F654" t="s">
        <v>80</v>
      </c>
      <c r="G654" t="s">
        <v>118</v>
      </c>
      <c r="H654" t="s">
        <v>71</v>
      </c>
      <c r="I654">
        <v>1</v>
      </c>
      <c r="J654" t="s">
        <v>239</v>
      </c>
      <c r="K654" s="3" t="s">
        <v>205</v>
      </c>
      <c r="L654" s="3" t="s">
        <v>188</v>
      </c>
      <c r="M654">
        <v>39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ユニフォーム山形隼人ICONIC</v>
      </c>
    </row>
    <row r="655" spans="1:20" x14ac:dyDescent="0.3">
      <c r="A655">
        <f>VLOOKUP(Receive[[#This Row],[No用]],SetNo[[No.用]:[vlookup 用]],2,FALSE)</f>
        <v>116</v>
      </c>
      <c r="B655">
        <f>IF(A654&lt;&gt;Receive[[#This Row],[No]],1,B654+1)</f>
        <v>3</v>
      </c>
      <c r="C655" t="s">
        <v>108</v>
      </c>
      <c r="D655" t="s">
        <v>115</v>
      </c>
      <c r="E655" t="s">
        <v>73</v>
      </c>
      <c r="F655" t="s">
        <v>80</v>
      </c>
      <c r="G655" t="s">
        <v>118</v>
      </c>
      <c r="H655" t="s">
        <v>71</v>
      </c>
      <c r="I655">
        <v>1</v>
      </c>
      <c r="J655" t="s">
        <v>239</v>
      </c>
      <c r="K655" s="3" t="s">
        <v>173</v>
      </c>
      <c r="L655" s="3" t="s">
        <v>172</v>
      </c>
      <c r="M655">
        <v>34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ユニフォーム山形隼人ICONIC</v>
      </c>
    </row>
    <row r="656" spans="1:20" x14ac:dyDescent="0.3">
      <c r="A656">
        <f>VLOOKUP(Receive[[#This Row],[No用]],SetNo[[No.用]:[vlookup 用]],2,FALSE)</f>
        <v>116</v>
      </c>
      <c r="B656">
        <f>IF(A655&lt;&gt;Receive[[#This Row],[No]],1,B655+1)</f>
        <v>4</v>
      </c>
      <c r="C656" t="s">
        <v>108</v>
      </c>
      <c r="D656" t="s">
        <v>115</v>
      </c>
      <c r="E656" t="s">
        <v>73</v>
      </c>
      <c r="F656" t="s">
        <v>80</v>
      </c>
      <c r="G656" t="s">
        <v>118</v>
      </c>
      <c r="H656" t="s">
        <v>71</v>
      </c>
      <c r="I656">
        <v>1</v>
      </c>
      <c r="J656" t="s">
        <v>239</v>
      </c>
      <c r="K656" s="3" t="s">
        <v>241</v>
      </c>
      <c r="L656" s="3" t="s">
        <v>172</v>
      </c>
      <c r="M656">
        <v>34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ユニフォーム山形隼人ICONIC</v>
      </c>
    </row>
    <row r="657" spans="1:20" x14ac:dyDescent="0.3">
      <c r="A657">
        <f>VLOOKUP(Receive[[#This Row],[No用]],SetNo[[No.用]:[vlookup 用]],2,FALSE)</f>
        <v>116</v>
      </c>
      <c r="B657">
        <f>IF(A656&lt;&gt;Receive[[#This Row],[No]],1,B656+1)</f>
        <v>5</v>
      </c>
      <c r="C657" t="s">
        <v>108</v>
      </c>
      <c r="D657" t="s">
        <v>115</v>
      </c>
      <c r="E657" t="s">
        <v>73</v>
      </c>
      <c r="F657" t="s">
        <v>80</v>
      </c>
      <c r="G657" t="s">
        <v>118</v>
      </c>
      <c r="H657" t="s">
        <v>71</v>
      </c>
      <c r="I657">
        <v>1</v>
      </c>
      <c r="J657" t="s">
        <v>239</v>
      </c>
      <c r="K657" s="3" t="s">
        <v>120</v>
      </c>
      <c r="L657" s="3" t="s">
        <v>183</v>
      </c>
      <c r="M657">
        <v>34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ユニフォーム山形隼人ICONIC</v>
      </c>
    </row>
    <row r="658" spans="1:20" x14ac:dyDescent="0.3">
      <c r="A658">
        <f>VLOOKUP(Receive[[#This Row],[No用]],SetNo[[No.用]:[vlookup 用]],2,FALSE)</f>
        <v>116</v>
      </c>
      <c r="B658">
        <f>IF(A657&lt;&gt;Receive[[#This Row],[No]],1,B657+1)</f>
        <v>6</v>
      </c>
      <c r="C658" t="s">
        <v>108</v>
      </c>
      <c r="D658" t="s">
        <v>115</v>
      </c>
      <c r="E658" t="s">
        <v>73</v>
      </c>
      <c r="F658" t="s">
        <v>80</v>
      </c>
      <c r="G658" t="s">
        <v>118</v>
      </c>
      <c r="H658" t="s">
        <v>71</v>
      </c>
      <c r="I658">
        <v>1</v>
      </c>
      <c r="J658" t="s">
        <v>239</v>
      </c>
      <c r="K658" s="3" t="s">
        <v>174</v>
      </c>
      <c r="L658" s="3" t="s">
        <v>172</v>
      </c>
      <c r="M658">
        <v>34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ユニフォーム山形隼人ICONIC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7</v>
      </c>
      <c r="C659" t="s">
        <v>108</v>
      </c>
      <c r="D659" t="s">
        <v>115</v>
      </c>
      <c r="E659" t="s">
        <v>73</v>
      </c>
      <c r="F659" t="s">
        <v>80</v>
      </c>
      <c r="G659" t="s">
        <v>118</v>
      </c>
      <c r="H659" t="s">
        <v>71</v>
      </c>
      <c r="I659">
        <v>1</v>
      </c>
      <c r="J659" t="s">
        <v>239</v>
      </c>
      <c r="K659" s="3" t="s">
        <v>175</v>
      </c>
      <c r="L659" s="3" t="s">
        <v>172</v>
      </c>
      <c r="M659">
        <v>34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ユニフォーム山形隼人ICONIC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8</v>
      </c>
      <c r="C660" t="s">
        <v>108</v>
      </c>
      <c r="D660" t="s">
        <v>115</v>
      </c>
      <c r="E660" t="s">
        <v>73</v>
      </c>
      <c r="F660" t="s">
        <v>80</v>
      </c>
      <c r="G660" t="s">
        <v>118</v>
      </c>
      <c r="H660" t="s">
        <v>71</v>
      </c>
      <c r="I660">
        <v>1</v>
      </c>
      <c r="J660" t="s">
        <v>239</v>
      </c>
      <c r="K660" s="3" t="s">
        <v>193</v>
      </c>
      <c r="L660" s="3" t="s">
        <v>235</v>
      </c>
      <c r="M660">
        <v>51</v>
      </c>
      <c r="N660">
        <v>0</v>
      </c>
      <c r="O660">
        <v>62</v>
      </c>
      <c r="P660">
        <v>0</v>
      </c>
      <c r="T660" t="str">
        <f>Receive[[#This Row],[服装]]&amp;Receive[[#This Row],[名前]]&amp;Receive[[#This Row],[レアリティ]]</f>
        <v>ユニフォーム山形隼人ICONIC</v>
      </c>
    </row>
    <row r="661" spans="1:20" x14ac:dyDescent="0.3">
      <c r="A661">
        <f>VLOOKUP(Receive[[#This Row],[No用]],SetNo[[No.用]:[vlookup 用]],2,FALSE)</f>
        <v>117</v>
      </c>
      <c r="B661">
        <f>IF(A660&lt;&gt;Receive[[#This Row],[No]],1,B660+1)</f>
        <v>1</v>
      </c>
      <c r="C661" t="s">
        <v>108</v>
      </c>
      <c r="D661" t="s">
        <v>196</v>
      </c>
      <c r="E661" t="s">
        <v>77</v>
      </c>
      <c r="F661" t="s">
        <v>74</v>
      </c>
      <c r="G661" t="s">
        <v>195</v>
      </c>
      <c r="H661" t="s">
        <v>71</v>
      </c>
      <c r="I661">
        <v>1</v>
      </c>
      <c r="J661" t="s">
        <v>239</v>
      </c>
      <c r="K661" s="3" t="s">
        <v>119</v>
      </c>
      <c r="L661" s="3" t="s">
        <v>172</v>
      </c>
      <c r="M661">
        <v>31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ユニフォーム宮侑ICONIC</v>
      </c>
    </row>
    <row r="662" spans="1:20" x14ac:dyDescent="0.3">
      <c r="A662">
        <f>VLOOKUP(Receive[[#This Row],[No用]],SetNo[[No.用]:[vlookup 用]],2,FALSE)</f>
        <v>117</v>
      </c>
      <c r="B662">
        <f>IF(A661&lt;&gt;Receive[[#This Row],[No]],1,B661+1)</f>
        <v>2</v>
      </c>
      <c r="C662" t="s">
        <v>108</v>
      </c>
      <c r="D662" t="s">
        <v>196</v>
      </c>
      <c r="E662" t="s">
        <v>77</v>
      </c>
      <c r="F662" t="s">
        <v>74</v>
      </c>
      <c r="G662" t="s">
        <v>195</v>
      </c>
      <c r="H662" t="s">
        <v>71</v>
      </c>
      <c r="I662">
        <v>1</v>
      </c>
      <c r="J662" t="s">
        <v>239</v>
      </c>
      <c r="K662" s="3" t="s">
        <v>205</v>
      </c>
      <c r="L662" s="3" t="s">
        <v>188</v>
      </c>
      <c r="M662">
        <v>34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ユニフォーム宮侑ICONIC</v>
      </c>
    </row>
    <row r="663" spans="1:20" x14ac:dyDescent="0.3">
      <c r="A663">
        <f>VLOOKUP(Receive[[#This Row],[No用]],SetNo[[No.用]:[vlookup 用]],2,FALSE)</f>
        <v>117</v>
      </c>
      <c r="B663">
        <f>IF(A662&lt;&gt;Receive[[#This Row],[No]],1,B662+1)</f>
        <v>3</v>
      </c>
      <c r="C663" t="s">
        <v>108</v>
      </c>
      <c r="D663" t="s">
        <v>196</v>
      </c>
      <c r="E663" t="s">
        <v>77</v>
      </c>
      <c r="F663" t="s">
        <v>74</v>
      </c>
      <c r="G663" t="s">
        <v>195</v>
      </c>
      <c r="H663" t="s">
        <v>71</v>
      </c>
      <c r="I663">
        <v>1</v>
      </c>
      <c r="J663" t="s">
        <v>239</v>
      </c>
      <c r="K663" s="3" t="s">
        <v>173</v>
      </c>
      <c r="L663" s="3" t="s">
        <v>172</v>
      </c>
      <c r="M663">
        <v>31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ユニフォーム宮侑ICONIC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4</v>
      </c>
      <c r="C664" t="s">
        <v>108</v>
      </c>
      <c r="D664" t="s">
        <v>196</v>
      </c>
      <c r="E664" t="s">
        <v>77</v>
      </c>
      <c r="F664" t="s">
        <v>74</v>
      </c>
      <c r="G664" t="s">
        <v>195</v>
      </c>
      <c r="H664" t="s">
        <v>71</v>
      </c>
      <c r="I664">
        <v>1</v>
      </c>
      <c r="J664" t="s">
        <v>239</v>
      </c>
      <c r="K664" s="3" t="s">
        <v>120</v>
      </c>
      <c r="L664" s="3" t="s">
        <v>172</v>
      </c>
      <c r="M664">
        <v>31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ユニフォーム宮侑ICONIC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5</v>
      </c>
      <c r="C665" t="s">
        <v>108</v>
      </c>
      <c r="D665" t="s">
        <v>196</v>
      </c>
      <c r="E665" t="s">
        <v>77</v>
      </c>
      <c r="F665" t="s">
        <v>74</v>
      </c>
      <c r="G665" t="s">
        <v>195</v>
      </c>
      <c r="H665" t="s">
        <v>71</v>
      </c>
      <c r="I665">
        <v>1</v>
      </c>
      <c r="J665" t="s">
        <v>239</v>
      </c>
      <c r="K665" s="3" t="s">
        <v>174</v>
      </c>
      <c r="L665" s="3" t="s">
        <v>172</v>
      </c>
      <c r="M665">
        <v>31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ユニフォーム宮侑ICONIC</v>
      </c>
    </row>
    <row r="666" spans="1:20" x14ac:dyDescent="0.3">
      <c r="A666">
        <f>VLOOKUP(Receive[[#This Row],[No用]],SetNo[[No.用]:[vlookup 用]],2,FALSE)</f>
        <v>117</v>
      </c>
      <c r="B666">
        <f>IF(A665&lt;&gt;Receive[[#This Row],[No]],1,B665+1)</f>
        <v>6</v>
      </c>
      <c r="C666" t="s">
        <v>108</v>
      </c>
      <c r="D666" t="s">
        <v>196</v>
      </c>
      <c r="E666" t="s">
        <v>77</v>
      </c>
      <c r="F666" t="s">
        <v>74</v>
      </c>
      <c r="G666" t="s">
        <v>195</v>
      </c>
      <c r="H666" t="s">
        <v>71</v>
      </c>
      <c r="I666">
        <v>1</v>
      </c>
      <c r="J666" t="s">
        <v>239</v>
      </c>
      <c r="K666" s="3" t="s">
        <v>175</v>
      </c>
      <c r="L666" s="3" t="s">
        <v>172</v>
      </c>
      <c r="M666">
        <v>13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ユニフォーム宮侑ICONIC</v>
      </c>
    </row>
    <row r="667" spans="1:20" x14ac:dyDescent="0.3">
      <c r="A667">
        <f>VLOOKUP(Receive[[#This Row],[No用]],SetNo[[No.用]:[vlookup 用]],2,FALSE)</f>
        <v>118</v>
      </c>
      <c r="B667">
        <f>IF(A666&lt;&gt;Receive[[#This Row],[No]],1,B666+1)</f>
        <v>1</v>
      </c>
      <c r="C667" t="s">
        <v>108</v>
      </c>
      <c r="D667" t="s">
        <v>197</v>
      </c>
      <c r="E667" t="s">
        <v>90</v>
      </c>
      <c r="F667" t="s">
        <v>78</v>
      </c>
      <c r="G667" t="s">
        <v>195</v>
      </c>
      <c r="H667" t="s">
        <v>71</v>
      </c>
      <c r="I667">
        <v>1</v>
      </c>
      <c r="J667" t="s">
        <v>239</v>
      </c>
      <c r="K667" s="3" t="s">
        <v>119</v>
      </c>
      <c r="L667" s="3" t="s">
        <v>172</v>
      </c>
      <c r="M667">
        <v>28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ユニフォーム宮治ICONIC</v>
      </c>
    </row>
    <row r="668" spans="1:20" x14ac:dyDescent="0.3">
      <c r="A668">
        <f>VLOOKUP(Receive[[#This Row],[No用]],SetNo[[No.用]:[vlookup 用]],2,FALSE)</f>
        <v>118</v>
      </c>
      <c r="B668">
        <f>IF(A667&lt;&gt;Receive[[#This Row],[No]],1,B667+1)</f>
        <v>2</v>
      </c>
      <c r="C668" t="s">
        <v>108</v>
      </c>
      <c r="D668" t="s">
        <v>197</v>
      </c>
      <c r="E668" t="s">
        <v>90</v>
      </c>
      <c r="F668" t="s">
        <v>78</v>
      </c>
      <c r="G668" t="s">
        <v>195</v>
      </c>
      <c r="H668" t="s">
        <v>71</v>
      </c>
      <c r="I668">
        <v>1</v>
      </c>
      <c r="J668" t="s">
        <v>239</v>
      </c>
      <c r="K668" s="3" t="s">
        <v>173</v>
      </c>
      <c r="L668" s="3" t="s">
        <v>172</v>
      </c>
      <c r="M668">
        <v>28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ユニフォーム宮治ICONIC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3</v>
      </c>
      <c r="C669" t="s">
        <v>108</v>
      </c>
      <c r="D669" t="s">
        <v>197</v>
      </c>
      <c r="E669" t="s">
        <v>90</v>
      </c>
      <c r="F669" t="s">
        <v>78</v>
      </c>
      <c r="G669" t="s">
        <v>195</v>
      </c>
      <c r="H669" t="s">
        <v>71</v>
      </c>
      <c r="I669">
        <v>1</v>
      </c>
      <c r="J669" t="s">
        <v>239</v>
      </c>
      <c r="K669" s="3" t="s">
        <v>120</v>
      </c>
      <c r="L669" s="3" t="s">
        <v>172</v>
      </c>
      <c r="M669">
        <v>28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ユニフォーム宮治ICONIC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4</v>
      </c>
      <c r="C670" t="s">
        <v>108</v>
      </c>
      <c r="D670" t="s">
        <v>197</v>
      </c>
      <c r="E670" t="s">
        <v>90</v>
      </c>
      <c r="F670" t="s">
        <v>78</v>
      </c>
      <c r="G670" t="s">
        <v>195</v>
      </c>
      <c r="H670" t="s">
        <v>71</v>
      </c>
      <c r="I670">
        <v>1</v>
      </c>
      <c r="J670" t="s">
        <v>239</v>
      </c>
      <c r="K670" s="3" t="s">
        <v>174</v>
      </c>
      <c r="L670" s="3" t="s">
        <v>172</v>
      </c>
      <c r="M670">
        <v>28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ユニフォーム宮治ICONIC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5</v>
      </c>
      <c r="C671" t="s">
        <v>108</v>
      </c>
      <c r="D671" t="s">
        <v>197</v>
      </c>
      <c r="E671" t="s">
        <v>90</v>
      </c>
      <c r="F671" t="s">
        <v>78</v>
      </c>
      <c r="G671" t="s">
        <v>195</v>
      </c>
      <c r="H671" t="s">
        <v>71</v>
      </c>
      <c r="I671">
        <v>1</v>
      </c>
      <c r="J671" t="s">
        <v>239</v>
      </c>
      <c r="K671" s="3" t="s">
        <v>175</v>
      </c>
      <c r="L671" s="3" t="s">
        <v>172</v>
      </c>
      <c r="M671">
        <v>13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ユニフォーム宮治ICONIC</v>
      </c>
    </row>
    <row r="672" spans="1:20" x14ac:dyDescent="0.3">
      <c r="A672">
        <f>VLOOKUP(Receive[[#This Row],[No用]],SetNo[[No.用]:[vlookup 用]],2,FALSE)</f>
        <v>119</v>
      </c>
      <c r="B672">
        <f>IF(A671&lt;&gt;Receive[[#This Row],[No]],1,B671+1)</f>
        <v>1</v>
      </c>
      <c r="C672" t="s">
        <v>108</v>
      </c>
      <c r="D672" t="s">
        <v>198</v>
      </c>
      <c r="E672" t="s">
        <v>77</v>
      </c>
      <c r="F672" t="s">
        <v>82</v>
      </c>
      <c r="G672" t="s">
        <v>195</v>
      </c>
      <c r="H672" t="s">
        <v>71</v>
      </c>
      <c r="I672">
        <v>1</v>
      </c>
      <c r="J672" t="s">
        <v>239</v>
      </c>
      <c r="K672" s="3" t="s">
        <v>119</v>
      </c>
      <c r="L672" s="3" t="s">
        <v>172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ユニフォーム角名倫太郎ICONIC</v>
      </c>
    </row>
    <row r="673" spans="1:20" x14ac:dyDescent="0.3">
      <c r="A673">
        <f>VLOOKUP(Receive[[#This Row],[No用]],SetNo[[No.用]:[vlookup 用]],2,FALSE)</f>
        <v>119</v>
      </c>
      <c r="B673">
        <f>IF(A672&lt;&gt;Receive[[#This Row],[No]],1,B672+1)</f>
        <v>2</v>
      </c>
      <c r="C673" t="s">
        <v>108</v>
      </c>
      <c r="D673" t="s">
        <v>198</v>
      </c>
      <c r="E673" t="s">
        <v>77</v>
      </c>
      <c r="F673" t="s">
        <v>82</v>
      </c>
      <c r="G673" t="s">
        <v>195</v>
      </c>
      <c r="H673" t="s">
        <v>71</v>
      </c>
      <c r="I673">
        <v>1</v>
      </c>
      <c r="J673" t="s">
        <v>239</v>
      </c>
      <c r="K673" s="3" t="s">
        <v>173</v>
      </c>
      <c r="L673" s="3" t="s">
        <v>172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ユニフォーム角名倫太郎ICONIC</v>
      </c>
    </row>
    <row r="674" spans="1:20" x14ac:dyDescent="0.3">
      <c r="A674">
        <f>VLOOKUP(Receive[[#This Row],[No用]],SetNo[[No.用]:[vlookup 用]],2,FALSE)</f>
        <v>119</v>
      </c>
      <c r="B674">
        <f>IF(A673&lt;&gt;Receive[[#This Row],[No]],1,B673+1)</f>
        <v>3</v>
      </c>
      <c r="C674" t="s">
        <v>108</v>
      </c>
      <c r="D674" t="s">
        <v>198</v>
      </c>
      <c r="E674" t="s">
        <v>77</v>
      </c>
      <c r="F674" t="s">
        <v>82</v>
      </c>
      <c r="G674" t="s">
        <v>195</v>
      </c>
      <c r="H674" t="s">
        <v>71</v>
      </c>
      <c r="I674">
        <v>1</v>
      </c>
      <c r="J674" t="s">
        <v>239</v>
      </c>
      <c r="K674" s="3" t="s">
        <v>120</v>
      </c>
      <c r="L674" s="3" t="s">
        <v>172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ユニフォーム角名倫太郎ICONIC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4</v>
      </c>
      <c r="C675" t="s">
        <v>108</v>
      </c>
      <c r="D675" t="s">
        <v>198</v>
      </c>
      <c r="E675" t="s">
        <v>77</v>
      </c>
      <c r="F675" t="s">
        <v>82</v>
      </c>
      <c r="G675" t="s">
        <v>195</v>
      </c>
      <c r="H675" t="s">
        <v>71</v>
      </c>
      <c r="I675">
        <v>1</v>
      </c>
      <c r="J675" t="s">
        <v>239</v>
      </c>
      <c r="K675" s="3" t="s">
        <v>174</v>
      </c>
      <c r="L675" s="3" t="s">
        <v>172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ユニフォーム角名倫太郎ICONIC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5</v>
      </c>
      <c r="C676" t="s">
        <v>108</v>
      </c>
      <c r="D676" t="s">
        <v>198</v>
      </c>
      <c r="E676" t="s">
        <v>77</v>
      </c>
      <c r="F676" t="s">
        <v>82</v>
      </c>
      <c r="G676" t="s">
        <v>195</v>
      </c>
      <c r="H676" t="s">
        <v>71</v>
      </c>
      <c r="I676">
        <v>1</v>
      </c>
      <c r="J676" t="s">
        <v>239</v>
      </c>
      <c r="K676" s="3" t="s">
        <v>175</v>
      </c>
      <c r="L676" s="3" t="s">
        <v>172</v>
      </c>
      <c r="M676">
        <v>13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ユニフォーム角名倫太郎ICONIC</v>
      </c>
    </row>
    <row r="677" spans="1:20" x14ac:dyDescent="0.3">
      <c r="A677">
        <f>VLOOKUP(Receive[[#This Row],[No用]],SetNo[[No.用]:[vlookup 用]],2,FALSE)</f>
        <v>120</v>
      </c>
      <c r="B677">
        <f>IF(A676&lt;&gt;Receive[[#This Row],[No]],1,B676+1)</f>
        <v>1</v>
      </c>
      <c r="C677" t="s">
        <v>108</v>
      </c>
      <c r="D677" t="s">
        <v>199</v>
      </c>
      <c r="E677" t="s">
        <v>77</v>
      </c>
      <c r="F677" t="s">
        <v>78</v>
      </c>
      <c r="G677" t="s">
        <v>195</v>
      </c>
      <c r="H677" t="s">
        <v>71</v>
      </c>
      <c r="I677">
        <v>1</v>
      </c>
      <c r="J677" t="s">
        <v>239</v>
      </c>
      <c r="K677" s="3" t="s">
        <v>119</v>
      </c>
      <c r="L677" s="3" t="s">
        <v>188</v>
      </c>
      <c r="M677">
        <v>35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ユニフォーム北信介ICONIC</v>
      </c>
    </row>
    <row r="678" spans="1:20" x14ac:dyDescent="0.3">
      <c r="A678">
        <f>VLOOKUP(Receive[[#This Row],[No用]],SetNo[[No.用]:[vlookup 用]],2,FALSE)</f>
        <v>120</v>
      </c>
      <c r="B678">
        <f>IF(A677&lt;&gt;Receive[[#This Row],[No]],1,B677+1)</f>
        <v>2</v>
      </c>
      <c r="C678" t="s">
        <v>108</v>
      </c>
      <c r="D678" t="s">
        <v>199</v>
      </c>
      <c r="E678" t="s">
        <v>77</v>
      </c>
      <c r="F678" t="s">
        <v>78</v>
      </c>
      <c r="G678" t="s">
        <v>195</v>
      </c>
      <c r="H678" t="s">
        <v>71</v>
      </c>
      <c r="I678">
        <v>1</v>
      </c>
      <c r="J678" t="s">
        <v>239</v>
      </c>
      <c r="K678" s="3" t="s">
        <v>173</v>
      </c>
      <c r="L678" s="3" t="s">
        <v>172</v>
      </c>
      <c r="M678">
        <v>32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ユニフォーム北信介ICONIC</v>
      </c>
    </row>
    <row r="679" spans="1:20" x14ac:dyDescent="0.3">
      <c r="A679">
        <f>VLOOKUP(Receive[[#This Row],[No用]],SetNo[[No.用]:[vlookup 用]],2,FALSE)</f>
        <v>120</v>
      </c>
      <c r="B679">
        <f>IF(A678&lt;&gt;Receive[[#This Row],[No]],1,B678+1)</f>
        <v>3</v>
      </c>
      <c r="C679" t="s">
        <v>108</v>
      </c>
      <c r="D679" t="s">
        <v>199</v>
      </c>
      <c r="E679" t="s">
        <v>77</v>
      </c>
      <c r="F679" t="s">
        <v>78</v>
      </c>
      <c r="G679" t="s">
        <v>195</v>
      </c>
      <c r="H679" t="s">
        <v>71</v>
      </c>
      <c r="I679">
        <v>1</v>
      </c>
      <c r="J679" t="s">
        <v>239</v>
      </c>
      <c r="K679" s="3" t="s">
        <v>241</v>
      </c>
      <c r="L679" s="3" t="s">
        <v>172</v>
      </c>
      <c r="M679">
        <v>32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ユニフォーム北信介ICONIC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4</v>
      </c>
      <c r="C680" t="s">
        <v>108</v>
      </c>
      <c r="D680" t="s">
        <v>199</v>
      </c>
      <c r="E680" t="s">
        <v>77</v>
      </c>
      <c r="F680" t="s">
        <v>78</v>
      </c>
      <c r="G680" t="s">
        <v>195</v>
      </c>
      <c r="H680" t="s">
        <v>71</v>
      </c>
      <c r="I680">
        <v>1</v>
      </c>
      <c r="J680" t="s">
        <v>239</v>
      </c>
      <c r="K680" s="3" t="s">
        <v>120</v>
      </c>
      <c r="L680" s="3" t="s">
        <v>183</v>
      </c>
      <c r="M680">
        <v>36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ユニフォーム北信介ICONIC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5</v>
      </c>
      <c r="C681" t="s">
        <v>108</v>
      </c>
      <c r="D681" t="s">
        <v>199</v>
      </c>
      <c r="E681" t="s">
        <v>77</v>
      </c>
      <c r="F681" t="s">
        <v>78</v>
      </c>
      <c r="G681" t="s">
        <v>195</v>
      </c>
      <c r="H681" t="s">
        <v>71</v>
      </c>
      <c r="I681">
        <v>1</v>
      </c>
      <c r="J681" t="s">
        <v>239</v>
      </c>
      <c r="K681" s="3" t="s">
        <v>174</v>
      </c>
      <c r="L681" s="3" t="s">
        <v>172</v>
      </c>
      <c r="M681">
        <v>32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ユニフォーム北信介ICONIC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6</v>
      </c>
      <c r="C682" t="s">
        <v>108</v>
      </c>
      <c r="D682" t="s">
        <v>199</v>
      </c>
      <c r="E682" t="s">
        <v>77</v>
      </c>
      <c r="F682" t="s">
        <v>78</v>
      </c>
      <c r="G682" t="s">
        <v>195</v>
      </c>
      <c r="H682" t="s">
        <v>71</v>
      </c>
      <c r="I682">
        <v>1</v>
      </c>
      <c r="J682" t="s">
        <v>239</v>
      </c>
      <c r="K682" s="3" t="s">
        <v>175</v>
      </c>
      <c r="L682" s="3" t="s">
        <v>172</v>
      </c>
      <c r="M682">
        <v>13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ユニフォーム北信介ICONIC</v>
      </c>
    </row>
    <row r="683" spans="1:20" x14ac:dyDescent="0.3">
      <c r="A683">
        <f>VLOOKUP(Receive[[#This Row],[No用]],SetNo[[No.用]:[vlookup 用]],2,FALSE)</f>
        <v>121</v>
      </c>
      <c r="B683">
        <f>IF(A682&lt;&gt;Receive[[#This Row],[No]],1,B682+1)</f>
        <v>1</v>
      </c>
      <c r="C683" t="s">
        <v>108</v>
      </c>
      <c r="D683" s="3" t="s">
        <v>678</v>
      </c>
      <c r="E683" t="s">
        <v>77</v>
      </c>
      <c r="F683" s="3" t="s">
        <v>78</v>
      </c>
      <c r="G683" t="s">
        <v>195</v>
      </c>
      <c r="H683" t="s">
        <v>71</v>
      </c>
      <c r="I683">
        <v>1</v>
      </c>
      <c r="J683" t="s">
        <v>239</v>
      </c>
      <c r="K683" s="3" t="s">
        <v>119</v>
      </c>
      <c r="L683" s="3" t="s">
        <v>172</v>
      </c>
      <c r="M683">
        <v>25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ユニフォーム尾白アランICONIC</v>
      </c>
    </row>
    <row r="684" spans="1:20" x14ac:dyDescent="0.3">
      <c r="A684">
        <f>VLOOKUP(Receive[[#This Row],[No用]],SetNo[[No.用]:[vlookup 用]],2,FALSE)</f>
        <v>121</v>
      </c>
      <c r="B684">
        <f>IF(A683&lt;&gt;Receive[[#This Row],[No]],1,B683+1)</f>
        <v>2</v>
      </c>
      <c r="C684" t="s">
        <v>108</v>
      </c>
      <c r="D684" s="3" t="s">
        <v>678</v>
      </c>
      <c r="E684" t="s">
        <v>77</v>
      </c>
      <c r="F684" s="3" t="s">
        <v>78</v>
      </c>
      <c r="G684" t="s">
        <v>195</v>
      </c>
      <c r="H684" t="s">
        <v>71</v>
      </c>
      <c r="I684">
        <v>1</v>
      </c>
      <c r="J684" t="s">
        <v>239</v>
      </c>
      <c r="K684" s="3" t="s">
        <v>173</v>
      </c>
      <c r="L684" s="3" t="s">
        <v>172</v>
      </c>
      <c r="M684">
        <v>25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ユニフォーム尾白アランICONIC</v>
      </c>
    </row>
    <row r="685" spans="1:20" x14ac:dyDescent="0.3">
      <c r="A685">
        <f>VLOOKUP(Receive[[#This Row],[No用]],SetNo[[No.用]:[vlookup 用]],2,FALSE)</f>
        <v>121</v>
      </c>
      <c r="B685">
        <f>IF(A684&lt;&gt;Receive[[#This Row],[No]],1,B684+1)</f>
        <v>3</v>
      </c>
      <c r="C685" t="s">
        <v>108</v>
      </c>
      <c r="D685" s="3" t="s">
        <v>678</v>
      </c>
      <c r="E685" t="s">
        <v>77</v>
      </c>
      <c r="F685" s="3" t="s">
        <v>78</v>
      </c>
      <c r="G685" t="s">
        <v>195</v>
      </c>
      <c r="H685" t="s">
        <v>71</v>
      </c>
      <c r="I685">
        <v>1</v>
      </c>
      <c r="J685" t="s">
        <v>239</v>
      </c>
      <c r="K685" s="3" t="s">
        <v>120</v>
      </c>
      <c r="L685" s="3" t="s">
        <v>172</v>
      </c>
      <c r="M685">
        <v>25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ユニフォーム尾白アランICONIC</v>
      </c>
    </row>
    <row r="686" spans="1:20" x14ac:dyDescent="0.3">
      <c r="A686">
        <f>VLOOKUP(Receive[[#This Row],[No用]],SetNo[[No.用]:[vlookup 用]],2,FALSE)</f>
        <v>121</v>
      </c>
      <c r="B686">
        <f>IF(A685&lt;&gt;Receive[[#This Row],[No]],1,B685+1)</f>
        <v>4</v>
      </c>
      <c r="C686" t="s">
        <v>108</v>
      </c>
      <c r="D686" s="3" t="s">
        <v>678</v>
      </c>
      <c r="E686" t="s">
        <v>77</v>
      </c>
      <c r="F686" s="3" t="s">
        <v>78</v>
      </c>
      <c r="G686" t="s">
        <v>195</v>
      </c>
      <c r="H686" t="s">
        <v>71</v>
      </c>
      <c r="I686">
        <v>1</v>
      </c>
      <c r="J686" t="s">
        <v>239</v>
      </c>
      <c r="K686" s="3" t="s">
        <v>174</v>
      </c>
      <c r="L686" s="3" t="s">
        <v>172</v>
      </c>
      <c r="M686">
        <v>25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ユニフォーム尾白アランICONIC</v>
      </c>
    </row>
    <row r="687" spans="1:20" x14ac:dyDescent="0.3">
      <c r="A687">
        <f>VLOOKUP(Receive[[#This Row],[No用]],SetNo[[No.用]:[vlookup 用]],2,FALSE)</f>
        <v>121</v>
      </c>
      <c r="B687">
        <f>IF(A686&lt;&gt;Receive[[#This Row],[No]],1,B686+1)</f>
        <v>5</v>
      </c>
      <c r="C687" t="s">
        <v>108</v>
      </c>
      <c r="D687" s="3" t="s">
        <v>678</v>
      </c>
      <c r="E687" t="s">
        <v>77</v>
      </c>
      <c r="F687" s="3" t="s">
        <v>78</v>
      </c>
      <c r="G687" t="s">
        <v>195</v>
      </c>
      <c r="H687" t="s">
        <v>71</v>
      </c>
      <c r="I687">
        <v>1</v>
      </c>
      <c r="J687" t="s">
        <v>239</v>
      </c>
      <c r="K687" s="3" t="s">
        <v>175</v>
      </c>
      <c r="L687" s="3" t="s">
        <v>172</v>
      </c>
      <c r="M687">
        <v>13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ユニフォーム尾白アランICONIC</v>
      </c>
    </row>
    <row r="688" spans="1:20" x14ac:dyDescent="0.3">
      <c r="A688">
        <f>VLOOKUP(Receive[[#This Row],[No用]],SetNo[[No.用]:[vlookup 用]],2,FALSE)</f>
        <v>122</v>
      </c>
      <c r="B688">
        <f>IF(A687&lt;&gt;Receive[[#This Row],[No]],1,B687+1)</f>
        <v>1</v>
      </c>
      <c r="C688" t="s">
        <v>108</v>
      </c>
      <c r="D688" s="3" t="s">
        <v>680</v>
      </c>
      <c r="E688" t="s">
        <v>77</v>
      </c>
      <c r="F688" s="3" t="s">
        <v>80</v>
      </c>
      <c r="G688" t="s">
        <v>195</v>
      </c>
      <c r="H688" t="s">
        <v>71</v>
      </c>
      <c r="I688">
        <v>1</v>
      </c>
      <c r="J688" t="s">
        <v>239</v>
      </c>
      <c r="K688" s="3" t="s">
        <v>119</v>
      </c>
      <c r="L688" s="3" t="s">
        <v>188</v>
      </c>
      <c r="M688">
        <v>36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ユニフォーム赤木路成ICONIC</v>
      </c>
    </row>
    <row r="689" spans="1:20" x14ac:dyDescent="0.3">
      <c r="A689">
        <f>VLOOKUP(Receive[[#This Row],[No用]],SetNo[[No.用]:[vlookup 用]],2,FALSE)</f>
        <v>122</v>
      </c>
      <c r="B689">
        <f>IF(A688&lt;&gt;Receive[[#This Row],[No]],1,B688+1)</f>
        <v>2</v>
      </c>
      <c r="C689" t="s">
        <v>108</v>
      </c>
      <c r="D689" s="3" t="s">
        <v>680</v>
      </c>
      <c r="E689" t="s">
        <v>77</v>
      </c>
      <c r="F689" s="3" t="s">
        <v>80</v>
      </c>
      <c r="G689" t="s">
        <v>195</v>
      </c>
      <c r="H689" t="s">
        <v>71</v>
      </c>
      <c r="I689">
        <v>1</v>
      </c>
      <c r="J689" t="s">
        <v>239</v>
      </c>
      <c r="K689" s="3" t="s">
        <v>205</v>
      </c>
      <c r="L689" s="3" t="s">
        <v>183</v>
      </c>
      <c r="M689">
        <v>41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ユニフォーム赤木路成ICONIC</v>
      </c>
    </row>
    <row r="690" spans="1:20" x14ac:dyDescent="0.3">
      <c r="A690">
        <f>VLOOKUP(Receive[[#This Row],[No用]],SetNo[[No.用]:[vlookup 用]],2,FALSE)</f>
        <v>122</v>
      </c>
      <c r="B690">
        <f>IF(A689&lt;&gt;Receive[[#This Row],[No]],1,B689+1)</f>
        <v>3</v>
      </c>
      <c r="C690" t="s">
        <v>108</v>
      </c>
      <c r="D690" s="3" t="s">
        <v>680</v>
      </c>
      <c r="E690" t="s">
        <v>77</v>
      </c>
      <c r="F690" s="3" t="s">
        <v>80</v>
      </c>
      <c r="G690" t="s">
        <v>195</v>
      </c>
      <c r="H690" t="s">
        <v>71</v>
      </c>
      <c r="I690">
        <v>1</v>
      </c>
      <c r="J690" t="s">
        <v>239</v>
      </c>
      <c r="K690" s="3" t="s">
        <v>173</v>
      </c>
      <c r="L690" s="3" t="s">
        <v>172</v>
      </c>
      <c r="M690">
        <v>33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ユニフォーム赤木路成ICONIC</v>
      </c>
    </row>
    <row r="691" spans="1:20" x14ac:dyDescent="0.3">
      <c r="A691">
        <f>VLOOKUP(Receive[[#This Row],[No用]],SetNo[[No.用]:[vlookup 用]],2,FALSE)</f>
        <v>122</v>
      </c>
      <c r="B691">
        <f>IF(A690&lt;&gt;Receive[[#This Row],[No]],1,B690+1)</f>
        <v>4</v>
      </c>
      <c r="C691" t="s">
        <v>108</v>
      </c>
      <c r="D691" s="3" t="s">
        <v>680</v>
      </c>
      <c r="E691" t="s">
        <v>77</v>
      </c>
      <c r="F691" s="3" t="s">
        <v>80</v>
      </c>
      <c r="G691" t="s">
        <v>195</v>
      </c>
      <c r="H691" t="s">
        <v>71</v>
      </c>
      <c r="I691">
        <v>1</v>
      </c>
      <c r="J691" t="s">
        <v>239</v>
      </c>
      <c r="K691" s="3" t="s">
        <v>241</v>
      </c>
      <c r="L691" s="3" t="s">
        <v>235</v>
      </c>
      <c r="M691">
        <v>57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ユニフォーム赤木路成ICONIC</v>
      </c>
    </row>
    <row r="692" spans="1:20" x14ac:dyDescent="0.3">
      <c r="A692">
        <f>VLOOKUP(Receive[[#This Row],[No用]],SetNo[[No.用]:[vlookup 用]],2,FALSE)</f>
        <v>122</v>
      </c>
      <c r="B692">
        <f>IF(A691&lt;&gt;Receive[[#This Row],[No]],1,B691+1)</f>
        <v>5</v>
      </c>
      <c r="C692" t="s">
        <v>108</v>
      </c>
      <c r="D692" s="3" t="s">
        <v>680</v>
      </c>
      <c r="E692" t="s">
        <v>77</v>
      </c>
      <c r="F692" s="3" t="s">
        <v>80</v>
      </c>
      <c r="G692" t="s">
        <v>195</v>
      </c>
      <c r="H692" t="s">
        <v>71</v>
      </c>
      <c r="I692">
        <v>1</v>
      </c>
      <c r="J692" t="s">
        <v>239</v>
      </c>
      <c r="K692" s="3" t="s">
        <v>120</v>
      </c>
      <c r="L692" s="3" t="s">
        <v>183</v>
      </c>
      <c r="M692">
        <v>36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ユニフォーム赤木路成ICONIC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6</v>
      </c>
      <c r="C693" t="s">
        <v>108</v>
      </c>
      <c r="D693" s="3" t="s">
        <v>680</v>
      </c>
      <c r="E693" t="s">
        <v>77</v>
      </c>
      <c r="F693" s="3" t="s">
        <v>80</v>
      </c>
      <c r="G693" t="s">
        <v>195</v>
      </c>
      <c r="H693" t="s">
        <v>71</v>
      </c>
      <c r="I693">
        <v>1</v>
      </c>
      <c r="J693" t="s">
        <v>239</v>
      </c>
      <c r="K693" s="3" t="s">
        <v>174</v>
      </c>
      <c r="L693" s="3" t="s">
        <v>172</v>
      </c>
      <c r="M693">
        <v>33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ユニフォーム赤木路成ICONIC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7</v>
      </c>
      <c r="C694" t="s">
        <v>108</v>
      </c>
      <c r="D694" s="3" t="s">
        <v>680</v>
      </c>
      <c r="E694" t="s">
        <v>77</v>
      </c>
      <c r="F694" s="3" t="s">
        <v>80</v>
      </c>
      <c r="G694" t="s">
        <v>195</v>
      </c>
      <c r="H694" t="s">
        <v>71</v>
      </c>
      <c r="I694">
        <v>1</v>
      </c>
      <c r="J694" t="s">
        <v>239</v>
      </c>
      <c r="K694" s="3" t="s">
        <v>175</v>
      </c>
      <c r="L694" s="3" t="s">
        <v>172</v>
      </c>
      <c r="M694">
        <v>33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ユニフォーム赤木路成ICONIC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8</v>
      </c>
      <c r="C695" t="s">
        <v>108</v>
      </c>
      <c r="D695" s="3" t="s">
        <v>680</v>
      </c>
      <c r="E695" t="s">
        <v>77</v>
      </c>
      <c r="F695" s="3" t="s">
        <v>80</v>
      </c>
      <c r="G695" t="s">
        <v>195</v>
      </c>
      <c r="H695" t="s">
        <v>71</v>
      </c>
      <c r="I695">
        <v>1</v>
      </c>
      <c r="J695" t="s">
        <v>239</v>
      </c>
      <c r="K695" s="3" t="s">
        <v>193</v>
      </c>
      <c r="L695" s="3" t="s">
        <v>235</v>
      </c>
      <c r="M695">
        <v>47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ユニフォーム赤木路成ICONIC</v>
      </c>
    </row>
    <row r="696" spans="1:20" x14ac:dyDescent="0.3">
      <c r="A696">
        <f>VLOOKUP(Receive[[#This Row],[No用]],SetNo[[No.用]:[vlookup 用]],2,FALSE)</f>
        <v>123</v>
      </c>
      <c r="B696">
        <f>IF(A695&lt;&gt;Receive[[#This Row],[No]],1,B695+1)</f>
        <v>1</v>
      </c>
      <c r="C696" t="s">
        <v>108</v>
      </c>
      <c r="D696" s="3" t="s">
        <v>682</v>
      </c>
      <c r="E696" t="s">
        <v>77</v>
      </c>
      <c r="F696" s="3" t="s">
        <v>82</v>
      </c>
      <c r="G696" t="s">
        <v>195</v>
      </c>
      <c r="H696" t="s">
        <v>71</v>
      </c>
      <c r="I696">
        <v>1</v>
      </c>
      <c r="J696" t="s">
        <v>239</v>
      </c>
      <c r="K696" s="3" t="s">
        <v>119</v>
      </c>
      <c r="L696" s="3" t="s">
        <v>172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ユニフォーム大耳練ICONIC</v>
      </c>
    </row>
    <row r="697" spans="1:20" x14ac:dyDescent="0.3">
      <c r="A697">
        <f>VLOOKUP(Receive[[#This Row],[No用]],SetNo[[No.用]:[vlookup 用]],2,FALSE)</f>
        <v>123</v>
      </c>
      <c r="B697">
        <f>IF(A696&lt;&gt;Receive[[#This Row],[No]],1,B696+1)</f>
        <v>2</v>
      </c>
      <c r="C697" t="s">
        <v>108</v>
      </c>
      <c r="D697" s="3" t="s">
        <v>682</v>
      </c>
      <c r="E697" t="s">
        <v>77</v>
      </c>
      <c r="F697" s="3" t="s">
        <v>82</v>
      </c>
      <c r="G697" t="s">
        <v>195</v>
      </c>
      <c r="H697" t="s">
        <v>71</v>
      </c>
      <c r="I697">
        <v>1</v>
      </c>
      <c r="J697" t="s">
        <v>239</v>
      </c>
      <c r="K697" s="3" t="s">
        <v>173</v>
      </c>
      <c r="L697" s="3" t="s">
        <v>172</v>
      </c>
      <c r="M697">
        <v>28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ユニフォーム大耳練ICONIC</v>
      </c>
    </row>
    <row r="698" spans="1:20" x14ac:dyDescent="0.3">
      <c r="A698">
        <f>VLOOKUP(Receive[[#This Row],[No用]],SetNo[[No.用]:[vlookup 用]],2,FALSE)</f>
        <v>123</v>
      </c>
      <c r="B698">
        <f>IF(A697&lt;&gt;Receive[[#This Row],[No]],1,B697+1)</f>
        <v>3</v>
      </c>
      <c r="C698" t="s">
        <v>108</v>
      </c>
      <c r="D698" s="3" t="s">
        <v>682</v>
      </c>
      <c r="E698" t="s">
        <v>77</v>
      </c>
      <c r="F698" s="3" t="s">
        <v>82</v>
      </c>
      <c r="G698" t="s">
        <v>195</v>
      </c>
      <c r="H698" t="s">
        <v>71</v>
      </c>
      <c r="I698">
        <v>1</v>
      </c>
      <c r="J698" t="s">
        <v>239</v>
      </c>
      <c r="K698" s="3" t="s">
        <v>120</v>
      </c>
      <c r="L698" s="3" t="s">
        <v>172</v>
      </c>
      <c r="M698">
        <v>28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ユニフォーム大耳練ICONIC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4</v>
      </c>
      <c r="C699" t="s">
        <v>108</v>
      </c>
      <c r="D699" s="3" t="s">
        <v>682</v>
      </c>
      <c r="E699" t="s">
        <v>77</v>
      </c>
      <c r="F699" s="3" t="s">
        <v>82</v>
      </c>
      <c r="G699" t="s">
        <v>195</v>
      </c>
      <c r="H699" t="s">
        <v>71</v>
      </c>
      <c r="I699">
        <v>1</v>
      </c>
      <c r="J699" t="s">
        <v>239</v>
      </c>
      <c r="K699" s="3" t="s">
        <v>174</v>
      </c>
      <c r="L699" s="3" t="s">
        <v>172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ユニフォーム大耳練ICONIC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5</v>
      </c>
      <c r="C700" t="s">
        <v>108</v>
      </c>
      <c r="D700" s="3" t="s">
        <v>682</v>
      </c>
      <c r="E700" t="s">
        <v>77</v>
      </c>
      <c r="F700" s="3" t="s">
        <v>82</v>
      </c>
      <c r="G700" t="s">
        <v>195</v>
      </c>
      <c r="H700" t="s">
        <v>71</v>
      </c>
      <c r="I700">
        <v>1</v>
      </c>
      <c r="J700" t="s">
        <v>239</v>
      </c>
      <c r="K700" s="3" t="s">
        <v>175</v>
      </c>
      <c r="L700" s="3" t="s">
        <v>172</v>
      </c>
      <c r="M700">
        <v>13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ユニフォーム大耳練ICONIC</v>
      </c>
    </row>
    <row r="701" spans="1:20" x14ac:dyDescent="0.3">
      <c r="A701">
        <f>VLOOKUP(Receive[[#This Row],[No用]],SetNo[[No.用]:[vlookup 用]],2,FALSE)</f>
        <v>124</v>
      </c>
      <c r="B701">
        <f>IF(A700&lt;&gt;Receive[[#This Row],[No]],1,B700+1)</f>
        <v>1</v>
      </c>
      <c r="C701" t="s">
        <v>108</v>
      </c>
      <c r="D701" s="3" t="s">
        <v>684</v>
      </c>
      <c r="E701" t="s">
        <v>77</v>
      </c>
      <c r="F701" s="3" t="s">
        <v>78</v>
      </c>
      <c r="G701" t="s">
        <v>195</v>
      </c>
      <c r="H701" t="s">
        <v>71</v>
      </c>
      <c r="I701">
        <v>1</v>
      </c>
      <c r="J701" t="s">
        <v>239</v>
      </c>
      <c r="K701" s="3" t="s">
        <v>119</v>
      </c>
      <c r="L701" s="3" t="s">
        <v>188</v>
      </c>
      <c r="M701">
        <v>28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ユニフォーム理石平介ICONIC</v>
      </c>
    </row>
    <row r="702" spans="1:20" x14ac:dyDescent="0.3">
      <c r="A702">
        <f>VLOOKUP(Receive[[#This Row],[No用]],SetNo[[No.用]:[vlookup 用]],2,FALSE)</f>
        <v>124</v>
      </c>
      <c r="B702">
        <f>IF(A701&lt;&gt;Receive[[#This Row],[No]],1,B701+1)</f>
        <v>2</v>
      </c>
      <c r="C702" t="s">
        <v>108</v>
      </c>
      <c r="D702" s="3" t="s">
        <v>684</v>
      </c>
      <c r="E702" t="s">
        <v>77</v>
      </c>
      <c r="F702" s="3" t="s">
        <v>78</v>
      </c>
      <c r="G702" t="s">
        <v>195</v>
      </c>
      <c r="H702" t="s">
        <v>71</v>
      </c>
      <c r="I702">
        <v>1</v>
      </c>
      <c r="J702" t="s">
        <v>239</v>
      </c>
      <c r="K702" s="3" t="s">
        <v>205</v>
      </c>
      <c r="L702" s="3" t="s">
        <v>183</v>
      </c>
      <c r="M702">
        <v>31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ユニフォーム理石平介ICONIC</v>
      </c>
    </row>
    <row r="703" spans="1:20" x14ac:dyDescent="0.3">
      <c r="A703">
        <f>VLOOKUP(Receive[[#This Row],[No用]],SetNo[[No.用]:[vlookup 用]],2,FALSE)</f>
        <v>124</v>
      </c>
      <c r="B703">
        <f>IF(A702&lt;&gt;Receive[[#This Row],[No]],1,B702+1)</f>
        <v>3</v>
      </c>
      <c r="C703" t="s">
        <v>108</v>
      </c>
      <c r="D703" s="3" t="s">
        <v>684</v>
      </c>
      <c r="E703" t="s">
        <v>77</v>
      </c>
      <c r="F703" s="3" t="s">
        <v>78</v>
      </c>
      <c r="G703" t="s">
        <v>195</v>
      </c>
      <c r="H703" t="s">
        <v>71</v>
      </c>
      <c r="I703">
        <v>1</v>
      </c>
      <c r="J703" t="s">
        <v>239</v>
      </c>
      <c r="K703" s="3" t="s">
        <v>173</v>
      </c>
      <c r="L703" s="3" t="s">
        <v>172</v>
      </c>
      <c r="M703">
        <v>25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ユニフォーム理石平介ICONIC</v>
      </c>
    </row>
    <row r="704" spans="1:20" x14ac:dyDescent="0.3">
      <c r="A704">
        <f>VLOOKUP(Receive[[#This Row],[No用]],SetNo[[No.用]:[vlookup 用]],2,FALSE)</f>
        <v>124</v>
      </c>
      <c r="B704">
        <f>IF(A703&lt;&gt;Receive[[#This Row],[No]],1,B703+1)</f>
        <v>4</v>
      </c>
      <c r="C704" t="s">
        <v>108</v>
      </c>
      <c r="D704" s="3" t="s">
        <v>684</v>
      </c>
      <c r="E704" t="s">
        <v>77</v>
      </c>
      <c r="F704" s="3" t="s">
        <v>78</v>
      </c>
      <c r="G704" t="s">
        <v>195</v>
      </c>
      <c r="H704" t="s">
        <v>71</v>
      </c>
      <c r="I704">
        <v>1</v>
      </c>
      <c r="J704" t="s">
        <v>239</v>
      </c>
      <c r="K704" s="3" t="s">
        <v>120</v>
      </c>
      <c r="L704" s="3" t="s">
        <v>188</v>
      </c>
      <c r="M704">
        <v>28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ユニフォーム理石平介ICONIC</v>
      </c>
    </row>
    <row r="705" spans="1:20" x14ac:dyDescent="0.3">
      <c r="A705">
        <f>VLOOKUP(Receive[[#This Row],[No用]],SetNo[[No.用]:[vlookup 用]],2,FALSE)</f>
        <v>124</v>
      </c>
      <c r="B705">
        <f>IF(A704&lt;&gt;Receive[[#This Row],[No]],1,B704+1)</f>
        <v>5</v>
      </c>
      <c r="C705" t="s">
        <v>108</v>
      </c>
      <c r="D705" s="3" t="s">
        <v>684</v>
      </c>
      <c r="E705" t="s">
        <v>77</v>
      </c>
      <c r="F705" s="3" t="s">
        <v>78</v>
      </c>
      <c r="G705" t="s">
        <v>195</v>
      </c>
      <c r="H705" t="s">
        <v>71</v>
      </c>
      <c r="I705">
        <v>1</v>
      </c>
      <c r="J705" t="s">
        <v>239</v>
      </c>
      <c r="K705" s="3" t="s">
        <v>174</v>
      </c>
      <c r="L705" s="3" t="s">
        <v>172</v>
      </c>
      <c r="M705">
        <v>25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ユニフォーム理石平介ICONIC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6</v>
      </c>
      <c r="C706" t="s">
        <v>108</v>
      </c>
      <c r="D706" s="3" t="s">
        <v>684</v>
      </c>
      <c r="E706" t="s">
        <v>77</v>
      </c>
      <c r="F706" s="3" t="s">
        <v>78</v>
      </c>
      <c r="G706" t="s">
        <v>195</v>
      </c>
      <c r="H706" t="s">
        <v>71</v>
      </c>
      <c r="I706">
        <v>1</v>
      </c>
      <c r="J706" t="s">
        <v>239</v>
      </c>
      <c r="K706" s="3" t="s">
        <v>175</v>
      </c>
      <c r="L706" s="3" t="s">
        <v>172</v>
      </c>
      <c r="M706">
        <v>13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ユニフォーム理石平介ICONIC</v>
      </c>
    </row>
    <row r="707" spans="1:20" x14ac:dyDescent="0.3">
      <c r="A707">
        <f>VLOOKUP(Receive[[#This Row],[No用]],SetNo[[No.用]:[vlookup 用]],2,FALSE)</f>
        <v>125</v>
      </c>
      <c r="B707">
        <f>IF(A706&lt;&gt;Receive[[#This Row],[No]],1,B706+1)</f>
        <v>1</v>
      </c>
      <c r="C707" t="s">
        <v>108</v>
      </c>
      <c r="D707" t="s">
        <v>122</v>
      </c>
      <c r="E707" t="s">
        <v>90</v>
      </c>
      <c r="F707" t="s">
        <v>78</v>
      </c>
      <c r="G707" t="s">
        <v>128</v>
      </c>
      <c r="H707" t="s">
        <v>71</v>
      </c>
      <c r="I707">
        <v>1</v>
      </c>
      <c r="J707" t="s">
        <v>16</v>
      </c>
      <c r="K707" s="3" t="s">
        <v>119</v>
      </c>
      <c r="L707" s="3" t="s">
        <v>172</v>
      </c>
      <c r="M707">
        <v>29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ユニフォーム木兎光太郎ICONIC</v>
      </c>
    </row>
    <row r="708" spans="1:20" x14ac:dyDescent="0.3">
      <c r="A708">
        <f>VLOOKUP(Receive[[#This Row],[No用]],SetNo[[No.用]:[vlookup 用]],2,FALSE)</f>
        <v>125</v>
      </c>
      <c r="B708">
        <f>IF(A707&lt;&gt;Receive[[#This Row],[No]],1,B707+1)</f>
        <v>2</v>
      </c>
      <c r="C708" t="s">
        <v>108</v>
      </c>
      <c r="D708" t="s">
        <v>122</v>
      </c>
      <c r="E708" t="s">
        <v>90</v>
      </c>
      <c r="F708" t="s">
        <v>78</v>
      </c>
      <c r="G708" t="s">
        <v>128</v>
      </c>
      <c r="H708" t="s">
        <v>71</v>
      </c>
      <c r="I708">
        <v>1</v>
      </c>
      <c r="J708" t="s">
        <v>16</v>
      </c>
      <c r="K708" s="3" t="s">
        <v>173</v>
      </c>
      <c r="L708" s="3" t="s">
        <v>172</v>
      </c>
      <c r="M708">
        <v>29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ユニフォーム木兎光太郎ICONIC</v>
      </c>
    </row>
    <row r="709" spans="1:20" x14ac:dyDescent="0.3">
      <c r="A709">
        <f>VLOOKUP(Receive[[#This Row],[No用]],SetNo[[No.用]:[vlookup 用]],2,FALSE)</f>
        <v>125</v>
      </c>
      <c r="B709">
        <f>IF(A708&lt;&gt;Receive[[#This Row],[No]],1,B708+1)</f>
        <v>3</v>
      </c>
      <c r="C709" t="s">
        <v>108</v>
      </c>
      <c r="D709" t="s">
        <v>122</v>
      </c>
      <c r="E709" t="s">
        <v>90</v>
      </c>
      <c r="F709" t="s">
        <v>78</v>
      </c>
      <c r="G709" t="s">
        <v>128</v>
      </c>
      <c r="H709" t="s">
        <v>71</v>
      </c>
      <c r="I709">
        <v>1</v>
      </c>
      <c r="J709" t="s">
        <v>16</v>
      </c>
      <c r="K709" s="3" t="s">
        <v>120</v>
      </c>
      <c r="L709" s="3" t="s">
        <v>172</v>
      </c>
      <c r="M709">
        <v>29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ユニフォーム木兎光太郎ICONIC</v>
      </c>
    </row>
    <row r="710" spans="1:20" x14ac:dyDescent="0.3">
      <c r="A710">
        <f>VLOOKUP(Receive[[#This Row],[No用]],SetNo[[No.用]:[vlookup 用]],2,FALSE)</f>
        <v>125</v>
      </c>
      <c r="B710">
        <f>IF(A709&lt;&gt;Receive[[#This Row],[No]],1,B709+1)</f>
        <v>4</v>
      </c>
      <c r="C710" t="s">
        <v>108</v>
      </c>
      <c r="D710" t="s">
        <v>122</v>
      </c>
      <c r="E710" t="s">
        <v>90</v>
      </c>
      <c r="F710" t="s">
        <v>78</v>
      </c>
      <c r="G710" t="s">
        <v>128</v>
      </c>
      <c r="H710" t="s">
        <v>71</v>
      </c>
      <c r="I710">
        <v>1</v>
      </c>
      <c r="J710" t="s">
        <v>16</v>
      </c>
      <c r="K710" s="3" t="s">
        <v>174</v>
      </c>
      <c r="L710" s="3" t="s">
        <v>172</v>
      </c>
      <c r="M710">
        <v>29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ユニフォーム木兎光太郎ICONIC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5</v>
      </c>
      <c r="C711" t="s">
        <v>108</v>
      </c>
      <c r="D711" t="s">
        <v>122</v>
      </c>
      <c r="E711" t="s">
        <v>90</v>
      </c>
      <c r="F711" t="s">
        <v>78</v>
      </c>
      <c r="G711" t="s">
        <v>128</v>
      </c>
      <c r="H711" t="s">
        <v>71</v>
      </c>
      <c r="I711">
        <v>1</v>
      </c>
      <c r="J711" t="s">
        <v>16</v>
      </c>
      <c r="K711" s="3" t="s">
        <v>175</v>
      </c>
      <c r="L711" s="3" t="s">
        <v>172</v>
      </c>
      <c r="M711">
        <v>13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ユニフォーム木兎光太郎ICONIC</v>
      </c>
    </row>
    <row r="712" spans="1:20" x14ac:dyDescent="0.3">
      <c r="A712">
        <f>VLOOKUP(Receive[[#This Row],[No用]],SetNo[[No.用]:[vlookup 用]],2,FALSE)</f>
        <v>126</v>
      </c>
      <c r="B712">
        <f>IF(A711&lt;&gt;Receive[[#This Row],[No]],1,B711+1)</f>
        <v>1</v>
      </c>
      <c r="C712" t="s">
        <v>150</v>
      </c>
      <c r="D712" t="s">
        <v>122</v>
      </c>
      <c r="E712" t="s">
        <v>77</v>
      </c>
      <c r="F712" t="s">
        <v>78</v>
      </c>
      <c r="G712" t="s">
        <v>128</v>
      </c>
      <c r="H712" t="s">
        <v>71</v>
      </c>
      <c r="I712">
        <v>1</v>
      </c>
      <c r="J712" t="s">
        <v>16</v>
      </c>
      <c r="K712" s="3" t="s">
        <v>119</v>
      </c>
      <c r="L712" s="3" t="s">
        <v>172</v>
      </c>
      <c r="M712">
        <v>29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夏祭り木兎光太郎ICONIC</v>
      </c>
    </row>
    <row r="713" spans="1:20" x14ac:dyDescent="0.3">
      <c r="A713">
        <f>VLOOKUP(Receive[[#This Row],[No用]],SetNo[[No.用]:[vlookup 用]],2,FALSE)</f>
        <v>126</v>
      </c>
      <c r="B713">
        <f>IF(A712&lt;&gt;Receive[[#This Row],[No]],1,B712+1)</f>
        <v>2</v>
      </c>
      <c r="C713" t="s">
        <v>150</v>
      </c>
      <c r="D713" t="s">
        <v>122</v>
      </c>
      <c r="E713" t="s">
        <v>77</v>
      </c>
      <c r="F713" t="s">
        <v>78</v>
      </c>
      <c r="G713" t="s">
        <v>128</v>
      </c>
      <c r="H713" t="s">
        <v>71</v>
      </c>
      <c r="I713">
        <v>1</v>
      </c>
      <c r="J713" t="s">
        <v>16</v>
      </c>
      <c r="K713" s="3" t="s">
        <v>173</v>
      </c>
      <c r="L713" s="3" t="s">
        <v>172</v>
      </c>
      <c r="M713">
        <v>29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夏祭り木兎光太郎ICONIC</v>
      </c>
    </row>
    <row r="714" spans="1:20" x14ac:dyDescent="0.3">
      <c r="A714">
        <f>VLOOKUP(Receive[[#This Row],[No用]],SetNo[[No.用]:[vlookup 用]],2,FALSE)</f>
        <v>126</v>
      </c>
      <c r="B714">
        <f>IF(A713&lt;&gt;Receive[[#This Row],[No]],1,B713+1)</f>
        <v>3</v>
      </c>
      <c r="C714" t="s">
        <v>150</v>
      </c>
      <c r="D714" t="s">
        <v>122</v>
      </c>
      <c r="E714" t="s">
        <v>77</v>
      </c>
      <c r="F714" t="s">
        <v>78</v>
      </c>
      <c r="G714" t="s">
        <v>128</v>
      </c>
      <c r="H714" t="s">
        <v>71</v>
      </c>
      <c r="I714">
        <v>1</v>
      </c>
      <c r="J714" t="s">
        <v>239</v>
      </c>
      <c r="K714" s="3" t="s">
        <v>120</v>
      </c>
      <c r="L714" s="3" t="s">
        <v>172</v>
      </c>
      <c r="M714">
        <v>29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夏祭り木兎光太郎ICONIC</v>
      </c>
    </row>
    <row r="715" spans="1:20" x14ac:dyDescent="0.3">
      <c r="A715">
        <f>VLOOKUP(Receive[[#This Row],[No用]],SetNo[[No.用]:[vlookup 用]],2,FALSE)</f>
        <v>126</v>
      </c>
      <c r="B715">
        <f>IF(A714&lt;&gt;Receive[[#This Row],[No]],1,B714+1)</f>
        <v>4</v>
      </c>
      <c r="C715" t="s">
        <v>150</v>
      </c>
      <c r="D715" t="s">
        <v>122</v>
      </c>
      <c r="E715" t="s">
        <v>77</v>
      </c>
      <c r="F715" t="s">
        <v>78</v>
      </c>
      <c r="G715" t="s">
        <v>128</v>
      </c>
      <c r="H715" t="s">
        <v>71</v>
      </c>
      <c r="I715">
        <v>1</v>
      </c>
      <c r="J715" t="s">
        <v>239</v>
      </c>
      <c r="K715" s="3" t="s">
        <v>174</v>
      </c>
      <c r="L715" s="3" t="s">
        <v>172</v>
      </c>
      <c r="M715">
        <v>29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夏祭り木兎光太郎ICONIC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5</v>
      </c>
      <c r="C716" t="s">
        <v>150</v>
      </c>
      <c r="D716" t="s">
        <v>122</v>
      </c>
      <c r="E716" t="s">
        <v>77</v>
      </c>
      <c r="F716" t="s">
        <v>78</v>
      </c>
      <c r="G716" t="s">
        <v>128</v>
      </c>
      <c r="H716" t="s">
        <v>71</v>
      </c>
      <c r="I716">
        <v>1</v>
      </c>
      <c r="J716" t="s">
        <v>239</v>
      </c>
      <c r="K716" s="3" t="s">
        <v>175</v>
      </c>
      <c r="L716" s="3" t="s">
        <v>172</v>
      </c>
      <c r="M716">
        <v>13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夏祭り木兎光太郎ICONIC</v>
      </c>
    </row>
    <row r="717" spans="1:20" x14ac:dyDescent="0.3">
      <c r="A717">
        <f>VLOOKUP(Receive[[#This Row],[No用]],SetNo[[No.用]:[vlookup 用]],2,FALSE)</f>
        <v>127</v>
      </c>
      <c r="B717">
        <f>IF(A716&lt;&gt;Receive[[#This Row],[No]],1,B716+1)</f>
        <v>1</v>
      </c>
      <c r="C717" t="s">
        <v>108</v>
      </c>
      <c r="D717" t="s">
        <v>123</v>
      </c>
      <c r="E717" t="s">
        <v>90</v>
      </c>
      <c r="F717" t="s">
        <v>78</v>
      </c>
      <c r="G717" t="s">
        <v>128</v>
      </c>
      <c r="H717" t="s">
        <v>71</v>
      </c>
      <c r="I717">
        <v>1</v>
      </c>
      <c r="J717" t="s">
        <v>239</v>
      </c>
      <c r="K717" s="3" t="s">
        <v>119</v>
      </c>
      <c r="L717" s="3" t="s">
        <v>183</v>
      </c>
      <c r="M717">
        <v>33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ユニフォーム木葉秋紀ICONIC</v>
      </c>
    </row>
    <row r="718" spans="1:20" x14ac:dyDescent="0.3">
      <c r="A718">
        <f>VLOOKUP(Receive[[#This Row],[No用]],SetNo[[No.用]:[vlookup 用]],2,FALSE)</f>
        <v>127</v>
      </c>
      <c r="B718">
        <f>IF(A717&lt;&gt;Receive[[#This Row],[No]],1,B717+1)</f>
        <v>2</v>
      </c>
      <c r="C718" t="s">
        <v>108</v>
      </c>
      <c r="D718" t="s">
        <v>123</v>
      </c>
      <c r="E718" t="s">
        <v>90</v>
      </c>
      <c r="F718" t="s">
        <v>78</v>
      </c>
      <c r="G718" t="s">
        <v>128</v>
      </c>
      <c r="H718" t="s">
        <v>71</v>
      </c>
      <c r="I718">
        <v>1</v>
      </c>
      <c r="J718" t="s">
        <v>239</v>
      </c>
      <c r="K718" s="3" t="s">
        <v>173</v>
      </c>
      <c r="L718" s="3" t="s">
        <v>172</v>
      </c>
      <c r="M718">
        <v>30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ユニフォーム木葉秋紀ICONIC</v>
      </c>
    </row>
    <row r="719" spans="1:20" x14ac:dyDescent="0.3">
      <c r="A719">
        <f>VLOOKUP(Receive[[#This Row],[No用]],SetNo[[No.用]:[vlookup 用]],2,FALSE)</f>
        <v>127</v>
      </c>
      <c r="B719">
        <f>IF(A718&lt;&gt;Receive[[#This Row],[No]],1,B718+1)</f>
        <v>3</v>
      </c>
      <c r="C719" t="s">
        <v>108</v>
      </c>
      <c r="D719" t="s">
        <v>123</v>
      </c>
      <c r="E719" t="s">
        <v>90</v>
      </c>
      <c r="F719" t="s">
        <v>78</v>
      </c>
      <c r="G719" t="s">
        <v>128</v>
      </c>
      <c r="H719" t="s">
        <v>71</v>
      </c>
      <c r="I719">
        <v>1</v>
      </c>
      <c r="J719" t="s">
        <v>239</v>
      </c>
      <c r="K719" s="3" t="s">
        <v>241</v>
      </c>
      <c r="L719" s="3" t="s">
        <v>172</v>
      </c>
      <c r="M719">
        <v>30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ユニフォーム木葉秋紀ICONIC</v>
      </c>
    </row>
    <row r="720" spans="1:20" x14ac:dyDescent="0.3">
      <c r="A720">
        <f>VLOOKUP(Receive[[#This Row],[No用]],SetNo[[No.用]:[vlookup 用]],2,FALSE)</f>
        <v>127</v>
      </c>
      <c r="B720">
        <f>IF(A719&lt;&gt;Receive[[#This Row],[No]],1,B719+1)</f>
        <v>4</v>
      </c>
      <c r="C720" t="s">
        <v>108</v>
      </c>
      <c r="D720" t="s">
        <v>123</v>
      </c>
      <c r="E720" t="s">
        <v>90</v>
      </c>
      <c r="F720" t="s">
        <v>78</v>
      </c>
      <c r="G720" t="s">
        <v>128</v>
      </c>
      <c r="H720" t="s">
        <v>71</v>
      </c>
      <c r="I720">
        <v>1</v>
      </c>
      <c r="J720" t="s">
        <v>239</v>
      </c>
      <c r="K720" s="3" t="s">
        <v>120</v>
      </c>
      <c r="L720" s="3" t="s">
        <v>183</v>
      </c>
      <c r="M720">
        <v>33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ユニフォーム木葉秋紀ICONIC</v>
      </c>
    </row>
    <row r="721" spans="1:20" x14ac:dyDescent="0.3">
      <c r="A721">
        <f>VLOOKUP(Receive[[#This Row],[No用]],SetNo[[No.用]:[vlookup 用]],2,FALSE)</f>
        <v>127</v>
      </c>
      <c r="B721">
        <f>IF(A720&lt;&gt;Receive[[#This Row],[No]],1,B720+1)</f>
        <v>5</v>
      </c>
      <c r="C721" t="s">
        <v>108</v>
      </c>
      <c r="D721" t="s">
        <v>123</v>
      </c>
      <c r="E721" t="s">
        <v>90</v>
      </c>
      <c r="F721" t="s">
        <v>78</v>
      </c>
      <c r="G721" t="s">
        <v>128</v>
      </c>
      <c r="H721" t="s">
        <v>71</v>
      </c>
      <c r="I721">
        <v>1</v>
      </c>
      <c r="J721" t="s">
        <v>239</v>
      </c>
      <c r="K721" s="3" t="s">
        <v>174</v>
      </c>
      <c r="L721" s="3" t="s">
        <v>172</v>
      </c>
      <c r="M721">
        <v>30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ユニフォーム木葉秋紀ICONIC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6</v>
      </c>
      <c r="C722" t="s">
        <v>108</v>
      </c>
      <c r="D722" t="s">
        <v>123</v>
      </c>
      <c r="E722" t="s">
        <v>90</v>
      </c>
      <c r="F722" t="s">
        <v>78</v>
      </c>
      <c r="G722" t="s">
        <v>128</v>
      </c>
      <c r="H722" t="s">
        <v>71</v>
      </c>
      <c r="I722">
        <v>1</v>
      </c>
      <c r="J722" t="s">
        <v>239</v>
      </c>
      <c r="K722" s="3" t="s">
        <v>175</v>
      </c>
      <c r="L722" s="3" t="s">
        <v>172</v>
      </c>
      <c r="M722">
        <v>13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ユニフォーム木葉秋紀ICONIC</v>
      </c>
    </row>
    <row r="723" spans="1:20" x14ac:dyDescent="0.3">
      <c r="A723">
        <f>VLOOKUP(Receive[[#This Row],[No用]],SetNo[[No.用]:[vlookup 用]],2,FALSE)</f>
        <v>128</v>
      </c>
      <c r="B723">
        <f>IF(A722&lt;&gt;Receive[[#This Row],[No]],1,B722+1)</f>
        <v>1</v>
      </c>
      <c r="C723" s="3" t="s">
        <v>398</v>
      </c>
      <c r="D723" t="s">
        <v>123</v>
      </c>
      <c r="E723" s="3" t="s">
        <v>77</v>
      </c>
      <c r="F723" t="s">
        <v>78</v>
      </c>
      <c r="G723" t="s">
        <v>128</v>
      </c>
      <c r="H723" t="s">
        <v>71</v>
      </c>
      <c r="I723">
        <v>1</v>
      </c>
      <c r="J723" t="s">
        <v>239</v>
      </c>
      <c r="K723" s="3" t="s">
        <v>119</v>
      </c>
      <c r="L723" s="3" t="s">
        <v>183</v>
      </c>
      <c r="M723">
        <v>33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探偵木葉秋紀ICONIC</v>
      </c>
    </row>
    <row r="724" spans="1:20" x14ac:dyDescent="0.3">
      <c r="A724">
        <f>VLOOKUP(Receive[[#This Row],[No用]],SetNo[[No.用]:[vlookup 用]],2,FALSE)</f>
        <v>128</v>
      </c>
      <c r="B724">
        <f>IF(A723&lt;&gt;Receive[[#This Row],[No]],1,B723+1)</f>
        <v>2</v>
      </c>
      <c r="C724" s="3" t="s">
        <v>398</v>
      </c>
      <c r="D724" t="s">
        <v>123</v>
      </c>
      <c r="E724" s="3" t="s">
        <v>77</v>
      </c>
      <c r="F724" t="s">
        <v>78</v>
      </c>
      <c r="G724" t="s">
        <v>128</v>
      </c>
      <c r="H724" t="s">
        <v>71</v>
      </c>
      <c r="I724">
        <v>1</v>
      </c>
      <c r="J724" t="s">
        <v>239</v>
      </c>
      <c r="K724" s="3" t="s">
        <v>173</v>
      </c>
      <c r="L724" s="3" t="s">
        <v>172</v>
      </c>
      <c r="M724">
        <v>30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探偵木葉秋紀ICONIC</v>
      </c>
    </row>
    <row r="725" spans="1:20" x14ac:dyDescent="0.3">
      <c r="A725">
        <f>VLOOKUP(Receive[[#This Row],[No用]],SetNo[[No.用]:[vlookup 用]],2,FALSE)</f>
        <v>128</v>
      </c>
      <c r="B725">
        <f>IF(A724&lt;&gt;Receive[[#This Row],[No]],1,B724+1)</f>
        <v>3</v>
      </c>
      <c r="C725" s="3" t="s">
        <v>398</v>
      </c>
      <c r="D725" t="s">
        <v>123</v>
      </c>
      <c r="E725" s="3" t="s">
        <v>77</v>
      </c>
      <c r="F725" t="s">
        <v>78</v>
      </c>
      <c r="G725" t="s">
        <v>128</v>
      </c>
      <c r="H725" t="s">
        <v>71</v>
      </c>
      <c r="I725">
        <v>1</v>
      </c>
      <c r="J725" t="s">
        <v>239</v>
      </c>
      <c r="K725" s="3" t="s">
        <v>241</v>
      </c>
      <c r="L725" s="3" t="s">
        <v>172</v>
      </c>
      <c r="M725">
        <v>30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探偵木葉秋紀ICONIC</v>
      </c>
    </row>
    <row r="726" spans="1:20" x14ac:dyDescent="0.3">
      <c r="A726">
        <f>VLOOKUP(Receive[[#This Row],[No用]],SetNo[[No.用]:[vlookup 用]],2,FALSE)</f>
        <v>128</v>
      </c>
      <c r="B726">
        <f>IF(A725&lt;&gt;Receive[[#This Row],[No]],1,B725+1)</f>
        <v>4</v>
      </c>
      <c r="C726" s="3" t="s">
        <v>398</v>
      </c>
      <c r="D726" t="s">
        <v>123</v>
      </c>
      <c r="E726" s="3" t="s">
        <v>77</v>
      </c>
      <c r="F726" t="s">
        <v>78</v>
      </c>
      <c r="G726" t="s">
        <v>128</v>
      </c>
      <c r="H726" t="s">
        <v>71</v>
      </c>
      <c r="I726">
        <v>1</v>
      </c>
      <c r="J726" t="s">
        <v>239</v>
      </c>
      <c r="K726" s="3" t="s">
        <v>120</v>
      </c>
      <c r="L726" s="3" t="s">
        <v>183</v>
      </c>
      <c r="M726">
        <v>33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探偵木葉秋紀ICONIC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5</v>
      </c>
      <c r="C727" s="3" t="s">
        <v>398</v>
      </c>
      <c r="D727" t="s">
        <v>123</v>
      </c>
      <c r="E727" s="3" t="s">
        <v>77</v>
      </c>
      <c r="F727" t="s">
        <v>78</v>
      </c>
      <c r="G727" t="s">
        <v>128</v>
      </c>
      <c r="H727" t="s">
        <v>71</v>
      </c>
      <c r="I727">
        <v>1</v>
      </c>
      <c r="J727" t="s">
        <v>239</v>
      </c>
      <c r="K727" s="3" t="s">
        <v>174</v>
      </c>
      <c r="L727" s="3" t="s">
        <v>172</v>
      </c>
      <c r="M727">
        <v>30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探偵木葉秋紀ICONIC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6</v>
      </c>
      <c r="C728" s="3" t="s">
        <v>398</v>
      </c>
      <c r="D728" t="s">
        <v>123</v>
      </c>
      <c r="E728" s="3" t="s">
        <v>77</v>
      </c>
      <c r="F728" t="s">
        <v>78</v>
      </c>
      <c r="G728" t="s">
        <v>128</v>
      </c>
      <c r="H728" t="s">
        <v>71</v>
      </c>
      <c r="I728">
        <v>1</v>
      </c>
      <c r="J728" t="s">
        <v>239</v>
      </c>
      <c r="K728" s="3" t="s">
        <v>175</v>
      </c>
      <c r="L728" s="3" t="s">
        <v>172</v>
      </c>
      <c r="M728">
        <v>13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探偵木葉秋紀ICONIC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7</v>
      </c>
      <c r="C729" s="3" t="s">
        <v>398</v>
      </c>
      <c r="D729" t="s">
        <v>123</v>
      </c>
      <c r="E729" s="3" t="s">
        <v>77</v>
      </c>
      <c r="F729" t="s">
        <v>78</v>
      </c>
      <c r="G729" t="s">
        <v>128</v>
      </c>
      <c r="H729" t="s">
        <v>71</v>
      </c>
      <c r="I729">
        <v>1</v>
      </c>
      <c r="J729" t="s">
        <v>239</v>
      </c>
      <c r="K729" s="3" t="s">
        <v>193</v>
      </c>
      <c r="L729" s="3" t="s">
        <v>235</v>
      </c>
      <c r="M729">
        <v>49</v>
      </c>
      <c r="N729">
        <v>0</v>
      </c>
      <c r="O729">
        <v>59</v>
      </c>
      <c r="P729">
        <v>0</v>
      </c>
      <c r="T729" t="str">
        <f>Receive[[#This Row],[服装]]&amp;Receive[[#This Row],[名前]]&amp;Receive[[#This Row],[レアリティ]]</f>
        <v>探偵木葉秋紀ICONIC</v>
      </c>
    </row>
    <row r="730" spans="1:20" x14ac:dyDescent="0.3">
      <c r="A730">
        <f>VLOOKUP(Receive[[#This Row],[No用]],SetNo[[No.用]:[vlookup 用]],2,FALSE)</f>
        <v>129</v>
      </c>
      <c r="B730">
        <f>IF(A729&lt;&gt;Receive[[#This Row],[No]],1,B729+1)</f>
        <v>1</v>
      </c>
      <c r="C730" t="s">
        <v>108</v>
      </c>
      <c r="D730" t="s">
        <v>124</v>
      </c>
      <c r="E730" t="s">
        <v>90</v>
      </c>
      <c r="F730" t="s">
        <v>78</v>
      </c>
      <c r="G730" t="s">
        <v>128</v>
      </c>
      <c r="H730" t="s">
        <v>71</v>
      </c>
      <c r="I730">
        <v>1</v>
      </c>
      <c r="J730" t="s">
        <v>239</v>
      </c>
      <c r="K730" s="3" t="s">
        <v>119</v>
      </c>
      <c r="L730" s="3" t="s">
        <v>713</v>
      </c>
      <c r="M730">
        <v>28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ユニフォーム猿杙大和ICONIC</v>
      </c>
    </row>
    <row r="731" spans="1:20" x14ac:dyDescent="0.3">
      <c r="A731">
        <f>VLOOKUP(Receive[[#This Row],[No用]],SetNo[[No.用]:[vlookup 用]],2,FALSE)</f>
        <v>129</v>
      </c>
      <c r="B731">
        <f>IF(A730&lt;&gt;Receive[[#This Row],[No]],1,B730+1)</f>
        <v>2</v>
      </c>
      <c r="C731" t="s">
        <v>108</v>
      </c>
      <c r="D731" t="s">
        <v>124</v>
      </c>
      <c r="E731" t="s">
        <v>90</v>
      </c>
      <c r="F731" t="s">
        <v>78</v>
      </c>
      <c r="G731" t="s">
        <v>128</v>
      </c>
      <c r="H731" t="s">
        <v>71</v>
      </c>
      <c r="I731">
        <v>1</v>
      </c>
      <c r="J731" t="s">
        <v>239</v>
      </c>
      <c r="K731" s="3" t="s">
        <v>173</v>
      </c>
      <c r="L731" s="3" t="s">
        <v>172</v>
      </c>
      <c r="M731">
        <v>25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ユニフォーム猿杙大和ICONIC</v>
      </c>
    </row>
    <row r="732" spans="1:20" x14ac:dyDescent="0.3">
      <c r="A732">
        <f>VLOOKUP(Receive[[#This Row],[No用]],SetNo[[No.用]:[vlookup 用]],2,FALSE)</f>
        <v>129</v>
      </c>
      <c r="B732">
        <f>IF(A731&lt;&gt;Receive[[#This Row],[No]],1,B731+1)</f>
        <v>3</v>
      </c>
      <c r="C732" t="s">
        <v>108</v>
      </c>
      <c r="D732" t="s">
        <v>124</v>
      </c>
      <c r="E732" t="s">
        <v>90</v>
      </c>
      <c r="F732" t="s">
        <v>78</v>
      </c>
      <c r="G732" t="s">
        <v>128</v>
      </c>
      <c r="H732" t="s">
        <v>71</v>
      </c>
      <c r="I732">
        <v>1</v>
      </c>
      <c r="J732" t="s">
        <v>239</v>
      </c>
      <c r="K732" s="3" t="s">
        <v>120</v>
      </c>
      <c r="L732" s="3" t="s">
        <v>713</v>
      </c>
      <c r="M732">
        <v>28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ユニフォーム猿杙大和ICONIC</v>
      </c>
    </row>
    <row r="733" spans="1:20" x14ac:dyDescent="0.3">
      <c r="A733">
        <f>VLOOKUP(Receive[[#This Row],[No用]],SetNo[[No.用]:[vlookup 用]],2,FALSE)</f>
        <v>129</v>
      </c>
      <c r="B733">
        <f>IF(A732&lt;&gt;Receive[[#This Row],[No]],1,B732+1)</f>
        <v>4</v>
      </c>
      <c r="C733" t="s">
        <v>108</v>
      </c>
      <c r="D733" t="s">
        <v>124</v>
      </c>
      <c r="E733" t="s">
        <v>90</v>
      </c>
      <c r="F733" t="s">
        <v>78</v>
      </c>
      <c r="G733" t="s">
        <v>128</v>
      </c>
      <c r="H733" t="s">
        <v>71</v>
      </c>
      <c r="I733">
        <v>1</v>
      </c>
      <c r="J733" t="s">
        <v>239</v>
      </c>
      <c r="K733" s="3" t="s">
        <v>174</v>
      </c>
      <c r="L733" s="3" t="s">
        <v>172</v>
      </c>
      <c r="M733">
        <v>25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ユニフォーム猿杙大和ICONIC</v>
      </c>
    </row>
    <row r="734" spans="1:20" x14ac:dyDescent="0.3">
      <c r="A734">
        <f>VLOOKUP(Receive[[#This Row],[No用]],SetNo[[No.用]:[vlookup 用]],2,FALSE)</f>
        <v>129</v>
      </c>
      <c r="B734">
        <f>IF(A733&lt;&gt;Receive[[#This Row],[No]],1,B733+1)</f>
        <v>5</v>
      </c>
      <c r="C734" t="s">
        <v>108</v>
      </c>
      <c r="D734" t="s">
        <v>124</v>
      </c>
      <c r="E734" t="s">
        <v>90</v>
      </c>
      <c r="F734" t="s">
        <v>78</v>
      </c>
      <c r="G734" t="s">
        <v>128</v>
      </c>
      <c r="H734" t="s">
        <v>71</v>
      </c>
      <c r="I734">
        <v>1</v>
      </c>
      <c r="J734" t="s">
        <v>239</v>
      </c>
      <c r="K734" s="3" t="s">
        <v>175</v>
      </c>
      <c r="L734" s="3" t="s">
        <v>172</v>
      </c>
      <c r="M734">
        <v>12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ユニフォーム猿杙大和ICONIC</v>
      </c>
    </row>
    <row r="735" spans="1:20" x14ac:dyDescent="0.3">
      <c r="A735">
        <f>VLOOKUP(Receive[[#This Row],[No用]],SetNo[[No.用]:[vlookup 用]],2,FALSE)</f>
        <v>130</v>
      </c>
      <c r="B735">
        <f>IF(A734&lt;&gt;Receive[[#This Row],[No]],1,B734+1)</f>
        <v>1</v>
      </c>
      <c r="C735" t="s">
        <v>108</v>
      </c>
      <c r="D735" t="s">
        <v>125</v>
      </c>
      <c r="E735" t="s">
        <v>90</v>
      </c>
      <c r="F735" t="s">
        <v>80</v>
      </c>
      <c r="G735" t="s">
        <v>128</v>
      </c>
      <c r="H735" t="s">
        <v>71</v>
      </c>
      <c r="I735">
        <v>1</v>
      </c>
      <c r="J735" t="s">
        <v>239</v>
      </c>
      <c r="K735" s="3" t="s">
        <v>119</v>
      </c>
      <c r="L735" s="3" t="s">
        <v>183</v>
      </c>
      <c r="M735">
        <v>35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ユニフォーム小見春樹ICONIC</v>
      </c>
    </row>
    <row r="736" spans="1:20" x14ac:dyDescent="0.3">
      <c r="A736">
        <f>VLOOKUP(Receive[[#This Row],[No用]],SetNo[[No.用]:[vlookup 用]],2,FALSE)</f>
        <v>130</v>
      </c>
      <c r="B736">
        <f>IF(A735&lt;&gt;Receive[[#This Row],[No]],1,B735+1)</f>
        <v>2</v>
      </c>
      <c r="C736" t="s">
        <v>108</v>
      </c>
      <c r="D736" t="s">
        <v>125</v>
      </c>
      <c r="E736" t="s">
        <v>90</v>
      </c>
      <c r="F736" t="s">
        <v>80</v>
      </c>
      <c r="G736" t="s">
        <v>128</v>
      </c>
      <c r="H736" t="s">
        <v>71</v>
      </c>
      <c r="I736">
        <v>1</v>
      </c>
      <c r="J736" t="s">
        <v>239</v>
      </c>
      <c r="K736" s="3" t="s">
        <v>205</v>
      </c>
      <c r="L736" s="3" t="s">
        <v>188</v>
      </c>
      <c r="M736">
        <v>41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ユニフォーム小見春樹ICONIC</v>
      </c>
    </row>
    <row r="737" spans="1:20" x14ac:dyDescent="0.3">
      <c r="A737">
        <f>VLOOKUP(Receive[[#This Row],[No用]],SetNo[[No.用]:[vlookup 用]],2,FALSE)</f>
        <v>130</v>
      </c>
      <c r="B737">
        <f>IF(A736&lt;&gt;Receive[[#This Row],[No]],1,B736+1)</f>
        <v>3</v>
      </c>
      <c r="C737" t="s">
        <v>108</v>
      </c>
      <c r="D737" t="s">
        <v>125</v>
      </c>
      <c r="E737" t="s">
        <v>90</v>
      </c>
      <c r="F737" t="s">
        <v>80</v>
      </c>
      <c r="G737" t="s">
        <v>128</v>
      </c>
      <c r="H737" t="s">
        <v>71</v>
      </c>
      <c r="I737">
        <v>1</v>
      </c>
      <c r="J737" t="s">
        <v>239</v>
      </c>
      <c r="K737" s="3" t="s">
        <v>173</v>
      </c>
      <c r="L737" s="3" t="s">
        <v>172</v>
      </c>
      <c r="M737">
        <v>32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ユニフォーム小見春樹ICONIC</v>
      </c>
    </row>
    <row r="738" spans="1:20" x14ac:dyDescent="0.3">
      <c r="A738">
        <f>VLOOKUP(Receive[[#This Row],[No用]],SetNo[[No.用]:[vlookup 用]],2,FALSE)</f>
        <v>130</v>
      </c>
      <c r="B738">
        <f>IF(A737&lt;&gt;Receive[[#This Row],[No]],1,B737+1)</f>
        <v>4</v>
      </c>
      <c r="C738" t="s">
        <v>108</v>
      </c>
      <c r="D738" t="s">
        <v>125</v>
      </c>
      <c r="E738" t="s">
        <v>90</v>
      </c>
      <c r="F738" t="s">
        <v>80</v>
      </c>
      <c r="G738" t="s">
        <v>128</v>
      </c>
      <c r="H738" t="s">
        <v>71</v>
      </c>
      <c r="I738">
        <v>1</v>
      </c>
      <c r="J738" t="s">
        <v>239</v>
      </c>
      <c r="K738" s="3" t="s">
        <v>241</v>
      </c>
      <c r="L738" s="3" t="s">
        <v>172</v>
      </c>
      <c r="M738">
        <v>32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ユニフォーム小見春樹ICONIC</v>
      </c>
    </row>
    <row r="739" spans="1:20" x14ac:dyDescent="0.3">
      <c r="A739">
        <f>VLOOKUP(Receive[[#This Row],[No用]],SetNo[[No.用]:[vlookup 用]],2,FALSE)</f>
        <v>130</v>
      </c>
      <c r="B739">
        <f>IF(A738&lt;&gt;Receive[[#This Row],[No]],1,B738+1)</f>
        <v>5</v>
      </c>
      <c r="C739" t="s">
        <v>108</v>
      </c>
      <c r="D739" t="s">
        <v>125</v>
      </c>
      <c r="E739" t="s">
        <v>90</v>
      </c>
      <c r="F739" t="s">
        <v>80</v>
      </c>
      <c r="G739" t="s">
        <v>128</v>
      </c>
      <c r="H739" t="s">
        <v>71</v>
      </c>
      <c r="I739">
        <v>1</v>
      </c>
      <c r="J739" t="s">
        <v>239</v>
      </c>
      <c r="K739" s="3" t="s">
        <v>120</v>
      </c>
      <c r="L739" s="3" t="s">
        <v>183</v>
      </c>
      <c r="M739">
        <v>35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ユニフォーム小見春樹ICONIC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6</v>
      </c>
      <c r="C740" t="s">
        <v>108</v>
      </c>
      <c r="D740" t="s">
        <v>125</v>
      </c>
      <c r="E740" t="s">
        <v>90</v>
      </c>
      <c r="F740" t="s">
        <v>80</v>
      </c>
      <c r="G740" t="s">
        <v>128</v>
      </c>
      <c r="H740" t="s">
        <v>71</v>
      </c>
      <c r="I740">
        <v>1</v>
      </c>
      <c r="J740" t="s">
        <v>239</v>
      </c>
      <c r="K740" s="3" t="s">
        <v>174</v>
      </c>
      <c r="L740" s="3" t="s">
        <v>172</v>
      </c>
      <c r="M740">
        <v>32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ユニフォーム小見春樹ICONIC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7</v>
      </c>
      <c r="C741" t="s">
        <v>108</v>
      </c>
      <c r="D741" t="s">
        <v>125</v>
      </c>
      <c r="E741" t="s">
        <v>90</v>
      </c>
      <c r="F741" t="s">
        <v>80</v>
      </c>
      <c r="G741" t="s">
        <v>128</v>
      </c>
      <c r="H741" t="s">
        <v>71</v>
      </c>
      <c r="I741">
        <v>1</v>
      </c>
      <c r="J741" t="s">
        <v>239</v>
      </c>
      <c r="K741" s="3" t="s">
        <v>175</v>
      </c>
      <c r="L741" s="3" t="s">
        <v>172</v>
      </c>
      <c r="M741">
        <v>32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ユニフォーム小見春樹ICONIC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8</v>
      </c>
      <c r="C742" t="s">
        <v>108</v>
      </c>
      <c r="D742" t="s">
        <v>125</v>
      </c>
      <c r="E742" t="s">
        <v>90</v>
      </c>
      <c r="F742" t="s">
        <v>80</v>
      </c>
      <c r="G742" t="s">
        <v>128</v>
      </c>
      <c r="H742" t="s">
        <v>71</v>
      </c>
      <c r="I742">
        <v>1</v>
      </c>
      <c r="J742" t="s">
        <v>239</v>
      </c>
      <c r="K742" s="3" t="s">
        <v>193</v>
      </c>
      <c r="L742" s="3" t="s">
        <v>235</v>
      </c>
      <c r="M742">
        <v>45</v>
      </c>
      <c r="N742">
        <v>0</v>
      </c>
      <c r="O742">
        <v>55</v>
      </c>
      <c r="P742">
        <v>0</v>
      </c>
      <c r="T742" t="str">
        <f>Receive[[#This Row],[服装]]&amp;Receive[[#This Row],[名前]]&amp;Receive[[#This Row],[レアリティ]]</f>
        <v>ユニフォーム小見春樹ICONIC</v>
      </c>
    </row>
    <row r="743" spans="1:20" x14ac:dyDescent="0.3">
      <c r="A743">
        <f>VLOOKUP(Receive[[#This Row],[No用]],SetNo[[No.用]:[vlookup 用]],2,FALSE)</f>
        <v>131</v>
      </c>
      <c r="B743">
        <f>IF(A742&lt;&gt;Receive[[#This Row],[No]],1,B742+1)</f>
        <v>1</v>
      </c>
      <c r="C743" t="s">
        <v>108</v>
      </c>
      <c r="D743" t="s">
        <v>126</v>
      </c>
      <c r="E743" t="s">
        <v>90</v>
      </c>
      <c r="F743" t="s">
        <v>82</v>
      </c>
      <c r="G743" t="s">
        <v>128</v>
      </c>
      <c r="H743" t="s">
        <v>71</v>
      </c>
      <c r="I743">
        <v>1</v>
      </c>
      <c r="J743" t="s">
        <v>239</v>
      </c>
      <c r="K743" s="3" t="s">
        <v>119</v>
      </c>
      <c r="L743" s="3" t="s">
        <v>172</v>
      </c>
      <c r="M743">
        <v>25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ユニフォーム尾長渉ICONIC</v>
      </c>
    </row>
    <row r="744" spans="1:20" x14ac:dyDescent="0.3">
      <c r="A744">
        <f>VLOOKUP(Receive[[#This Row],[No用]],SetNo[[No.用]:[vlookup 用]],2,FALSE)</f>
        <v>131</v>
      </c>
      <c r="B744">
        <f>IF(A743&lt;&gt;Receive[[#This Row],[No]],1,B743+1)</f>
        <v>2</v>
      </c>
      <c r="C744" t="s">
        <v>108</v>
      </c>
      <c r="D744" t="s">
        <v>126</v>
      </c>
      <c r="E744" t="s">
        <v>90</v>
      </c>
      <c r="F744" t="s">
        <v>82</v>
      </c>
      <c r="G744" t="s">
        <v>128</v>
      </c>
      <c r="H744" t="s">
        <v>71</v>
      </c>
      <c r="I744">
        <v>1</v>
      </c>
      <c r="J744" t="s">
        <v>239</v>
      </c>
      <c r="K744" s="3" t="s">
        <v>173</v>
      </c>
      <c r="L744" s="3" t="s">
        <v>172</v>
      </c>
      <c r="M744">
        <v>25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ユニフォーム尾長渉ICONIC</v>
      </c>
    </row>
    <row r="745" spans="1:20" x14ac:dyDescent="0.3">
      <c r="A745">
        <f>VLOOKUP(Receive[[#This Row],[No用]],SetNo[[No.用]:[vlookup 用]],2,FALSE)</f>
        <v>131</v>
      </c>
      <c r="B745">
        <f>IF(A744&lt;&gt;Receive[[#This Row],[No]],1,B744+1)</f>
        <v>3</v>
      </c>
      <c r="C745" t="s">
        <v>108</v>
      </c>
      <c r="D745" t="s">
        <v>126</v>
      </c>
      <c r="E745" t="s">
        <v>90</v>
      </c>
      <c r="F745" t="s">
        <v>82</v>
      </c>
      <c r="G745" t="s">
        <v>128</v>
      </c>
      <c r="H745" t="s">
        <v>71</v>
      </c>
      <c r="I745">
        <v>1</v>
      </c>
      <c r="J745" t="s">
        <v>239</v>
      </c>
      <c r="K745" s="3" t="s">
        <v>120</v>
      </c>
      <c r="L745" s="3" t="s">
        <v>172</v>
      </c>
      <c r="M745">
        <v>25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ユニフォーム尾長渉ICONIC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4</v>
      </c>
      <c r="C746" t="s">
        <v>108</v>
      </c>
      <c r="D746" t="s">
        <v>126</v>
      </c>
      <c r="E746" t="s">
        <v>90</v>
      </c>
      <c r="F746" t="s">
        <v>82</v>
      </c>
      <c r="G746" t="s">
        <v>128</v>
      </c>
      <c r="H746" t="s">
        <v>71</v>
      </c>
      <c r="I746">
        <v>1</v>
      </c>
      <c r="J746" t="s">
        <v>239</v>
      </c>
      <c r="K746" s="3" t="s">
        <v>174</v>
      </c>
      <c r="L746" s="3" t="s">
        <v>172</v>
      </c>
      <c r="M746">
        <v>25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ユニフォーム尾長渉ICONIC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5</v>
      </c>
      <c r="C747" t="s">
        <v>108</v>
      </c>
      <c r="D747" t="s">
        <v>126</v>
      </c>
      <c r="E747" t="s">
        <v>90</v>
      </c>
      <c r="F747" t="s">
        <v>82</v>
      </c>
      <c r="G747" t="s">
        <v>128</v>
      </c>
      <c r="H747" t="s">
        <v>71</v>
      </c>
      <c r="I747">
        <v>1</v>
      </c>
      <c r="J747" t="s">
        <v>239</v>
      </c>
      <c r="K747" s="3" t="s">
        <v>175</v>
      </c>
      <c r="L747" s="3" t="s">
        <v>172</v>
      </c>
      <c r="M747">
        <v>12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ユニフォーム尾長渉ICONIC</v>
      </c>
    </row>
    <row r="748" spans="1:20" x14ac:dyDescent="0.3">
      <c r="A748">
        <f>VLOOKUP(Receive[[#This Row],[No用]],SetNo[[No.用]:[vlookup 用]],2,FALSE)</f>
        <v>132</v>
      </c>
      <c r="B748">
        <f>IF(A747&lt;&gt;Receive[[#This Row],[No]],1,B747+1)</f>
        <v>1</v>
      </c>
      <c r="C748" t="s">
        <v>108</v>
      </c>
      <c r="D748" t="s">
        <v>127</v>
      </c>
      <c r="E748" t="s">
        <v>90</v>
      </c>
      <c r="F748" t="s">
        <v>82</v>
      </c>
      <c r="G748" t="s">
        <v>128</v>
      </c>
      <c r="H748" t="s">
        <v>71</v>
      </c>
      <c r="I748">
        <v>1</v>
      </c>
      <c r="J748" t="s">
        <v>16</v>
      </c>
      <c r="K748" s="3" t="s">
        <v>119</v>
      </c>
      <c r="L748" s="3" t="s">
        <v>172</v>
      </c>
      <c r="M748">
        <v>26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ユニフォーム鷲尾辰生ICONIC</v>
      </c>
    </row>
    <row r="749" spans="1:20" x14ac:dyDescent="0.3">
      <c r="A749">
        <f>VLOOKUP(Receive[[#This Row],[No用]],SetNo[[No.用]:[vlookup 用]],2,FALSE)</f>
        <v>132</v>
      </c>
      <c r="B749">
        <f>IF(A748&lt;&gt;Receive[[#This Row],[No]],1,B748+1)</f>
        <v>2</v>
      </c>
      <c r="C749" t="s">
        <v>108</v>
      </c>
      <c r="D749" t="s">
        <v>127</v>
      </c>
      <c r="E749" t="s">
        <v>90</v>
      </c>
      <c r="F749" t="s">
        <v>82</v>
      </c>
      <c r="G749" t="s">
        <v>128</v>
      </c>
      <c r="H749" t="s">
        <v>71</v>
      </c>
      <c r="I749">
        <v>1</v>
      </c>
      <c r="J749" t="s">
        <v>239</v>
      </c>
      <c r="K749" s="3" t="s">
        <v>173</v>
      </c>
      <c r="L749" s="3" t="s">
        <v>172</v>
      </c>
      <c r="M749">
        <v>26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ユニフォーム鷲尾辰生ICONIC</v>
      </c>
    </row>
    <row r="750" spans="1:20" x14ac:dyDescent="0.3">
      <c r="A750">
        <f>VLOOKUP(Receive[[#This Row],[No用]],SetNo[[No.用]:[vlookup 用]],2,FALSE)</f>
        <v>132</v>
      </c>
      <c r="B750">
        <f>IF(A749&lt;&gt;Receive[[#This Row],[No]],1,B749+1)</f>
        <v>3</v>
      </c>
      <c r="C750" t="s">
        <v>108</v>
      </c>
      <c r="D750" t="s">
        <v>127</v>
      </c>
      <c r="E750" t="s">
        <v>90</v>
      </c>
      <c r="F750" t="s">
        <v>82</v>
      </c>
      <c r="G750" t="s">
        <v>128</v>
      </c>
      <c r="H750" t="s">
        <v>71</v>
      </c>
      <c r="I750">
        <v>1</v>
      </c>
      <c r="J750" t="s">
        <v>239</v>
      </c>
      <c r="K750" s="3" t="s">
        <v>120</v>
      </c>
      <c r="L750" s="3" t="s">
        <v>172</v>
      </c>
      <c r="M750">
        <v>26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ユニフォーム鷲尾辰生ICONIC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4</v>
      </c>
      <c r="C751" t="s">
        <v>108</v>
      </c>
      <c r="D751" t="s">
        <v>127</v>
      </c>
      <c r="E751" t="s">
        <v>90</v>
      </c>
      <c r="F751" t="s">
        <v>82</v>
      </c>
      <c r="G751" t="s">
        <v>128</v>
      </c>
      <c r="H751" t="s">
        <v>71</v>
      </c>
      <c r="I751">
        <v>1</v>
      </c>
      <c r="J751" t="s">
        <v>239</v>
      </c>
      <c r="K751" s="3" t="s">
        <v>174</v>
      </c>
      <c r="L751" s="3" t="s">
        <v>172</v>
      </c>
      <c r="M751">
        <v>26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ユニフォーム鷲尾辰生ICONIC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5</v>
      </c>
      <c r="C752" t="s">
        <v>108</v>
      </c>
      <c r="D752" t="s">
        <v>127</v>
      </c>
      <c r="E752" t="s">
        <v>90</v>
      </c>
      <c r="F752" t="s">
        <v>82</v>
      </c>
      <c r="G752" t="s">
        <v>128</v>
      </c>
      <c r="H752" t="s">
        <v>71</v>
      </c>
      <c r="I752">
        <v>1</v>
      </c>
      <c r="J752" t="s">
        <v>239</v>
      </c>
      <c r="K752" s="3" t="s">
        <v>175</v>
      </c>
      <c r="L752" s="3" t="s">
        <v>172</v>
      </c>
      <c r="M752">
        <v>13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ユニフォーム鷲尾辰生ICONIC</v>
      </c>
    </row>
    <row r="753" spans="1:20" x14ac:dyDescent="0.3">
      <c r="A753">
        <f>VLOOKUP(Receive[[#This Row],[No用]],SetNo[[No.用]:[vlookup 用]],2,FALSE)</f>
        <v>133</v>
      </c>
      <c r="B753">
        <f>IF(A752&lt;&gt;Receive[[#This Row],[No]],1,B752+1)</f>
        <v>1</v>
      </c>
      <c r="C753" t="s">
        <v>108</v>
      </c>
      <c r="D753" t="s">
        <v>129</v>
      </c>
      <c r="E753" t="s">
        <v>73</v>
      </c>
      <c r="F753" t="s">
        <v>74</v>
      </c>
      <c r="G753" t="s">
        <v>128</v>
      </c>
      <c r="H753" t="s">
        <v>71</v>
      </c>
      <c r="I753">
        <v>1</v>
      </c>
      <c r="J753" t="s">
        <v>239</v>
      </c>
      <c r="K753" s="3" t="s">
        <v>119</v>
      </c>
      <c r="L753" s="3" t="s">
        <v>188</v>
      </c>
      <c r="M753">
        <v>34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ユニフォーム赤葦京治ICONIC</v>
      </c>
    </row>
    <row r="754" spans="1:20" x14ac:dyDescent="0.3">
      <c r="A754">
        <f>VLOOKUP(Receive[[#This Row],[No用]],SetNo[[No.用]:[vlookup 用]],2,FALSE)</f>
        <v>133</v>
      </c>
      <c r="B754">
        <f>IF(A753&lt;&gt;Receive[[#This Row],[No]],1,B753+1)</f>
        <v>2</v>
      </c>
      <c r="C754" t="s">
        <v>108</v>
      </c>
      <c r="D754" t="s">
        <v>129</v>
      </c>
      <c r="E754" t="s">
        <v>73</v>
      </c>
      <c r="F754" t="s">
        <v>74</v>
      </c>
      <c r="G754" t="s">
        <v>128</v>
      </c>
      <c r="H754" t="s">
        <v>71</v>
      </c>
      <c r="I754">
        <v>1</v>
      </c>
      <c r="J754" t="s">
        <v>239</v>
      </c>
      <c r="K754" s="3" t="s">
        <v>173</v>
      </c>
      <c r="L754" s="3" t="s">
        <v>172</v>
      </c>
      <c r="M754">
        <v>31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ユニフォーム赤葦京治ICONIC</v>
      </c>
    </row>
    <row r="755" spans="1:20" x14ac:dyDescent="0.3">
      <c r="A755">
        <f>VLOOKUP(Receive[[#This Row],[No用]],SetNo[[No.用]:[vlookup 用]],2,FALSE)</f>
        <v>133</v>
      </c>
      <c r="B755">
        <f>IF(A754&lt;&gt;Receive[[#This Row],[No]],1,B754+1)</f>
        <v>3</v>
      </c>
      <c r="C755" t="s">
        <v>108</v>
      </c>
      <c r="D755" t="s">
        <v>129</v>
      </c>
      <c r="E755" t="s">
        <v>73</v>
      </c>
      <c r="F755" t="s">
        <v>74</v>
      </c>
      <c r="G755" t="s">
        <v>128</v>
      </c>
      <c r="H755" t="s">
        <v>71</v>
      </c>
      <c r="I755">
        <v>1</v>
      </c>
      <c r="J755" t="s">
        <v>239</v>
      </c>
      <c r="K755" s="3" t="s">
        <v>241</v>
      </c>
      <c r="L755" s="3" t="s">
        <v>172</v>
      </c>
      <c r="M755">
        <v>31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ユニフォーム赤葦京治ICONIC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4</v>
      </c>
      <c r="C756" t="s">
        <v>108</v>
      </c>
      <c r="D756" t="s">
        <v>129</v>
      </c>
      <c r="E756" t="s">
        <v>73</v>
      </c>
      <c r="F756" t="s">
        <v>74</v>
      </c>
      <c r="G756" t="s">
        <v>128</v>
      </c>
      <c r="H756" t="s">
        <v>71</v>
      </c>
      <c r="I756">
        <v>1</v>
      </c>
      <c r="J756" t="s">
        <v>239</v>
      </c>
      <c r="K756" s="3" t="s">
        <v>120</v>
      </c>
      <c r="L756" s="3" t="s">
        <v>188</v>
      </c>
      <c r="M756">
        <v>34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ユニフォーム赤葦京治ICONIC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5</v>
      </c>
      <c r="C757" t="s">
        <v>108</v>
      </c>
      <c r="D757" t="s">
        <v>129</v>
      </c>
      <c r="E757" t="s">
        <v>73</v>
      </c>
      <c r="F757" t="s">
        <v>74</v>
      </c>
      <c r="G757" t="s">
        <v>128</v>
      </c>
      <c r="H757" t="s">
        <v>71</v>
      </c>
      <c r="I757">
        <v>1</v>
      </c>
      <c r="J757" t="s">
        <v>239</v>
      </c>
      <c r="K757" s="3" t="s">
        <v>174</v>
      </c>
      <c r="L757" s="3" t="s">
        <v>172</v>
      </c>
      <c r="M757">
        <v>31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ユニフォーム赤葦京治ICONIC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6</v>
      </c>
      <c r="C758" t="s">
        <v>108</v>
      </c>
      <c r="D758" t="s">
        <v>129</v>
      </c>
      <c r="E758" t="s">
        <v>73</v>
      </c>
      <c r="F758" t="s">
        <v>74</v>
      </c>
      <c r="G758" t="s">
        <v>128</v>
      </c>
      <c r="H758" t="s">
        <v>71</v>
      </c>
      <c r="I758">
        <v>1</v>
      </c>
      <c r="J758" t="s">
        <v>239</v>
      </c>
      <c r="K758" s="3" t="s">
        <v>175</v>
      </c>
      <c r="L758" s="3" t="s">
        <v>172</v>
      </c>
      <c r="M758">
        <v>13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ユニフォーム赤葦京治ICONIC</v>
      </c>
    </row>
    <row r="759" spans="1:20" x14ac:dyDescent="0.3">
      <c r="A759">
        <f>VLOOKUP(Receive[[#This Row],[No用]],SetNo[[No.用]:[vlookup 用]],2,FALSE)</f>
        <v>134</v>
      </c>
      <c r="B759">
        <f>IF(A758&lt;&gt;Receive[[#This Row],[No]],1,B758+1)</f>
        <v>1</v>
      </c>
      <c r="C759" t="s">
        <v>150</v>
      </c>
      <c r="D759" t="s">
        <v>129</v>
      </c>
      <c r="E759" t="s">
        <v>90</v>
      </c>
      <c r="F759" t="s">
        <v>74</v>
      </c>
      <c r="G759" t="s">
        <v>128</v>
      </c>
      <c r="H759" t="s">
        <v>71</v>
      </c>
      <c r="I759">
        <v>1</v>
      </c>
      <c r="J759" t="s">
        <v>239</v>
      </c>
      <c r="K759" s="3" t="s">
        <v>119</v>
      </c>
      <c r="L759" s="3" t="s">
        <v>188</v>
      </c>
      <c r="M759">
        <v>34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夏祭り赤葦京治ICONIC</v>
      </c>
    </row>
    <row r="760" spans="1:20" x14ac:dyDescent="0.3">
      <c r="A760">
        <f>VLOOKUP(Receive[[#This Row],[No用]],SetNo[[No.用]:[vlookup 用]],2,FALSE)</f>
        <v>134</v>
      </c>
      <c r="B760">
        <f>IF(A759&lt;&gt;Receive[[#This Row],[No]],1,B759+1)</f>
        <v>2</v>
      </c>
      <c r="C760" t="s">
        <v>150</v>
      </c>
      <c r="D760" t="s">
        <v>129</v>
      </c>
      <c r="E760" t="s">
        <v>90</v>
      </c>
      <c r="F760" t="s">
        <v>74</v>
      </c>
      <c r="G760" t="s">
        <v>128</v>
      </c>
      <c r="H760" t="s">
        <v>71</v>
      </c>
      <c r="I760">
        <v>1</v>
      </c>
      <c r="J760" t="s">
        <v>239</v>
      </c>
      <c r="K760" s="3" t="s">
        <v>173</v>
      </c>
      <c r="L760" s="3" t="s">
        <v>172</v>
      </c>
      <c r="M760">
        <v>31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夏祭り赤葦京治ICONIC</v>
      </c>
    </row>
    <row r="761" spans="1:20" x14ac:dyDescent="0.3">
      <c r="A761">
        <f>VLOOKUP(Receive[[#This Row],[No用]],SetNo[[No.用]:[vlookup 用]],2,FALSE)</f>
        <v>134</v>
      </c>
      <c r="B761">
        <f>IF(A760&lt;&gt;Receive[[#This Row],[No]],1,B760+1)</f>
        <v>3</v>
      </c>
      <c r="C761" t="s">
        <v>150</v>
      </c>
      <c r="D761" t="s">
        <v>129</v>
      </c>
      <c r="E761" t="s">
        <v>90</v>
      </c>
      <c r="F761" t="s">
        <v>74</v>
      </c>
      <c r="G761" t="s">
        <v>128</v>
      </c>
      <c r="H761" t="s">
        <v>71</v>
      </c>
      <c r="I761">
        <v>1</v>
      </c>
      <c r="J761" t="s">
        <v>239</v>
      </c>
      <c r="K761" s="3" t="s">
        <v>241</v>
      </c>
      <c r="L761" s="3" t="s">
        <v>172</v>
      </c>
      <c r="M761">
        <v>31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夏祭り赤葦京治ICONIC</v>
      </c>
    </row>
    <row r="762" spans="1:20" x14ac:dyDescent="0.3">
      <c r="A762">
        <f>VLOOKUP(Receive[[#This Row],[No用]],SetNo[[No.用]:[vlookup 用]],2,FALSE)</f>
        <v>134</v>
      </c>
      <c r="B762">
        <f>IF(A761&lt;&gt;Receive[[#This Row],[No]],1,B761+1)</f>
        <v>4</v>
      </c>
      <c r="C762" t="s">
        <v>150</v>
      </c>
      <c r="D762" t="s">
        <v>129</v>
      </c>
      <c r="E762" t="s">
        <v>90</v>
      </c>
      <c r="F762" t="s">
        <v>74</v>
      </c>
      <c r="G762" t="s">
        <v>128</v>
      </c>
      <c r="H762" t="s">
        <v>71</v>
      </c>
      <c r="I762">
        <v>1</v>
      </c>
      <c r="J762" t="s">
        <v>239</v>
      </c>
      <c r="K762" s="3" t="s">
        <v>120</v>
      </c>
      <c r="L762" s="3" t="s">
        <v>188</v>
      </c>
      <c r="M762">
        <v>34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夏祭り赤葦京治ICONIC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5</v>
      </c>
      <c r="C763" t="s">
        <v>150</v>
      </c>
      <c r="D763" t="s">
        <v>129</v>
      </c>
      <c r="E763" t="s">
        <v>90</v>
      </c>
      <c r="F763" t="s">
        <v>74</v>
      </c>
      <c r="G763" t="s">
        <v>128</v>
      </c>
      <c r="H763" t="s">
        <v>71</v>
      </c>
      <c r="I763">
        <v>1</v>
      </c>
      <c r="J763" t="s">
        <v>239</v>
      </c>
      <c r="K763" s="3" t="s">
        <v>174</v>
      </c>
      <c r="L763" s="3" t="s">
        <v>172</v>
      </c>
      <c r="M763">
        <v>31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夏祭り赤葦京治ICONIC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6</v>
      </c>
      <c r="C764" t="s">
        <v>150</v>
      </c>
      <c r="D764" t="s">
        <v>129</v>
      </c>
      <c r="E764" t="s">
        <v>90</v>
      </c>
      <c r="F764" t="s">
        <v>74</v>
      </c>
      <c r="G764" t="s">
        <v>128</v>
      </c>
      <c r="H764" t="s">
        <v>71</v>
      </c>
      <c r="I764">
        <v>1</v>
      </c>
      <c r="J764" t="s">
        <v>239</v>
      </c>
      <c r="K764" s="3" t="s">
        <v>175</v>
      </c>
      <c r="L764" s="3" t="s">
        <v>172</v>
      </c>
      <c r="M764">
        <v>13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夏祭り赤葦京治ICONIC</v>
      </c>
    </row>
    <row r="765" spans="1:20" x14ac:dyDescent="0.3">
      <c r="A765">
        <f>VLOOKUP(Receive[[#This Row],[No用]],SetNo[[No.用]:[vlookup 用]],2,FALSE)</f>
        <v>135</v>
      </c>
      <c r="B765">
        <f>IF(A764&lt;&gt;Receive[[#This Row],[No]],1,B764+1)</f>
        <v>1</v>
      </c>
      <c r="C765" t="s">
        <v>108</v>
      </c>
      <c r="D765" t="s">
        <v>295</v>
      </c>
      <c r="E765" t="s">
        <v>77</v>
      </c>
      <c r="F765" t="s">
        <v>78</v>
      </c>
      <c r="G765" t="s">
        <v>134</v>
      </c>
      <c r="H765" t="s">
        <v>71</v>
      </c>
      <c r="I765">
        <v>1</v>
      </c>
      <c r="J765" t="s">
        <v>239</v>
      </c>
      <c r="K765" s="3" t="s">
        <v>119</v>
      </c>
      <c r="L765" s="3" t="s">
        <v>172</v>
      </c>
      <c r="M765">
        <v>33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ユニフォーム星海光来ICONIC</v>
      </c>
    </row>
    <row r="766" spans="1:20" x14ac:dyDescent="0.3">
      <c r="A766">
        <f>VLOOKUP(Receive[[#This Row],[No用]],SetNo[[No.用]:[vlookup 用]],2,FALSE)</f>
        <v>135</v>
      </c>
      <c r="B766">
        <f>IF(A765&lt;&gt;Receive[[#This Row],[No]],1,B765+1)</f>
        <v>2</v>
      </c>
      <c r="C766" t="s">
        <v>108</v>
      </c>
      <c r="D766" t="s">
        <v>295</v>
      </c>
      <c r="E766" t="s">
        <v>77</v>
      </c>
      <c r="F766" t="s">
        <v>78</v>
      </c>
      <c r="G766" t="s">
        <v>134</v>
      </c>
      <c r="H766" t="s">
        <v>71</v>
      </c>
      <c r="I766">
        <v>1</v>
      </c>
      <c r="J766" t="s">
        <v>239</v>
      </c>
      <c r="K766" s="3" t="s">
        <v>173</v>
      </c>
      <c r="L766" s="3" t="s">
        <v>172</v>
      </c>
      <c r="M766">
        <v>33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ユニフォーム星海光来ICONIC</v>
      </c>
    </row>
    <row r="767" spans="1:20" x14ac:dyDescent="0.3">
      <c r="A767">
        <f>VLOOKUP(Receive[[#This Row],[No用]],SetNo[[No.用]:[vlookup 用]],2,FALSE)</f>
        <v>135</v>
      </c>
      <c r="B767">
        <f>IF(A766&lt;&gt;Receive[[#This Row],[No]],1,B766+1)</f>
        <v>3</v>
      </c>
      <c r="C767" t="s">
        <v>108</v>
      </c>
      <c r="D767" t="s">
        <v>295</v>
      </c>
      <c r="E767" t="s">
        <v>77</v>
      </c>
      <c r="F767" t="s">
        <v>78</v>
      </c>
      <c r="G767" t="s">
        <v>134</v>
      </c>
      <c r="H767" t="s">
        <v>71</v>
      </c>
      <c r="I767">
        <v>1</v>
      </c>
      <c r="J767" t="s">
        <v>239</v>
      </c>
      <c r="K767" s="3" t="s">
        <v>241</v>
      </c>
      <c r="L767" s="3" t="s">
        <v>172</v>
      </c>
      <c r="M767">
        <v>32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ユニフォーム星海光来ICONIC</v>
      </c>
    </row>
    <row r="768" spans="1:20" x14ac:dyDescent="0.3">
      <c r="A768">
        <f>VLOOKUP(Receive[[#This Row],[No用]],SetNo[[No.用]:[vlookup 用]],2,FALSE)</f>
        <v>135</v>
      </c>
      <c r="B768">
        <f>IF(A767&lt;&gt;Receive[[#This Row],[No]],1,B767+1)</f>
        <v>4</v>
      </c>
      <c r="C768" t="s">
        <v>108</v>
      </c>
      <c r="D768" t="s">
        <v>295</v>
      </c>
      <c r="E768" t="s">
        <v>77</v>
      </c>
      <c r="F768" t="s">
        <v>78</v>
      </c>
      <c r="G768" t="s">
        <v>134</v>
      </c>
      <c r="H768" t="s">
        <v>71</v>
      </c>
      <c r="I768">
        <v>1</v>
      </c>
      <c r="J768" t="s">
        <v>239</v>
      </c>
      <c r="K768" s="3" t="s">
        <v>120</v>
      </c>
      <c r="L768" s="3" t="s">
        <v>188</v>
      </c>
      <c r="M768">
        <v>35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ユニフォーム星海光来ICONIC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5</v>
      </c>
      <c r="C769" t="s">
        <v>108</v>
      </c>
      <c r="D769" t="s">
        <v>295</v>
      </c>
      <c r="E769" t="s">
        <v>77</v>
      </c>
      <c r="F769" t="s">
        <v>78</v>
      </c>
      <c r="G769" t="s">
        <v>134</v>
      </c>
      <c r="H769" t="s">
        <v>71</v>
      </c>
      <c r="I769">
        <v>1</v>
      </c>
      <c r="J769" t="s">
        <v>239</v>
      </c>
      <c r="K769" s="3" t="s">
        <v>174</v>
      </c>
      <c r="L769" s="3" t="s">
        <v>172</v>
      </c>
      <c r="M769">
        <v>33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ユニフォーム星海光来ICONIC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6</v>
      </c>
      <c r="C770" t="s">
        <v>108</v>
      </c>
      <c r="D770" t="s">
        <v>295</v>
      </c>
      <c r="E770" t="s">
        <v>77</v>
      </c>
      <c r="F770" t="s">
        <v>78</v>
      </c>
      <c r="G770" t="s">
        <v>134</v>
      </c>
      <c r="H770" t="s">
        <v>71</v>
      </c>
      <c r="I770">
        <v>1</v>
      </c>
      <c r="J770" t="s">
        <v>239</v>
      </c>
      <c r="K770" s="3" t="s">
        <v>175</v>
      </c>
      <c r="L770" s="3" t="s">
        <v>172</v>
      </c>
      <c r="M770">
        <v>13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ユニフォーム星海光来ICONIC</v>
      </c>
    </row>
    <row r="771" spans="1:20" x14ac:dyDescent="0.3">
      <c r="A771">
        <f>VLOOKUP(Receive[[#This Row],[No用]],SetNo[[No.用]:[vlookup 用]],2,FALSE)</f>
        <v>136</v>
      </c>
      <c r="B771">
        <f>IF(A770&lt;&gt;Receive[[#This Row],[No]],1,B770+1)</f>
        <v>1</v>
      </c>
      <c r="C771" t="s">
        <v>108</v>
      </c>
      <c r="D771" t="s">
        <v>133</v>
      </c>
      <c r="E771" t="s">
        <v>77</v>
      </c>
      <c r="F771" t="s">
        <v>82</v>
      </c>
      <c r="G771" t="s">
        <v>134</v>
      </c>
      <c r="H771" t="s">
        <v>71</v>
      </c>
      <c r="I771">
        <v>1</v>
      </c>
      <c r="J771" t="s">
        <v>239</v>
      </c>
      <c r="K771" s="3" t="s">
        <v>119</v>
      </c>
      <c r="L771" s="3" t="s">
        <v>172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ユニフォーム昼神幸郎ICONIC</v>
      </c>
    </row>
    <row r="772" spans="1:20" x14ac:dyDescent="0.3">
      <c r="A772">
        <f>VLOOKUP(Receive[[#This Row],[No用]],SetNo[[No.用]:[vlookup 用]],2,FALSE)</f>
        <v>136</v>
      </c>
      <c r="B772">
        <f>IF(A771&lt;&gt;Receive[[#This Row],[No]],1,B771+1)</f>
        <v>2</v>
      </c>
      <c r="C772" t="s">
        <v>108</v>
      </c>
      <c r="D772" t="s">
        <v>133</v>
      </c>
      <c r="E772" t="s">
        <v>77</v>
      </c>
      <c r="F772" t="s">
        <v>82</v>
      </c>
      <c r="G772" t="s">
        <v>134</v>
      </c>
      <c r="H772" t="s">
        <v>71</v>
      </c>
      <c r="I772">
        <v>1</v>
      </c>
      <c r="J772" t="s">
        <v>239</v>
      </c>
      <c r="K772" s="3" t="s">
        <v>205</v>
      </c>
      <c r="L772" s="3" t="s">
        <v>172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ユニフォーム昼神幸郎ICONIC</v>
      </c>
    </row>
    <row r="773" spans="1:20" x14ac:dyDescent="0.3">
      <c r="A773">
        <f>VLOOKUP(Receive[[#This Row],[No用]],SetNo[[No.用]:[vlookup 用]],2,FALSE)</f>
        <v>136</v>
      </c>
      <c r="B773">
        <f>IF(A772&lt;&gt;Receive[[#This Row],[No]],1,B772+1)</f>
        <v>3</v>
      </c>
      <c r="C773" t="s">
        <v>108</v>
      </c>
      <c r="D773" t="s">
        <v>133</v>
      </c>
      <c r="E773" t="s">
        <v>77</v>
      </c>
      <c r="F773" t="s">
        <v>82</v>
      </c>
      <c r="G773" t="s">
        <v>134</v>
      </c>
      <c r="H773" t="s">
        <v>71</v>
      </c>
      <c r="I773">
        <v>1</v>
      </c>
      <c r="J773" t="s">
        <v>239</v>
      </c>
      <c r="K773" s="3" t="s">
        <v>173</v>
      </c>
      <c r="L773" s="3" t="s">
        <v>172</v>
      </c>
      <c r="M773">
        <v>27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ユニフォーム昼神幸郎ICONIC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4</v>
      </c>
      <c r="C774" t="s">
        <v>108</v>
      </c>
      <c r="D774" t="s">
        <v>133</v>
      </c>
      <c r="E774" t="s">
        <v>77</v>
      </c>
      <c r="F774" t="s">
        <v>82</v>
      </c>
      <c r="G774" t="s">
        <v>134</v>
      </c>
      <c r="H774" t="s">
        <v>71</v>
      </c>
      <c r="I774">
        <v>1</v>
      </c>
      <c r="J774" t="s">
        <v>239</v>
      </c>
      <c r="K774" s="3" t="s">
        <v>120</v>
      </c>
      <c r="L774" s="3" t="s">
        <v>172</v>
      </c>
      <c r="M774">
        <v>27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ユニフォーム昼神幸郎ICONIC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5</v>
      </c>
      <c r="C775" t="s">
        <v>108</v>
      </c>
      <c r="D775" t="s">
        <v>133</v>
      </c>
      <c r="E775" t="s">
        <v>77</v>
      </c>
      <c r="F775" t="s">
        <v>82</v>
      </c>
      <c r="G775" t="s">
        <v>134</v>
      </c>
      <c r="H775" t="s">
        <v>71</v>
      </c>
      <c r="I775">
        <v>1</v>
      </c>
      <c r="J775" t="s">
        <v>239</v>
      </c>
      <c r="K775" s="3" t="s">
        <v>174</v>
      </c>
      <c r="L775" s="3" t="s">
        <v>172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ユニフォーム昼神幸郎ICONIC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6</v>
      </c>
      <c r="C776" t="s">
        <v>108</v>
      </c>
      <c r="D776" t="s">
        <v>133</v>
      </c>
      <c r="E776" t="s">
        <v>77</v>
      </c>
      <c r="F776" t="s">
        <v>82</v>
      </c>
      <c r="G776" t="s">
        <v>134</v>
      </c>
      <c r="H776" t="s">
        <v>71</v>
      </c>
      <c r="I776">
        <v>1</v>
      </c>
      <c r="J776" t="s">
        <v>239</v>
      </c>
      <c r="K776" s="3" t="s">
        <v>175</v>
      </c>
      <c r="L776" s="3" t="s">
        <v>172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ユニフォーム昼神幸郎ICONIC</v>
      </c>
    </row>
    <row r="777" spans="1:20" x14ac:dyDescent="0.3">
      <c r="A777">
        <f>VLOOKUP(Receive[[#This Row],[No用]],SetNo[[No.用]:[vlookup 用]],2,FALSE)</f>
        <v>137</v>
      </c>
      <c r="B777">
        <f>IF(A776&lt;&gt;Receive[[#This Row],[No]],1,B776+1)</f>
        <v>1</v>
      </c>
      <c r="C777" t="s">
        <v>108</v>
      </c>
      <c r="D777" t="s">
        <v>131</v>
      </c>
      <c r="E777" t="s">
        <v>77</v>
      </c>
      <c r="F777" t="s">
        <v>78</v>
      </c>
      <c r="G777" t="s">
        <v>135</v>
      </c>
      <c r="H777" t="s">
        <v>71</v>
      </c>
      <c r="I777">
        <v>1</v>
      </c>
      <c r="J777" t="s">
        <v>239</v>
      </c>
      <c r="K777" s="3" t="s">
        <v>119</v>
      </c>
      <c r="L777" s="3" t="s">
        <v>172</v>
      </c>
      <c r="M777">
        <v>33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ユニフォーム佐久早聖臣ICONIC</v>
      </c>
    </row>
    <row r="778" spans="1:20" x14ac:dyDescent="0.3">
      <c r="A778">
        <f>VLOOKUP(Receive[[#This Row],[No用]],SetNo[[No.用]:[vlookup 用]],2,FALSE)</f>
        <v>137</v>
      </c>
      <c r="B778">
        <f>IF(A777&lt;&gt;Receive[[#This Row],[No]],1,B777+1)</f>
        <v>2</v>
      </c>
      <c r="C778" t="s">
        <v>108</v>
      </c>
      <c r="D778" t="s">
        <v>131</v>
      </c>
      <c r="E778" t="s">
        <v>77</v>
      </c>
      <c r="F778" t="s">
        <v>78</v>
      </c>
      <c r="G778" t="s">
        <v>135</v>
      </c>
      <c r="H778" t="s">
        <v>71</v>
      </c>
      <c r="I778">
        <v>1</v>
      </c>
      <c r="J778" t="s">
        <v>239</v>
      </c>
      <c r="K778" s="3" t="s">
        <v>173</v>
      </c>
      <c r="L778" s="3" t="s">
        <v>172</v>
      </c>
      <c r="M778">
        <v>33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ユニフォーム佐久早聖臣ICONIC</v>
      </c>
    </row>
    <row r="779" spans="1:20" x14ac:dyDescent="0.3">
      <c r="A779">
        <f>VLOOKUP(Receive[[#This Row],[No用]],SetNo[[No.用]:[vlookup 用]],2,FALSE)</f>
        <v>137</v>
      </c>
      <c r="B779">
        <f>IF(A778&lt;&gt;Receive[[#This Row],[No]],1,B778+1)</f>
        <v>3</v>
      </c>
      <c r="C779" t="s">
        <v>108</v>
      </c>
      <c r="D779" t="s">
        <v>131</v>
      </c>
      <c r="E779" t="s">
        <v>77</v>
      </c>
      <c r="F779" t="s">
        <v>78</v>
      </c>
      <c r="G779" t="s">
        <v>135</v>
      </c>
      <c r="H779" t="s">
        <v>71</v>
      </c>
      <c r="I779">
        <v>1</v>
      </c>
      <c r="J779" t="s">
        <v>239</v>
      </c>
      <c r="K779" s="3" t="s">
        <v>120</v>
      </c>
      <c r="L779" s="3" t="s">
        <v>172</v>
      </c>
      <c r="M779">
        <v>33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ユニフォーム佐久早聖臣ICONIC</v>
      </c>
    </row>
    <row r="780" spans="1:20" x14ac:dyDescent="0.3">
      <c r="A780">
        <f>VLOOKUP(Receive[[#This Row],[No用]],SetNo[[No.用]:[vlookup 用]],2,FALSE)</f>
        <v>137</v>
      </c>
      <c r="B780">
        <f>IF(A779&lt;&gt;Receive[[#This Row],[No]],1,B779+1)</f>
        <v>4</v>
      </c>
      <c r="C780" t="s">
        <v>108</v>
      </c>
      <c r="D780" t="s">
        <v>131</v>
      </c>
      <c r="E780" t="s">
        <v>77</v>
      </c>
      <c r="F780" t="s">
        <v>78</v>
      </c>
      <c r="G780" t="s">
        <v>135</v>
      </c>
      <c r="H780" t="s">
        <v>71</v>
      </c>
      <c r="I780">
        <v>1</v>
      </c>
      <c r="J780" t="s">
        <v>239</v>
      </c>
      <c r="K780" s="3" t="s">
        <v>174</v>
      </c>
      <c r="L780" s="3" t="s">
        <v>172</v>
      </c>
      <c r="M780">
        <v>33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ユニフォーム佐久早聖臣ICONIC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5</v>
      </c>
      <c r="C781" t="s">
        <v>108</v>
      </c>
      <c r="D781" t="s">
        <v>131</v>
      </c>
      <c r="E781" t="s">
        <v>77</v>
      </c>
      <c r="F781" t="s">
        <v>78</v>
      </c>
      <c r="G781" t="s">
        <v>135</v>
      </c>
      <c r="H781" t="s">
        <v>71</v>
      </c>
      <c r="I781">
        <v>1</v>
      </c>
      <c r="J781" t="s">
        <v>239</v>
      </c>
      <c r="K781" s="3" t="s">
        <v>175</v>
      </c>
      <c r="L781" s="3" t="s">
        <v>172</v>
      </c>
      <c r="M781">
        <v>13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ユニフォーム佐久早聖臣ICONIC</v>
      </c>
    </row>
    <row r="782" spans="1:20" x14ac:dyDescent="0.3">
      <c r="A782">
        <f>VLOOKUP(Receive[[#This Row],[No用]],SetNo[[No.用]:[vlookup 用]],2,FALSE)</f>
        <v>138</v>
      </c>
      <c r="B782">
        <f>IF(A781&lt;&gt;Receive[[#This Row],[No]],1,B781+1)</f>
        <v>1</v>
      </c>
      <c r="C782" t="s">
        <v>108</v>
      </c>
      <c r="D782" t="s">
        <v>132</v>
      </c>
      <c r="E782" t="s">
        <v>77</v>
      </c>
      <c r="F782" t="s">
        <v>80</v>
      </c>
      <c r="G782" t="s">
        <v>135</v>
      </c>
      <c r="H782" t="s">
        <v>71</v>
      </c>
      <c r="I782">
        <v>1</v>
      </c>
      <c r="J782" t="s">
        <v>239</v>
      </c>
      <c r="K782" s="3" t="s">
        <v>119</v>
      </c>
      <c r="L782" s="3" t="s">
        <v>183</v>
      </c>
      <c r="M782">
        <v>38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ユニフォーム小森元也ICONIC</v>
      </c>
    </row>
    <row r="783" spans="1:20" x14ac:dyDescent="0.3">
      <c r="A783">
        <f>VLOOKUP(Receive[[#This Row],[No用]],SetNo[[No.用]:[vlookup 用]],2,FALSE)</f>
        <v>138</v>
      </c>
      <c r="B783">
        <f>IF(A782&lt;&gt;Receive[[#This Row],[No]],1,B782+1)</f>
        <v>2</v>
      </c>
      <c r="C783" t="s">
        <v>108</v>
      </c>
      <c r="D783" t="s">
        <v>132</v>
      </c>
      <c r="E783" t="s">
        <v>77</v>
      </c>
      <c r="F783" t="s">
        <v>80</v>
      </c>
      <c r="G783" t="s">
        <v>135</v>
      </c>
      <c r="H783" t="s">
        <v>71</v>
      </c>
      <c r="I783">
        <v>1</v>
      </c>
      <c r="J783" t="s">
        <v>239</v>
      </c>
      <c r="K783" s="3" t="s">
        <v>205</v>
      </c>
      <c r="L783" s="3" t="s">
        <v>188</v>
      </c>
      <c r="M783">
        <v>38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ユニフォーム小森元也ICONIC</v>
      </c>
    </row>
    <row r="784" spans="1:20" x14ac:dyDescent="0.3">
      <c r="A784">
        <f>VLOOKUP(Receive[[#This Row],[No用]],SetNo[[No.用]:[vlookup 用]],2,FALSE)</f>
        <v>138</v>
      </c>
      <c r="B784">
        <f>IF(A783&lt;&gt;Receive[[#This Row],[No]],1,B783+1)</f>
        <v>3</v>
      </c>
      <c r="C784" t="s">
        <v>108</v>
      </c>
      <c r="D784" t="s">
        <v>132</v>
      </c>
      <c r="E784" t="s">
        <v>77</v>
      </c>
      <c r="F784" t="s">
        <v>80</v>
      </c>
      <c r="G784" t="s">
        <v>135</v>
      </c>
      <c r="H784" t="s">
        <v>71</v>
      </c>
      <c r="I784">
        <v>1</v>
      </c>
      <c r="J784" t="s">
        <v>239</v>
      </c>
      <c r="K784" s="3" t="s">
        <v>173</v>
      </c>
      <c r="L784" s="3" t="s">
        <v>172</v>
      </c>
      <c r="M784">
        <v>35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ユニフォーム小森元也ICONIC</v>
      </c>
    </row>
    <row r="785" spans="1:20" x14ac:dyDescent="0.3">
      <c r="A785">
        <f>VLOOKUP(Receive[[#This Row],[No用]],SetNo[[No.用]:[vlookup 用]],2,FALSE)</f>
        <v>138</v>
      </c>
      <c r="B785">
        <f>IF(A784&lt;&gt;Receive[[#This Row],[No]],1,B784+1)</f>
        <v>4</v>
      </c>
      <c r="C785" t="s">
        <v>108</v>
      </c>
      <c r="D785" t="s">
        <v>132</v>
      </c>
      <c r="E785" t="s">
        <v>77</v>
      </c>
      <c r="F785" t="s">
        <v>80</v>
      </c>
      <c r="G785" t="s">
        <v>135</v>
      </c>
      <c r="H785" t="s">
        <v>71</v>
      </c>
      <c r="I785">
        <v>1</v>
      </c>
      <c r="J785" t="s">
        <v>239</v>
      </c>
      <c r="K785" s="3" t="s">
        <v>241</v>
      </c>
      <c r="L785" s="3" t="s">
        <v>172</v>
      </c>
      <c r="M785">
        <v>35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ユニフォーム小森元也ICONIC</v>
      </c>
    </row>
    <row r="786" spans="1:20" x14ac:dyDescent="0.3">
      <c r="A786">
        <f>VLOOKUP(Receive[[#This Row],[No用]],SetNo[[No.用]:[vlookup 用]],2,FALSE)</f>
        <v>138</v>
      </c>
      <c r="B786">
        <f>IF(A785&lt;&gt;Receive[[#This Row],[No]],1,B785+1)</f>
        <v>5</v>
      </c>
      <c r="C786" t="s">
        <v>108</v>
      </c>
      <c r="D786" t="s">
        <v>132</v>
      </c>
      <c r="E786" t="s">
        <v>77</v>
      </c>
      <c r="F786" t="s">
        <v>80</v>
      </c>
      <c r="G786" t="s">
        <v>135</v>
      </c>
      <c r="H786" t="s">
        <v>71</v>
      </c>
      <c r="I786">
        <v>1</v>
      </c>
      <c r="J786" t="s">
        <v>239</v>
      </c>
      <c r="K786" s="3" t="s">
        <v>120</v>
      </c>
      <c r="L786" s="3" t="s">
        <v>183</v>
      </c>
      <c r="M786">
        <v>38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ユニフォーム小森元也ICONIC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6</v>
      </c>
      <c r="C787" t="s">
        <v>108</v>
      </c>
      <c r="D787" t="s">
        <v>132</v>
      </c>
      <c r="E787" t="s">
        <v>77</v>
      </c>
      <c r="F787" t="s">
        <v>80</v>
      </c>
      <c r="G787" t="s">
        <v>135</v>
      </c>
      <c r="H787" t="s">
        <v>71</v>
      </c>
      <c r="I787">
        <v>1</v>
      </c>
      <c r="J787" t="s">
        <v>239</v>
      </c>
      <c r="K787" s="3" t="s">
        <v>174</v>
      </c>
      <c r="L787" s="3" t="s">
        <v>172</v>
      </c>
      <c r="M787">
        <v>35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ユニフォーム小森元也ICONIC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7</v>
      </c>
      <c r="C788" t="s">
        <v>108</v>
      </c>
      <c r="D788" t="s">
        <v>132</v>
      </c>
      <c r="E788" t="s">
        <v>77</v>
      </c>
      <c r="F788" t="s">
        <v>80</v>
      </c>
      <c r="G788" t="s">
        <v>135</v>
      </c>
      <c r="H788" t="s">
        <v>71</v>
      </c>
      <c r="I788">
        <v>1</v>
      </c>
      <c r="J788" t="s">
        <v>239</v>
      </c>
      <c r="K788" s="3" t="s">
        <v>175</v>
      </c>
      <c r="L788" s="3" t="s">
        <v>172</v>
      </c>
      <c r="M788">
        <v>33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ユニフォーム小森元也ICONIC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8</v>
      </c>
      <c r="C789" t="s">
        <v>108</v>
      </c>
      <c r="D789" t="s">
        <v>132</v>
      </c>
      <c r="E789" t="s">
        <v>77</v>
      </c>
      <c r="F789" t="s">
        <v>80</v>
      </c>
      <c r="G789" t="s">
        <v>135</v>
      </c>
      <c r="H789" t="s">
        <v>71</v>
      </c>
      <c r="I789">
        <v>1</v>
      </c>
      <c r="J789" t="s">
        <v>239</v>
      </c>
      <c r="K789" s="3" t="s">
        <v>193</v>
      </c>
      <c r="L789" s="3" t="s">
        <v>235</v>
      </c>
      <c r="M789">
        <v>47</v>
      </c>
      <c r="N789">
        <v>0</v>
      </c>
      <c r="O789" s="3">
        <v>57</v>
      </c>
      <c r="P789">
        <v>0</v>
      </c>
      <c r="R789" s="3" t="s">
        <v>714</v>
      </c>
      <c r="T789" t="str">
        <f>Receive[[#This Row],[服装]]&amp;Receive[[#This Row],[名前]]&amp;Receive[[#This Row],[レアリティ]]</f>
        <v>ユニフォーム小森元也ICONIC</v>
      </c>
    </row>
    <row r="790" spans="1:20" x14ac:dyDescent="0.3">
      <c r="A790">
        <f>VLOOKUP(Receive[[#This Row],[No用]],SetNo[[No.用]:[vlookup 用]],2,FALSE)</f>
        <v>139</v>
      </c>
      <c r="B790">
        <f>IF(A789&lt;&gt;Receive[[#This Row],[No]],1,B789+1)</f>
        <v>1</v>
      </c>
      <c r="C790" t="s">
        <v>108</v>
      </c>
      <c r="D790" s="3" t="s">
        <v>700</v>
      </c>
      <c r="E790" s="3" t="s">
        <v>90</v>
      </c>
      <c r="F790" s="3" t="s">
        <v>78</v>
      </c>
      <c r="G790" s="3" t="s">
        <v>702</v>
      </c>
      <c r="H790" t="s">
        <v>71</v>
      </c>
      <c r="I790">
        <v>1</v>
      </c>
      <c r="J790" t="s">
        <v>239</v>
      </c>
      <c r="K790" s="3" t="s">
        <v>119</v>
      </c>
      <c r="L790" s="3" t="s">
        <v>713</v>
      </c>
      <c r="M790">
        <v>36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ユニフォーム大将優ICONIC</v>
      </c>
    </row>
    <row r="791" spans="1:20" x14ac:dyDescent="0.3">
      <c r="A791">
        <f>VLOOKUP(Receive[[#This Row],[No用]],SetNo[[No.用]:[vlookup 用]],2,FALSE)</f>
        <v>139</v>
      </c>
      <c r="B791">
        <f>IF(A790&lt;&gt;Receive[[#This Row],[No]],1,B790+1)</f>
        <v>2</v>
      </c>
      <c r="C791" t="s">
        <v>108</v>
      </c>
      <c r="D791" s="3" t="s">
        <v>700</v>
      </c>
      <c r="E791" s="3" t="s">
        <v>90</v>
      </c>
      <c r="F791" s="3" t="s">
        <v>78</v>
      </c>
      <c r="G791" s="3" t="s">
        <v>702</v>
      </c>
      <c r="H791" t="s">
        <v>71</v>
      </c>
      <c r="I791">
        <v>1</v>
      </c>
      <c r="J791" t="s">
        <v>239</v>
      </c>
      <c r="K791" s="3" t="s">
        <v>173</v>
      </c>
      <c r="L791" s="3" t="s">
        <v>172</v>
      </c>
      <c r="M791">
        <v>33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ユニフォーム大将優ICONIC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3</v>
      </c>
      <c r="C792" t="s">
        <v>108</v>
      </c>
      <c r="D792" s="3" t="s">
        <v>700</v>
      </c>
      <c r="E792" s="3" t="s">
        <v>90</v>
      </c>
      <c r="F792" s="3" t="s">
        <v>78</v>
      </c>
      <c r="G792" s="3" t="s">
        <v>702</v>
      </c>
      <c r="H792" t="s">
        <v>71</v>
      </c>
      <c r="I792">
        <v>1</v>
      </c>
      <c r="J792" t="s">
        <v>239</v>
      </c>
      <c r="K792" s="3" t="s">
        <v>241</v>
      </c>
      <c r="L792" s="3" t="s">
        <v>172</v>
      </c>
      <c r="M792">
        <v>33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ユニフォーム大将優ICONIC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4</v>
      </c>
      <c r="C793" t="s">
        <v>108</v>
      </c>
      <c r="D793" s="3" t="s">
        <v>700</v>
      </c>
      <c r="E793" s="3" t="s">
        <v>90</v>
      </c>
      <c r="F793" s="3" t="s">
        <v>78</v>
      </c>
      <c r="G793" s="3" t="s">
        <v>702</v>
      </c>
      <c r="H793" t="s">
        <v>71</v>
      </c>
      <c r="I793">
        <v>1</v>
      </c>
      <c r="J793" t="s">
        <v>239</v>
      </c>
      <c r="K793" s="3" t="s">
        <v>120</v>
      </c>
      <c r="L793" s="3" t="s">
        <v>172</v>
      </c>
      <c r="M793">
        <v>33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ユニフォーム大将優ICONIC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5</v>
      </c>
      <c r="C794" t="s">
        <v>108</v>
      </c>
      <c r="D794" s="3" t="s">
        <v>700</v>
      </c>
      <c r="E794" s="3" t="s">
        <v>90</v>
      </c>
      <c r="F794" s="3" t="s">
        <v>78</v>
      </c>
      <c r="G794" s="3" t="s">
        <v>702</v>
      </c>
      <c r="H794" t="s">
        <v>71</v>
      </c>
      <c r="I794">
        <v>1</v>
      </c>
      <c r="J794" t="s">
        <v>239</v>
      </c>
      <c r="K794" s="3" t="s">
        <v>174</v>
      </c>
      <c r="L794" s="3" t="s">
        <v>172</v>
      </c>
      <c r="M794">
        <v>33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ユニフォーム大将優ICONIC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6</v>
      </c>
      <c r="C795" t="s">
        <v>108</v>
      </c>
      <c r="D795" s="3" t="s">
        <v>700</v>
      </c>
      <c r="E795" s="3" t="s">
        <v>90</v>
      </c>
      <c r="F795" s="3" t="s">
        <v>78</v>
      </c>
      <c r="G795" s="3" t="s">
        <v>702</v>
      </c>
      <c r="H795" t="s">
        <v>71</v>
      </c>
      <c r="I795">
        <v>1</v>
      </c>
      <c r="J795" t="s">
        <v>239</v>
      </c>
      <c r="K795" s="3" t="s">
        <v>175</v>
      </c>
      <c r="L795" s="3" t="s">
        <v>172</v>
      </c>
      <c r="M795">
        <v>14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ユニフォーム大将優ICONIC</v>
      </c>
    </row>
    <row r="796" spans="1:20" x14ac:dyDescent="0.3">
      <c r="A796">
        <f>VLOOKUP(Receive[[#This Row],[No用]],SetNo[[No.用]:[vlookup 用]],2,FALSE)</f>
        <v>140</v>
      </c>
      <c r="B796">
        <f>IF(A795&lt;&gt;Receive[[#This Row],[No]],1,B795+1)</f>
        <v>1</v>
      </c>
      <c r="C796" t="s">
        <v>108</v>
      </c>
      <c r="D796" s="3" t="s">
        <v>705</v>
      </c>
      <c r="E796" s="3" t="s">
        <v>90</v>
      </c>
      <c r="F796" s="3" t="s">
        <v>78</v>
      </c>
      <c r="G796" s="3" t="s">
        <v>702</v>
      </c>
      <c r="H796" t="s">
        <v>71</v>
      </c>
      <c r="I796">
        <v>1</v>
      </c>
      <c r="J796" t="s">
        <v>239</v>
      </c>
      <c r="K796" s="3" t="s">
        <v>119</v>
      </c>
      <c r="L796" s="3" t="s">
        <v>172</v>
      </c>
      <c r="M796">
        <v>29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ユニフォーム沼井和馬ICONIC</v>
      </c>
    </row>
    <row r="797" spans="1:20" x14ac:dyDescent="0.3">
      <c r="A797">
        <f>VLOOKUP(Receive[[#This Row],[No用]],SetNo[[No.用]:[vlookup 用]],2,FALSE)</f>
        <v>140</v>
      </c>
      <c r="B797">
        <f>IF(A796&lt;&gt;Receive[[#This Row],[No]],1,B796+1)</f>
        <v>2</v>
      </c>
      <c r="C797" t="s">
        <v>108</v>
      </c>
      <c r="D797" s="3" t="s">
        <v>705</v>
      </c>
      <c r="E797" s="3" t="s">
        <v>90</v>
      </c>
      <c r="F797" s="3" t="s">
        <v>78</v>
      </c>
      <c r="G797" s="3" t="s">
        <v>702</v>
      </c>
      <c r="H797" t="s">
        <v>71</v>
      </c>
      <c r="I797">
        <v>1</v>
      </c>
      <c r="J797" t="s">
        <v>239</v>
      </c>
      <c r="K797" s="3" t="s">
        <v>173</v>
      </c>
      <c r="L797" s="3" t="s">
        <v>172</v>
      </c>
      <c r="M797">
        <v>29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ユニフォーム沼井和馬ICONIC</v>
      </c>
    </row>
    <row r="798" spans="1:20" x14ac:dyDescent="0.3">
      <c r="A798">
        <f>VLOOKUP(Receive[[#This Row],[No用]],SetNo[[No.用]:[vlookup 用]],2,FALSE)</f>
        <v>140</v>
      </c>
      <c r="B798">
        <f>IF(A797&lt;&gt;Receive[[#This Row],[No]],1,B797+1)</f>
        <v>3</v>
      </c>
      <c r="C798" t="s">
        <v>108</v>
      </c>
      <c r="D798" s="3" t="s">
        <v>705</v>
      </c>
      <c r="E798" s="3" t="s">
        <v>90</v>
      </c>
      <c r="F798" s="3" t="s">
        <v>78</v>
      </c>
      <c r="G798" s="3" t="s">
        <v>702</v>
      </c>
      <c r="H798" t="s">
        <v>71</v>
      </c>
      <c r="I798">
        <v>1</v>
      </c>
      <c r="J798" t="s">
        <v>239</v>
      </c>
      <c r="K798" s="3" t="s">
        <v>120</v>
      </c>
      <c r="L798" s="3" t="s">
        <v>172</v>
      </c>
      <c r="M798">
        <v>29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ユニフォーム沼井和馬ICONIC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4</v>
      </c>
      <c r="C799" t="s">
        <v>108</v>
      </c>
      <c r="D799" s="3" t="s">
        <v>705</v>
      </c>
      <c r="E799" s="3" t="s">
        <v>90</v>
      </c>
      <c r="F799" s="3" t="s">
        <v>78</v>
      </c>
      <c r="G799" s="3" t="s">
        <v>702</v>
      </c>
      <c r="H799" t="s">
        <v>71</v>
      </c>
      <c r="I799">
        <v>1</v>
      </c>
      <c r="J799" t="s">
        <v>239</v>
      </c>
      <c r="K799" s="3" t="s">
        <v>174</v>
      </c>
      <c r="L799" s="3" t="s">
        <v>172</v>
      </c>
      <c r="M799">
        <v>29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ユニフォーム沼井和馬ICONIC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5</v>
      </c>
      <c r="C800" t="s">
        <v>108</v>
      </c>
      <c r="D800" s="3" t="s">
        <v>705</v>
      </c>
      <c r="E800" s="3" t="s">
        <v>90</v>
      </c>
      <c r="F800" s="3" t="s">
        <v>78</v>
      </c>
      <c r="G800" s="3" t="s">
        <v>702</v>
      </c>
      <c r="H800" t="s">
        <v>71</v>
      </c>
      <c r="I800">
        <v>1</v>
      </c>
      <c r="J800" t="s">
        <v>239</v>
      </c>
      <c r="K800" s="3" t="s">
        <v>175</v>
      </c>
      <c r="L800" s="3" t="s">
        <v>172</v>
      </c>
      <c r="M800">
        <v>13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ユニフォーム沼井和馬ICONIC</v>
      </c>
    </row>
    <row r="801" spans="1:20" x14ac:dyDescent="0.3">
      <c r="A801">
        <f>VLOOKUP(Receive[[#This Row],[No用]],SetNo[[No.用]:[vlookup 用]],2,FALSE)</f>
        <v>141</v>
      </c>
      <c r="B801">
        <f>IF(A800&lt;&gt;Receive[[#This Row],[No]],1,B800+1)</f>
        <v>1</v>
      </c>
      <c r="C801" t="s">
        <v>108</v>
      </c>
      <c r="D801" s="3" t="s">
        <v>878</v>
      </c>
      <c r="E801" s="3" t="s">
        <v>90</v>
      </c>
      <c r="F801" s="3" t="s">
        <v>78</v>
      </c>
      <c r="G801" s="3" t="s">
        <v>702</v>
      </c>
      <c r="H801" t="s">
        <v>71</v>
      </c>
      <c r="I801">
        <v>1</v>
      </c>
      <c r="J801" t="s">
        <v>239</v>
      </c>
      <c r="K801" s="3" t="s">
        <v>119</v>
      </c>
      <c r="L801" s="3" t="s">
        <v>172</v>
      </c>
      <c r="M801">
        <v>27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ユニフォーム潜尚保ICONIC</v>
      </c>
    </row>
    <row r="802" spans="1:20" x14ac:dyDescent="0.3">
      <c r="A802">
        <f>VLOOKUP(Receive[[#This Row],[No用]],SetNo[[No.用]:[vlookup 用]],2,FALSE)</f>
        <v>141</v>
      </c>
      <c r="B802">
        <f>IF(A801&lt;&gt;Receive[[#This Row],[No]],1,B801+1)</f>
        <v>2</v>
      </c>
      <c r="C802" t="s">
        <v>108</v>
      </c>
      <c r="D802" s="3" t="s">
        <v>878</v>
      </c>
      <c r="E802" s="3" t="s">
        <v>90</v>
      </c>
      <c r="F802" s="3" t="s">
        <v>78</v>
      </c>
      <c r="G802" s="3" t="s">
        <v>702</v>
      </c>
      <c r="H802" t="s">
        <v>71</v>
      </c>
      <c r="I802">
        <v>1</v>
      </c>
      <c r="J802" t="s">
        <v>239</v>
      </c>
      <c r="K802" s="3" t="s">
        <v>173</v>
      </c>
      <c r="L802" s="3" t="s">
        <v>172</v>
      </c>
      <c r="M802">
        <v>27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ユニフォーム潜尚保ICONIC</v>
      </c>
    </row>
    <row r="803" spans="1:20" x14ac:dyDescent="0.3">
      <c r="A803">
        <f>VLOOKUP(Receive[[#This Row],[No用]],SetNo[[No.用]:[vlookup 用]],2,FALSE)</f>
        <v>141</v>
      </c>
      <c r="B803">
        <f>IF(A802&lt;&gt;Receive[[#This Row],[No]],1,B802+1)</f>
        <v>3</v>
      </c>
      <c r="C803" t="s">
        <v>108</v>
      </c>
      <c r="D803" s="3" t="s">
        <v>878</v>
      </c>
      <c r="E803" s="3" t="s">
        <v>90</v>
      </c>
      <c r="F803" s="3" t="s">
        <v>78</v>
      </c>
      <c r="G803" s="3" t="s">
        <v>702</v>
      </c>
      <c r="H803" t="s">
        <v>71</v>
      </c>
      <c r="I803">
        <v>1</v>
      </c>
      <c r="J803" t="s">
        <v>239</v>
      </c>
      <c r="K803" s="3" t="s">
        <v>120</v>
      </c>
      <c r="L803" s="3" t="s">
        <v>172</v>
      </c>
      <c r="M803">
        <v>27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ユニフォーム潜尚保ICONIC</v>
      </c>
    </row>
    <row r="804" spans="1:20" x14ac:dyDescent="0.3">
      <c r="A804">
        <f>VLOOKUP(Receive[[#This Row],[No用]],SetNo[[No.用]:[vlookup 用]],2,FALSE)</f>
        <v>141</v>
      </c>
      <c r="B804">
        <f>IF(A803&lt;&gt;Receive[[#This Row],[No]],1,B803+1)</f>
        <v>4</v>
      </c>
      <c r="C804" t="s">
        <v>108</v>
      </c>
      <c r="D804" s="3" t="s">
        <v>878</v>
      </c>
      <c r="E804" s="3" t="s">
        <v>90</v>
      </c>
      <c r="F804" s="3" t="s">
        <v>78</v>
      </c>
      <c r="G804" s="3" t="s">
        <v>702</v>
      </c>
      <c r="H804" t="s">
        <v>71</v>
      </c>
      <c r="I804">
        <v>1</v>
      </c>
      <c r="J804" t="s">
        <v>239</v>
      </c>
      <c r="K804" s="3" t="s">
        <v>174</v>
      </c>
      <c r="L804" s="3" t="s">
        <v>172</v>
      </c>
      <c r="M804">
        <v>27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ユニフォーム潜尚保ICONIC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5</v>
      </c>
      <c r="C805" t="s">
        <v>108</v>
      </c>
      <c r="D805" s="3" t="s">
        <v>878</v>
      </c>
      <c r="E805" s="3" t="s">
        <v>90</v>
      </c>
      <c r="F805" s="3" t="s">
        <v>78</v>
      </c>
      <c r="G805" s="3" t="s">
        <v>702</v>
      </c>
      <c r="H805" t="s">
        <v>71</v>
      </c>
      <c r="I805">
        <v>1</v>
      </c>
      <c r="J805" t="s">
        <v>239</v>
      </c>
      <c r="K805" s="3" t="s">
        <v>175</v>
      </c>
      <c r="L805" s="3" t="s">
        <v>172</v>
      </c>
      <c r="M805">
        <v>13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ユニフォーム潜尚保ICONIC</v>
      </c>
    </row>
    <row r="806" spans="1:20" x14ac:dyDescent="0.3">
      <c r="A806">
        <f>VLOOKUP(Receive[[#This Row],[No用]],SetNo[[No.用]:[vlookup 用]],2,FALSE)</f>
        <v>142</v>
      </c>
      <c r="B806">
        <f>IF(A805&lt;&gt;Receive[[#This Row],[No]],1,B805+1)</f>
        <v>1</v>
      </c>
      <c r="C806" t="s">
        <v>108</v>
      </c>
      <c r="D806" s="3" t="s">
        <v>880</v>
      </c>
      <c r="E806" s="3" t="s">
        <v>90</v>
      </c>
      <c r="F806" s="3" t="s">
        <v>78</v>
      </c>
      <c r="G806" s="3" t="s">
        <v>702</v>
      </c>
      <c r="H806" t="s">
        <v>71</v>
      </c>
      <c r="I806">
        <v>1</v>
      </c>
      <c r="J806" t="s">
        <v>239</v>
      </c>
      <c r="K806" s="3" t="s">
        <v>119</v>
      </c>
      <c r="L806" s="3" t="s">
        <v>172</v>
      </c>
      <c r="M806">
        <v>26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ユニフォーム高千穂恵也ICONIC</v>
      </c>
    </row>
    <row r="807" spans="1:20" x14ac:dyDescent="0.3">
      <c r="A807">
        <f>VLOOKUP(Receive[[#This Row],[No用]],SetNo[[No.用]:[vlookup 用]],2,FALSE)</f>
        <v>142</v>
      </c>
      <c r="B807">
        <f>IF(A806&lt;&gt;Receive[[#This Row],[No]],1,B806+1)</f>
        <v>2</v>
      </c>
      <c r="C807" t="s">
        <v>108</v>
      </c>
      <c r="D807" s="3" t="s">
        <v>880</v>
      </c>
      <c r="E807" s="3" t="s">
        <v>90</v>
      </c>
      <c r="F807" s="3" t="s">
        <v>78</v>
      </c>
      <c r="G807" s="3" t="s">
        <v>702</v>
      </c>
      <c r="H807" t="s">
        <v>71</v>
      </c>
      <c r="I807">
        <v>1</v>
      </c>
      <c r="J807" t="s">
        <v>239</v>
      </c>
      <c r="K807" s="3" t="s">
        <v>205</v>
      </c>
      <c r="L807" s="3" t="s">
        <v>188</v>
      </c>
      <c r="M807">
        <v>29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ユニフォーム高千穂恵也ICONIC</v>
      </c>
    </row>
    <row r="808" spans="1:20" x14ac:dyDescent="0.3">
      <c r="A808">
        <f>VLOOKUP(Receive[[#This Row],[No用]],SetNo[[No.用]:[vlookup 用]],2,FALSE)</f>
        <v>142</v>
      </c>
      <c r="B808">
        <f>IF(A807&lt;&gt;Receive[[#This Row],[No]],1,B807+1)</f>
        <v>3</v>
      </c>
      <c r="C808" t="s">
        <v>108</v>
      </c>
      <c r="D808" s="3" t="s">
        <v>880</v>
      </c>
      <c r="E808" s="3" t="s">
        <v>90</v>
      </c>
      <c r="F808" s="3" t="s">
        <v>78</v>
      </c>
      <c r="G808" s="3" t="s">
        <v>702</v>
      </c>
      <c r="H808" t="s">
        <v>71</v>
      </c>
      <c r="I808">
        <v>1</v>
      </c>
      <c r="J808" t="s">
        <v>239</v>
      </c>
      <c r="K808" s="3" t="s">
        <v>173</v>
      </c>
      <c r="L808" s="3" t="s">
        <v>172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ユニフォーム高千穂恵也ICONIC</v>
      </c>
    </row>
    <row r="809" spans="1:20" x14ac:dyDescent="0.3">
      <c r="A809">
        <f>VLOOKUP(Receive[[#This Row],[No用]],SetNo[[No.用]:[vlookup 用]],2,FALSE)</f>
        <v>142</v>
      </c>
      <c r="B809">
        <f>IF(A808&lt;&gt;Receive[[#This Row],[No]],1,B808+1)</f>
        <v>4</v>
      </c>
      <c r="C809" t="s">
        <v>108</v>
      </c>
      <c r="D809" s="3" t="s">
        <v>880</v>
      </c>
      <c r="E809" s="3" t="s">
        <v>90</v>
      </c>
      <c r="F809" s="3" t="s">
        <v>78</v>
      </c>
      <c r="G809" s="3" t="s">
        <v>702</v>
      </c>
      <c r="H809" t="s">
        <v>71</v>
      </c>
      <c r="I809">
        <v>1</v>
      </c>
      <c r="J809" t="s">
        <v>239</v>
      </c>
      <c r="K809" s="3" t="s">
        <v>120</v>
      </c>
      <c r="L809" s="3" t="s">
        <v>172</v>
      </c>
      <c r="M809">
        <v>26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ユニフォーム高千穂恵也ICONIC</v>
      </c>
    </row>
    <row r="810" spans="1:20" x14ac:dyDescent="0.3">
      <c r="A810">
        <f>VLOOKUP(Receive[[#This Row],[No用]],SetNo[[No.用]:[vlookup 用]],2,FALSE)</f>
        <v>142</v>
      </c>
      <c r="B810">
        <f>IF(A809&lt;&gt;Receive[[#This Row],[No]],1,B809+1)</f>
        <v>5</v>
      </c>
      <c r="C810" t="s">
        <v>108</v>
      </c>
      <c r="D810" s="3" t="s">
        <v>880</v>
      </c>
      <c r="E810" s="3" t="s">
        <v>90</v>
      </c>
      <c r="F810" s="3" t="s">
        <v>78</v>
      </c>
      <c r="G810" s="3" t="s">
        <v>702</v>
      </c>
      <c r="H810" t="s">
        <v>71</v>
      </c>
      <c r="I810">
        <v>1</v>
      </c>
      <c r="J810" t="s">
        <v>239</v>
      </c>
      <c r="K810" s="3" t="s">
        <v>174</v>
      </c>
      <c r="L810" s="3" t="s">
        <v>172</v>
      </c>
      <c r="M810">
        <v>26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ユニフォーム高千穂恵也ICONIC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6</v>
      </c>
      <c r="C811" t="s">
        <v>108</v>
      </c>
      <c r="D811" s="3" t="s">
        <v>880</v>
      </c>
      <c r="E811" s="3" t="s">
        <v>90</v>
      </c>
      <c r="F811" s="3" t="s">
        <v>78</v>
      </c>
      <c r="G811" s="3" t="s">
        <v>702</v>
      </c>
      <c r="H811" t="s">
        <v>71</v>
      </c>
      <c r="I811">
        <v>1</v>
      </c>
      <c r="J811" t="s">
        <v>239</v>
      </c>
      <c r="K811" s="3" t="s">
        <v>175</v>
      </c>
      <c r="L811" s="3" t="s">
        <v>172</v>
      </c>
      <c r="M811">
        <v>13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ユニフォーム高千穂恵也ICONIC</v>
      </c>
    </row>
    <row r="812" spans="1:20" x14ac:dyDescent="0.3">
      <c r="A812">
        <f>VLOOKUP(Receive[[#This Row],[No用]],SetNo[[No.用]:[vlookup 用]],2,FALSE)</f>
        <v>143</v>
      </c>
      <c r="B812">
        <f>IF(A811&lt;&gt;Receive[[#This Row],[No]],1,B811+1)</f>
        <v>1</v>
      </c>
      <c r="C812" t="s">
        <v>108</v>
      </c>
      <c r="D812" s="3" t="s">
        <v>882</v>
      </c>
      <c r="E812" s="3" t="s">
        <v>90</v>
      </c>
      <c r="F812" s="3" t="s">
        <v>82</v>
      </c>
      <c r="G812" s="3" t="s">
        <v>702</v>
      </c>
      <c r="H812" t="s">
        <v>71</v>
      </c>
      <c r="I812">
        <v>1</v>
      </c>
      <c r="J812" t="s">
        <v>239</v>
      </c>
      <c r="K812" s="3" t="s">
        <v>119</v>
      </c>
      <c r="L812" s="3" t="s">
        <v>188</v>
      </c>
      <c r="M812">
        <v>31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ユニフォーム広尾倖児ICONIC</v>
      </c>
    </row>
    <row r="813" spans="1:20" x14ac:dyDescent="0.3">
      <c r="A813">
        <f>VLOOKUP(Receive[[#This Row],[No用]],SetNo[[No.用]:[vlookup 用]],2,FALSE)</f>
        <v>143</v>
      </c>
      <c r="B813">
        <f>IF(A812&lt;&gt;Receive[[#This Row],[No]],1,B812+1)</f>
        <v>2</v>
      </c>
      <c r="C813" t="s">
        <v>108</v>
      </c>
      <c r="D813" s="3" t="s">
        <v>882</v>
      </c>
      <c r="E813" s="3" t="s">
        <v>90</v>
      </c>
      <c r="F813" s="3" t="s">
        <v>82</v>
      </c>
      <c r="G813" s="3" t="s">
        <v>702</v>
      </c>
      <c r="H813" t="s">
        <v>71</v>
      </c>
      <c r="I813">
        <v>1</v>
      </c>
      <c r="J813" t="s">
        <v>239</v>
      </c>
      <c r="K813" s="3" t="s">
        <v>241</v>
      </c>
      <c r="L813" s="3" t="s">
        <v>172</v>
      </c>
      <c r="M813">
        <v>28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ユニフォーム広尾倖児ICONIC</v>
      </c>
    </row>
    <row r="814" spans="1:20" x14ac:dyDescent="0.3">
      <c r="A814">
        <f>VLOOKUP(Receive[[#This Row],[No用]],SetNo[[No.用]:[vlookup 用]],2,FALSE)</f>
        <v>143</v>
      </c>
      <c r="B814">
        <f>IF(A813&lt;&gt;Receive[[#This Row],[No]],1,B813+1)</f>
        <v>3</v>
      </c>
      <c r="C814" t="s">
        <v>108</v>
      </c>
      <c r="D814" s="3" t="s">
        <v>882</v>
      </c>
      <c r="E814" s="3" t="s">
        <v>90</v>
      </c>
      <c r="F814" s="3" t="s">
        <v>82</v>
      </c>
      <c r="G814" s="3" t="s">
        <v>702</v>
      </c>
      <c r="H814" t="s">
        <v>71</v>
      </c>
      <c r="I814">
        <v>1</v>
      </c>
      <c r="J814" t="s">
        <v>239</v>
      </c>
      <c r="K814" s="3" t="s">
        <v>120</v>
      </c>
      <c r="L814" s="3" t="s">
        <v>172</v>
      </c>
      <c r="M814">
        <v>28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ユニフォーム広尾倖児ICONIC</v>
      </c>
    </row>
    <row r="815" spans="1:20" x14ac:dyDescent="0.3">
      <c r="A815">
        <f>VLOOKUP(Receive[[#This Row],[No用]],SetNo[[No.用]:[vlookup 用]],2,FALSE)</f>
        <v>143</v>
      </c>
      <c r="B815">
        <f>IF(A814&lt;&gt;Receive[[#This Row],[No]],1,B814+1)</f>
        <v>4</v>
      </c>
      <c r="C815" t="s">
        <v>108</v>
      </c>
      <c r="D815" s="3" t="s">
        <v>882</v>
      </c>
      <c r="E815" s="3" t="s">
        <v>90</v>
      </c>
      <c r="F815" s="3" t="s">
        <v>82</v>
      </c>
      <c r="G815" s="3" t="s">
        <v>702</v>
      </c>
      <c r="H815" t="s">
        <v>71</v>
      </c>
      <c r="I815">
        <v>1</v>
      </c>
      <c r="J815" t="s">
        <v>239</v>
      </c>
      <c r="K815" s="3" t="s">
        <v>174</v>
      </c>
      <c r="L815" s="3" t="s">
        <v>172</v>
      </c>
      <c r="M815">
        <v>28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ユニフォーム広尾倖児ICONIC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5</v>
      </c>
      <c r="C816" t="s">
        <v>108</v>
      </c>
      <c r="D816" s="3" t="s">
        <v>882</v>
      </c>
      <c r="E816" s="3" t="s">
        <v>90</v>
      </c>
      <c r="F816" s="3" t="s">
        <v>82</v>
      </c>
      <c r="G816" s="3" t="s">
        <v>702</v>
      </c>
      <c r="H816" t="s">
        <v>71</v>
      </c>
      <c r="I816">
        <v>1</v>
      </c>
      <c r="J816" t="s">
        <v>239</v>
      </c>
      <c r="K816" s="3" t="s">
        <v>175</v>
      </c>
      <c r="L816" s="3" t="s">
        <v>172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ユニフォーム広尾倖児ICONIC</v>
      </c>
    </row>
    <row r="817" spans="1:20" x14ac:dyDescent="0.3">
      <c r="A817">
        <f>VLOOKUP(Receive[[#This Row],[No用]],SetNo[[No.用]:[vlookup 用]],2,FALSE)</f>
        <v>144</v>
      </c>
      <c r="B817">
        <f>IF(A816&lt;&gt;Receive[[#This Row],[No]],1,B816+1)</f>
        <v>1</v>
      </c>
      <c r="C817" t="s">
        <v>108</v>
      </c>
      <c r="D817" s="3" t="s">
        <v>884</v>
      </c>
      <c r="E817" s="3" t="s">
        <v>90</v>
      </c>
      <c r="F817" s="3" t="s">
        <v>74</v>
      </c>
      <c r="G817" s="3" t="s">
        <v>702</v>
      </c>
      <c r="H817" t="s">
        <v>71</v>
      </c>
      <c r="I817">
        <v>1</v>
      </c>
      <c r="J817" t="s">
        <v>239</v>
      </c>
      <c r="K817" s="3" t="s">
        <v>119</v>
      </c>
      <c r="L817" s="3" t="s">
        <v>172</v>
      </c>
      <c r="M817">
        <v>27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ユニフォーム先島伊澄ICONIC</v>
      </c>
    </row>
    <row r="818" spans="1:20" x14ac:dyDescent="0.3">
      <c r="A818">
        <f>VLOOKUP(Receive[[#This Row],[No用]],SetNo[[No.用]:[vlookup 用]],2,FALSE)</f>
        <v>144</v>
      </c>
      <c r="B818">
        <f>IF(A817&lt;&gt;Receive[[#This Row],[No]],1,B817+1)</f>
        <v>2</v>
      </c>
      <c r="C818" t="s">
        <v>108</v>
      </c>
      <c r="D818" s="3" t="s">
        <v>884</v>
      </c>
      <c r="E818" s="3" t="s">
        <v>90</v>
      </c>
      <c r="F818" s="3" t="s">
        <v>74</v>
      </c>
      <c r="G818" s="3" t="s">
        <v>702</v>
      </c>
      <c r="H818" t="s">
        <v>71</v>
      </c>
      <c r="I818">
        <v>1</v>
      </c>
      <c r="J818" t="s">
        <v>239</v>
      </c>
      <c r="K818" s="3" t="s">
        <v>173</v>
      </c>
      <c r="L818" s="3" t="s">
        <v>172</v>
      </c>
      <c r="M818">
        <v>27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ユニフォーム先島伊澄ICONIC</v>
      </c>
    </row>
    <row r="819" spans="1:20" x14ac:dyDescent="0.3">
      <c r="A819">
        <f>VLOOKUP(Receive[[#This Row],[No用]],SetNo[[No.用]:[vlookup 用]],2,FALSE)</f>
        <v>144</v>
      </c>
      <c r="B819">
        <f>IF(A818&lt;&gt;Receive[[#This Row],[No]],1,B818+1)</f>
        <v>3</v>
      </c>
      <c r="C819" t="s">
        <v>108</v>
      </c>
      <c r="D819" s="3" t="s">
        <v>884</v>
      </c>
      <c r="E819" s="3" t="s">
        <v>90</v>
      </c>
      <c r="F819" s="3" t="s">
        <v>74</v>
      </c>
      <c r="G819" s="3" t="s">
        <v>702</v>
      </c>
      <c r="H819" t="s">
        <v>71</v>
      </c>
      <c r="I819">
        <v>1</v>
      </c>
      <c r="J819" t="s">
        <v>239</v>
      </c>
      <c r="K819" s="3" t="s">
        <v>120</v>
      </c>
      <c r="L819" s="3" t="s">
        <v>172</v>
      </c>
      <c r="M819">
        <v>27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ユニフォーム先島伊澄ICONIC</v>
      </c>
    </row>
    <row r="820" spans="1:20" x14ac:dyDescent="0.3">
      <c r="A820">
        <f>VLOOKUP(Receive[[#This Row],[No用]],SetNo[[No.用]:[vlookup 用]],2,FALSE)</f>
        <v>144</v>
      </c>
      <c r="B820">
        <f>IF(A819&lt;&gt;Receive[[#This Row],[No]],1,B819+1)</f>
        <v>4</v>
      </c>
      <c r="C820" t="s">
        <v>108</v>
      </c>
      <c r="D820" s="3" t="s">
        <v>884</v>
      </c>
      <c r="E820" s="3" t="s">
        <v>90</v>
      </c>
      <c r="F820" s="3" t="s">
        <v>74</v>
      </c>
      <c r="G820" s="3" t="s">
        <v>702</v>
      </c>
      <c r="H820" t="s">
        <v>71</v>
      </c>
      <c r="I820">
        <v>1</v>
      </c>
      <c r="J820" t="s">
        <v>239</v>
      </c>
      <c r="K820" s="3" t="s">
        <v>174</v>
      </c>
      <c r="L820" s="3" t="s">
        <v>172</v>
      </c>
      <c r="M820">
        <v>27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ユニフォーム先島伊澄ICONIC</v>
      </c>
    </row>
    <row r="821" spans="1:20" x14ac:dyDescent="0.3">
      <c r="A821">
        <f>VLOOKUP(Receive[[#This Row],[No用]],SetNo[[No.用]:[vlookup 用]],2,FALSE)</f>
        <v>144</v>
      </c>
      <c r="B821">
        <f>IF(A820&lt;&gt;Receive[[#This Row],[No]],1,B820+1)</f>
        <v>5</v>
      </c>
      <c r="C821" t="s">
        <v>108</v>
      </c>
      <c r="D821" s="3" t="s">
        <v>884</v>
      </c>
      <c r="E821" s="3" t="s">
        <v>90</v>
      </c>
      <c r="F821" s="3" t="s">
        <v>74</v>
      </c>
      <c r="G821" s="3" t="s">
        <v>702</v>
      </c>
      <c r="H821" t="s">
        <v>71</v>
      </c>
      <c r="I821">
        <v>1</v>
      </c>
      <c r="J821" t="s">
        <v>239</v>
      </c>
      <c r="K821" s="3" t="s">
        <v>175</v>
      </c>
      <c r="L821" s="3" t="s">
        <v>172</v>
      </c>
      <c r="M821">
        <v>13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ユニフォーム先島伊澄ICONIC</v>
      </c>
    </row>
    <row r="822" spans="1:20" x14ac:dyDescent="0.3">
      <c r="A822">
        <f>VLOOKUP(Receive[[#This Row],[No用]],SetNo[[No.用]:[vlookup 用]],2,FALSE)</f>
        <v>145</v>
      </c>
      <c r="B822">
        <f>IF(A821&lt;&gt;Receive[[#This Row],[No]],1,B821+1)</f>
        <v>1</v>
      </c>
      <c r="C822" t="s">
        <v>108</v>
      </c>
      <c r="D822" s="3" t="s">
        <v>886</v>
      </c>
      <c r="E822" s="3" t="s">
        <v>90</v>
      </c>
      <c r="F822" s="3" t="s">
        <v>82</v>
      </c>
      <c r="G822" s="3" t="s">
        <v>702</v>
      </c>
      <c r="H822" t="s">
        <v>71</v>
      </c>
      <c r="I822">
        <v>1</v>
      </c>
      <c r="J822" t="s">
        <v>239</v>
      </c>
      <c r="K822" s="3" t="s">
        <v>119</v>
      </c>
      <c r="L822" s="3" t="s">
        <v>172</v>
      </c>
      <c r="M822">
        <v>26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ユニフォーム背黒晃彦ICONIC</v>
      </c>
    </row>
    <row r="823" spans="1:20" x14ac:dyDescent="0.3">
      <c r="A823">
        <f>VLOOKUP(Receive[[#This Row],[No用]],SetNo[[No.用]:[vlookup 用]],2,FALSE)</f>
        <v>145</v>
      </c>
      <c r="B823">
        <f>IF(A822&lt;&gt;Receive[[#This Row],[No]],1,B822+1)</f>
        <v>2</v>
      </c>
      <c r="C823" t="s">
        <v>108</v>
      </c>
      <c r="D823" s="3" t="s">
        <v>886</v>
      </c>
      <c r="E823" s="3" t="s">
        <v>90</v>
      </c>
      <c r="F823" s="3" t="s">
        <v>82</v>
      </c>
      <c r="G823" s="3" t="s">
        <v>702</v>
      </c>
      <c r="H823" t="s">
        <v>71</v>
      </c>
      <c r="I823">
        <v>1</v>
      </c>
      <c r="J823" t="s">
        <v>239</v>
      </c>
      <c r="K823" s="3" t="s">
        <v>173</v>
      </c>
      <c r="L823" s="3" t="s">
        <v>172</v>
      </c>
      <c r="M823">
        <v>26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ユニフォーム背黒晃彦ICONIC</v>
      </c>
    </row>
    <row r="824" spans="1:20" x14ac:dyDescent="0.3">
      <c r="A824">
        <f>VLOOKUP(Receive[[#This Row],[No用]],SetNo[[No.用]:[vlookup 用]],2,FALSE)</f>
        <v>145</v>
      </c>
      <c r="B824">
        <f>IF(A823&lt;&gt;Receive[[#This Row],[No]],1,B823+1)</f>
        <v>3</v>
      </c>
      <c r="C824" t="s">
        <v>108</v>
      </c>
      <c r="D824" s="3" t="s">
        <v>886</v>
      </c>
      <c r="E824" s="3" t="s">
        <v>90</v>
      </c>
      <c r="F824" s="3" t="s">
        <v>82</v>
      </c>
      <c r="G824" s="3" t="s">
        <v>702</v>
      </c>
      <c r="H824" t="s">
        <v>71</v>
      </c>
      <c r="I824">
        <v>1</v>
      </c>
      <c r="J824" t="s">
        <v>239</v>
      </c>
      <c r="K824" s="3" t="s">
        <v>120</v>
      </c>
      <c r="L824" s="3" t="s">
        <v>172</v>
      </c>
      <c r="M824">
        <v>26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ユニフォーム背黒晃彦ICONIC</v>
      </c>
    </row>
    <row r="825" spans="1:20" x14ac:dyDescent="0.3">
      <c r="A825">
        <f>VLOOKUP(Receive[[#This Row],[No用]],SetNo[[No.用]:[vlookup 用]],2,FALSE)</f>
        <v>145</v>
      </c>
      <c r="B825">
        <f>IF(A824&lt;&gt;Receive[[#This Row],[No]],1,B824+1)</f>
        <v>4</v>
      </c>
      <c r="C825" t="s">
        <v>108</v>
      </c>
      <c r="D825" s="3" t="s">
        <v>886</v>
      </c>
      <c r="E825" s="3" t="s">
        <v>90</v>
      </c>
      <c r="F825" s="3" t="s">
        <v>82</v>
      </c>
      <c r="G825" s="3" t="s">
        <v>702</v>
      </c>
      <c r="H825" t="s">
        <v>71</v>
      </c>
      <c r="I825">
        <v>1</v>
      </c>
      <c r="J825" t="s">
        <v>239</v>
      </c>
      <c r="K825" s="3" t="s">
        <v>174</v>
      </c>
      <c r="L825" s="3" t="s">
        <v>172</v>
      </c>
      <c r="M825">
        <v>26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ユニフォーム背黒晃彦ICONIC</v>
      </c>
    </row>
    <row r="826" spans="1:20" x14ac:dyDescent="0.3">
      <c r="A826">
        <f>VLOOKUP(Receive[[#This Row],[No用]],SetNo[[No.用]:[vlookup 用]],2,FALSE)</f>
        <v>145</v>
      </c>
      <c r="B826">
        <f>IF(A825&lt;&gt;Receive[[#This Row],[No]],1,B825+1)</f>
        <v>5</v>
      </c>
      <c r="C826" t="s">
        <v>108</v>
      </c>
      <c r="D826" s="3" t="s">
        <v>886</v>
      </c>
      <c r="E826" s="3" t="s">
        <v>90</v>
      </c>
      <c r="F826" s="3" t="s">
        <v>82</v>
      </c>
      <c r="G826" s="3" t="s">
        <v>702</v>
      </c>
      <c r="H826" t="s">
        <v>71</v>
      </c>
      <c r="I826">
        <v>1</v>
      </c>
      <c r="J826" t="s">
        <v>239</v>
      </c>
      <c r="K826" s="3" t="s">
        <v>175</v>
      </c>
      <c r="L826" s="3" t="s">
        <v>172</v>
      </c>
      <c r="M826">
        <v>13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ユニフォーム背黒晃彦ICONIC</v>
      </c>
    </row>
    <row r="827" spans="1:20" x14ac:dyDescent="0.3">
      <c r="A827">
        <f>VLOOKUP(Receive[[#This Row],[No用]],SetNo[[No.用]:[vlookup 用]],2,FALSE)</f>
        <v>146</v>
      </c>
      <c r="B827">
        <f>IF(A826&lt;&gt;Receive[[#This Row],[No]],1,B826+1)</f>
        <v>1</v>
      </c>
      <c r="C827" t="s">
        <v>108</v>
      </c>
      <c r="D827" s="3" t="s">
        <v>888</v>
      </c>
      <c r="E827" s="3" t="s">
        <v>90</v>
      </c>
      <c r="F827" s="3" t="s">
        <v>80</v>
      </c>
      <c r="G827" s="3" t="s">
        <v>702</v>
      </c>
      <c r="H827" t="s">
        <v>71</v>
      </c>
      <c r="I827">
        <v>1</v>
      </c>
      <c r="J827" t="s">
        <v>239</v>
      </c>
      <c r="K827" s="3" t="s">
        <v>119</v>
      </c>
      <c r="L827" s="3" t="s">
        <v>183</v>
      </c>
      <c r="M827">
        <v>37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ユニフォーム赤間颯ICONIC</v>
      </c>
    </row>
    <row r="828" spans="1:20" x14ac:dyDescent="0.3">
      <c r="A828">
        <f>VLOOKUP(Receive[[#This Row],[No用]],SetNo[[No.用]:[vlookup 用]],2,FALSE)</f>
        <v>146</v>
      </c>
      <c r="B828">
        <f>IF(A827&lt;&gt;Receive[[#This Row],[No]],1,B827+1)</f>
        <v>2</v>
      </c>
      <c r="C828" t="s">
        <v>108</v>
      </c>
      <c r="D828" s="3" t="s">
        <v>888</v>
      </c>
      <c r="E828" s="3" t="s">
        <v>90</v>
      </c>
      <c r="F828" s="3" t="s">
        <v>80</v>
      </c>
      <c r="G828" s="3" t="s">
        <v>702</v>
      </c>
      <c r="H828" t="s">
        <v>71</v>
      </c>
      <c r="I828">
        <v>1</v>
      </c>
      <c r="J828" t="s">
        <v>239</v>
      </c>
      <c r="K828" s="3" t="s">
        <v>205</v>
      </c>
      <c r="L828" s="3" t="s">
        <v>188</v>
      </c>
      <c r="M828">
        <v>39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ユニフォーム赤間颯ICONIC</v>
      </c>
    </row>
    <row r="829" spans="1:20" x14ac:dyDescent="0.3">
      <c r="A829">
        <f>VLOOKUP(Receive[[#This Row],[No用]],SetNo[[No.用]:[vlookup 用]],2,FALSE)</f>
        <v>146</v>
      </c>
      <c r="B829">
        <f>IF(A828&lt;&gt;Receive[[#This Row],[No]],1,B828+1)</f>
        <v>3</v>
      </c>
      <c r="C829" t="s">
        <v>108</v>
      </c>
      <c r="D829" s="3" t="s">
        <v>888</v>
      </c>
      <c r="E829" s="3" t="s">
        <v>90</v>
      </c>
      <c r="F829" s="3" t="s">
        <v>80</v>
      </c>
      <c r="G829" s="3" t="s">
        <v>702</v>
      </c>
      <c r="H829" t="s">
        <v>71</v>
      </c>
      <c r="I829">
        <v>1</v>
      </c>
      <c r="J829" t="s">
        <v>239</v>
      </c>
      <c r="K829" s="3" t="s">
        <v>173</v>
      </c>
      <c r="L829" s="3" t="s">
        <v>172</v>
      </c>
      <c r="M829">
        <v>34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ユニフォーム赤間颯ICONIC</v>
      </c>
    </row>
    <row r="830" spans="1:20" x14ac:dyDescent="0.3">
      <c r="A830">
        <f>VLOOKUP(Receive[[#This Row],[No用]],SetNo[[No.用]:[vlookup 用]],2,FALSE)</f>
        <v>146</v>
      </c>
      <c r="B830">
        <f>IF(A829&lt;&gt;Receive[[#This Row],[No]],1,B829+1)</f>
        <v>4</v>
      </c>
      <c r="C830" t="s">
        <v>108</v>
      </c>
      <c r="D830" s="3" t="s">
        <v>888</v>
      </c>
      <c r="E830" s="3" t="s">
        <v>90</v>
      </c>
      <c r="F830" s="3" t="s">
        <v>80</v>
      </c>
      <c r="G830" s="3" t="s">
        <v>702</v>
      </c>
      <c r="H830" t="s">
        <v>71</v>
      </c>
      <c r="I830">
        <v>1</v>
      </c>
      <c r="J830" t="s">
        <v>239</v>
      </c>
      <c r="K830" s="3" t="s">
        <v>241</v>
      </c>
      <c r="L830" s="3" t="s">
        <v>172</v>
      </c>
      <c r="M830">
        <v>34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ユニフォーム赤間颯ICONIC</v>
      </c>
    </row>
    <row r="831" spans="1:20" x14ac:dyDescent="0.3">
      <c r="A831">
        <f>VLOOKUP(Receive[[#This Row],[No用]],SetNo[[No.用]:[vlookup 用]],2,FALSE)</f>
        <v>146</v>
      </c>
      <c r="B831">
        <f>IF(A830&lt;&gt;Receive[[#This Row],[No]],1,B830+1)</f>
        <v>5</v>
      </c>
      <c r="C831" t="s">
        <v>108</v>
      </c>
      <c r="D831" s="3" t="s">
        <v>888</v>
      </c>
      <c r="E831" s="3" t="s">
        <v>90</v>
      </c>
      <c r="F831" s="3" t="s">
        <v>80</v>
      </c>
      <c r="G831" s="3" t="s">
        <v>702</v>
      </c>
      <c r="H831" t="s">
        <v>71</v>
      </c>
      <c r="I831">
        <v>1</v>
      </c>
      <c r="J831" t="s">
        <v>239</v>
      </c>
      <c r="K831" s="3" t="s">
        <v>120</v>
      </c>
      <c r="L831" s="3" t="s">
        <v>183</v>
      </c>
      <c r="M831">
        <v>37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ユニフォーム赤間颯ICONIC</v>
      </c>
    </row>
    <row r="832" spans="1:20" x14ac:dyDescent="0.3">
      <c r="A832">
        <f>VLOOKUP(Receive[[#This Row],[No用]],SetNo[[No.用]:[vlookup 用]],2,FALSE)</f>
        <v>146</v>
      </c>
      <c r="B832">
        <f>IF(A831&lt;&gt;Receive[[#This Row],[No]],1,B831+1)</f>
        <v>6</v>
      </c>
      <c r="C832" t="s">
        <v>108</v>
      </c>
      <c r="D832" s="3" t="s">
        <v>888</v>
      </c>
      <c r="E832" s="3" t="s">
        <v>90</v>
      </c>
      <c r="F832" s="3" t="s">
        <v>80</v>
      </c>
      <c r="G832" s="3" t="s">
        <v>702</v>
      </c>
      <c r="H832" t="s">
        <v>71</v>
      </c>
      <c r="I832">
        <v>1</v>
      </c>
      <c r="J832" t="s">
        <v>239</v>
      </c>
      <c r="K832" s="3" t="s">
        <v>174</v>
      </c>
      <c r="L832" s="3" t="s">
        <v>172</v>
      </c>
      <c r="M832">
        <v>34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ユニフォーム赤間颯ICONIC</v>
      </c>
    </row>
    <row r="833" spans="1:20" x14ac:dyDescent="0.3">
      <c r="A833">
        <f>VLOOKUP(Receive[[#This Row],[No用]],SetNo[[No.用]:[vlookup 用]],2,FALSE)</f>
        <v>146</v>
      </c>
      <c r="B833">
        <f>IF(A832&lt;&gt;Receive[[#This Row],[No]],1,B832+1)</f>
        <v>7</v>
      </c>
      <c r="C833" t="s">
        <v>108</v>
      </c>
      <c r="D833" s="3" t="s">
        <v>888</v>
      </c>
      <c r="E833" s="3" t="s">
        <v>90</v>
      </c>
      <c r="F833" s="3" t="s">
        <v>80</v>
      </c>
      <c r="G833" s="3" t="s">
        <v>702</v>
      </c>
      <c r="H833" t="s">
        <v>71</v>
      </c>
      <c r="I833">
        <v>1</v>
      </c>
      <c r="J833" t="s">
        <v>239</v>
      </c>
      <c r="K833" s="3" t="s">
        <v>175</v>
      </c>
      <c r="L833" s="3" t="s">
        <v>172</v>
      </c>
      <c r="M833">
        <v>13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ユニフォーム赤間颯ICONIC</v>
      </c>
    </row>
    <row r="834" spans="1:20" x14ac:dyDescent="0.3">
      <c r="A834">
        <f>VLOOKUP(Receive[[#This Row],[No用]],SetNo[[No.用]:[vlookup 用]],2,FALSE)</f>
        <v>146</v>
      </c>
      <c r="B834">
        <f>IF(A833&lt;&gt;Receive[[#This Row],[No]],1,B833+1)</f>
        <v>8</v>
      </c>
      <c r="C834" t="s">
        <v>108</v>
      </c>
      <c r="D834" s="3" t="s">
        <v>888</v>
      </c>
      <c r="E834" s="3" t="s">
        <v>90</v>
      </c>
      <c r="F834" s="3" t="s">
        <v>80</v>
      </c>
      <c r="G834" s="3" t="s">
        <v>702</v>
      </c>
      <c r="H834" t="s">
        <v>71</v>
      </c>
      <c r="I834">
        <v>1</v>
      </c>
      <c r="J834" t="s">
        <v>239</v>
      </c>
      <c r="K834" s="3" t="s">
        <v>193</v>
      </c>
      <c r="L834" s="3" t="s">
        <v>235</v>
      </c>
      <c r="M834">
        <v>50</v>
      </c>
      <c r="N834">
        <v>0</v>
      </c>
      <c r="O834">
        <v>61</v>
      </c>
      <c r="P834">
        <v>0</v>
      </c>
      <c r="T834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99"/>
  <sheetViews>
    <sheetView topLeftCell="A15" workbookViewId="0">
      <selection activeCell="A64" sqref="A64:XFD64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3.6640625" bestFit="1" customWidth="1"/>
    <col min="19" max="19" width="14.44140625" bestFit="1" customWidth="1"/>
    <col min="20" max="20" width="23.6640625" hidden="1" customWidth="1"/>
  </cols>
  <sheetData>
    <row r="1" spans="1:20" x14ac:dyDescent="0.3">
      <c r="A1" t="s">
        <v>238</v>
      </c>
      <c r="B1" s="3" t="s">
        <v>875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216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242</v>
      </c>
      <c r="K2" t="s">
        <v>176</v>
      </c>
      <c r="L2" t="s">
        <v>172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216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242</v>
      </c>
      <c r="K3" t="s">
        <v>177</v>
      </c>
      <c r="L3" t="s">
        <v>172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242</v>
      </c>
      <c r="K4" t="s">
        <v>176</v>
      </c>
      <c r="L4" t="s">
        <v>172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242</v>
      </c>
      <c r="K5" t="s">
        <v>177</v>
      </c>
      <c r="L5" t="s">
        <v>172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242</v>
      </c>
      <c r="K6" t="s">
        <v>176</v>
      </c>
      <c r="L6" t="s">
        <v>172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242</v>
      </c>
      <c r="K7" t="s">
        <v>177</v>
      </c>
      <c r="L7" t="s">
        <v>172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216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242</v>
      </c>
      <c r="K8" t="s">
        <v>176</v>
      </c>
      <c r="L8" t="s">
        <v>172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216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242</v>
      </c>
      <c r="K9" t="s">
        <v>179</v>
      </c>
      <c r="L9" t="s">
        <v>183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216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242</v>
      </c>
      <c r="K10" t="s">
        <v>191</v>
      </c>
      <c r="L10" t="s">
        <v>183</v>
      </c>
      <c r="M10">
        <v>35</v>
      </c>
      <c r="N10">
        <v>5</v>
      </c>
      <c r="O10">
        <v>0</v>
      </c>
      <c r="P10">
        <v>0</v>
      </c>
      <c r="R10" s="3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216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242</v>
      </c>
      <c r="K11" t="s">
        <v>182</v>
      </c>
      <c r="L11" t="s">
        <v>172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216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242</v>
      </c>
      <c r="K12" t="s">
        <v>243</v>
      </c>
      <c r="L12" t="s">
        <v>172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216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242</v>
      </c>
      <c r="K13" t="s">
        <v>179</v>
      </c>
      <c r="L13" t="s">
        <v>235</v>
      </c>
      <c r="M13">
        <v>54</v>
      </c>
      <c r="N13">
        <v>5</v>
      </c>
      <c r="O13">
        <v>61</v>
      </c>
      <c r="P13">
        <v>7</v>
      </c>
      <c r="Q13" t="s">
        <v>240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216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242</v>
      </c>
      <c r="K14" t="s">
        <v>192</v>
      </c>
      <c r="L14" t="s">
        <v>235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242</v>
      </c>
      <c r="K15" t="s">
        <v>176</v>
      </c>
      <c r="L15" t="s">
        <v>172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242</v>
      </c>
      <c r="K16" t="s">
        <v>179</v>
      </c>
      <c r="L16" t="s">
        <v>183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242</v>
      </c>
      <c r="K17" t="s">
        <v>191</v>
      </c>
      <c r="L17" t="s">
        <v>183</v>
      </c>
      <c r="M17">
        <v>35</v>
      </c>
      <c r="N17">
        <v>5</v>
      </c>
      <c r="O17">
        <v>0</v>
      </c>
      <c r="P17">
        <v>0</v>
      </c>
      <c r="R17" s="3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242</v>
      </c>
      <c r="K18" t="s">
        <v>244</v>
      </c>
      <c r="L18" t="s">
        <v>188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242</v>
      </c>
      <c r="K19" t="s">
        <v>182</v>
      </c>
      <c r="L19" t="s">
        <v>172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242</v>
      </c>
      <c r="K20" t="s">
        <v>243</v>
      </c>
      <c r="L20" t="s">
        <v>188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242</v>
      </c>
      <c r="K21" t="s">
        <v>179</v>
      </c>
      <c r="L21" t="s">
        <v>235</v>
      </c>
      <c r="M21">
        <v>54</v>
      </c>
      <c r="N21">
        <v>5</v>
      </c>
      <c r="O21">
        <v>61</v>
      </c>
      <c r="P21">
        <v>7</v>
      </c>
      <c r="Q21" t="s">
        <v>240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242</v>
      </c>
      <c r="K22" t="s">
        <v>193</v>
      </c>
      <c r="L22" t="s">
        <v>235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242</v>
      </c>
      <c r="K23" t="s">
        <v>176</v>
      </c>
      <c r="L23" t="s">
        <v>172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242</v>
      </c>
      <c r="K24" t="s">
        <v>179</v>
      </c>
      <c r="L24" t="s">
        <v>183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242</v>
      </c>
      <c r="K25" t="s">
        <v>191</v>
      </c>
      <c r="L25" t="s">
        <v>183</v>
      </c>
      <c r="M25">
        <v>35</v>
      </c>
      <c r="N25">
        <v>5</v>
      </c>
      <c r="O25">
        <v>0</v>
      </c>
      <c r="P25">
        <v>0</v>
      </c>
      <c r="R25" s="3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242</v>
      </c>
      <c r="K26" t="s">
        <v>244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242</v>
      </c>
      <c r="K27" t="s">
        <v>182</v>
      </c>
      <c r="L27" t="s">
        <v>172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242</v>
      </c>
      <c r="K28" t="s">
        <v>243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242</v>
      </c>
      <c r="K29" t="s">
        <v>179</v>
      </c>
      <c r="L29" t="s">
        <v>235</v>
      </c>
      <c r="M29">
        <v>51</v>
      </c>
      <c r="N29">
        <v>5</v>
      </c>
      <c r="O29">
        <v>56</v>
      </c>
      <c r="P29">
        <v>7</v>
      </c>
      <c r="Q29" t="s">
        <v>240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216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242</v>
      </c>
      <c r="K30" t="s">
        <v>176</v>
      </c>
      <c r="L30" t="s">
        <v>172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216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242</v>
      </c>
      <c r="K31" t="s">
        <v>177</v>
      </c>
      <c r="L31" t="s">
        <v>172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242</v>
      </c>
      <c r="K32" t="s">
        <v>176</v>
      </c>
      <c r="L32" t="s">
        <v>172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242</v>
      </c>
      <c r="K33" t="s">
        <v>177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3" t="s">
        <v>716</v>
      </c>
      <c r="D34" t="s">
        <v>139</v>
      </c>
      <c r="E34" s="3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242</v>
      </c>
      <c r="K34" t="s">
        <v>176</v>
      </c>
      <c r="L34" t="s">
        <v>172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3" t="s">
        <v>716</v>
      </c>
      <c r="D35" t="s">
        <v>139</v>
      </c>
      <c r="E35" s="3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242</v>
      </c>
      <c r="K35" t="s">
        <v>177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216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242</v>
      </c>
      <c r="K36" t="s">
        <v>176</v>
      </c>
      <c r="L36" t="s">
        <v>172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216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242</v>
      </c>
      <c r="K37" t="s">
        <v>179</v>
      </c>
      <c r="L37" t="s">
        <v>172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216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242</v>
      </c>
      <c r="K38" t="s">
        <v>177</v>
      </c>
      <c r="L38" t="s">
        <v>172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242</v>
      </c>
      <c r="K39" t="s">
        <v>176</v>
      </c>
      <c r="L39" t="s">
        <v>172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242</v>
      </c>
      <c r="K40" t="s">
        <v>179</v>
      </c>
      <c r="L40" t="s">
        <v>172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242</v>
      </c>
      <c r="K41" t="s">
        <v>177</v>
      </c>
      <c r="L41" t="s">
        <v>172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216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242</v>
      </c>
      <c r="K42" t="s">
        <v>176</v>
      </c>
      <c r="L42" t="s">
        <v>172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242</v>
      </c>
      <c r="K43" t="s">
        <v>176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216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242</v>
      </c>
      <c r="K44" t="s">
        <v>176</v>
      </c>
      <c r="L44" t="s">
        <v>172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216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242</v>
      </c>
      <c r="K45" t="s">
        <v>177</v>
      </c>
      <c r="L45" t="s">
        <v>172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242</v>
      </c>
      <c r="K46" t="s">
        <v>176</v>
      </c>
      <c r="L46" t="s">
        <v>172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242</v>
      </c>
      <c r="K47" t="s">
        <v>177</v>
      </c>
      <c r="L47" t="s">
        <v>188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216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242</v>
      </c>
      <c r="K48" t="s">
        <v>176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216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242</v>
      </c>
      <c r="K49" t="s">
        <v>177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242</v>
      </c>
      <c r="K50" t="s">
        <v>176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242</v>
      </c>
      <c r="K51" t="s">
        <v>177</v>
      </c>
      <c r="L51" t="s">
        <v>172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t="s">
        <v>216</v>
      </c>
      <c r="D52" t="s">
        <v>144</v>
      </c>
      <c r="E52" t="s">
        <v>24</v>
      </c>
      <c r="F52" t="s">
        <v>31</v>
      </c>
      <c r="G52" t="s">
        <v>136</v>
      </c>
      <c r="H52" t="s">
        <v>71</v>
      </c>
      <c r="I52">
        <v>1</v>
      </c>
      <c r="J52" t="s">
        <v>242</v>
      </c>
      <c r="K52" t="s">
        <v>176</v>
      </c>
      <c r="L52" t="s">
        <v>183</v>
      </c>
      <c r="M52">
        <v>32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t="s">
        <v>216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242</v>
      </c>
      <c r="K53" t="s">
        <v>179</v>
      </c>
      <c r="L53" t="s">
        <v>172</v>
      </c>
      <c r="M53">
        <v>29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18</v>
      </c>
      <c r="B54">
        <f>IF(A53&lt;&gt;Toss[[#This Row],[No]],1,B53+1)</f>
        <v>3</v>
      </c>
      <c r="C54" t="s">
        <v>216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242</v>
      </c>
      <c r="K54" t="s">
        <v>244</v>
      </c>
      <c r="L54" t="s">
        <v>183</v>
      </c>
      <c r="M54">
        <v>35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18</v>
      </c>
      <c r="B55">
        <f>IF(A54&lt;&gt;Toss[[#This Row],[No]],1,B54+1)</f>
        <v>4</v>
      </c>
      <c r="C55" t="s">
        <v>216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242</v>
      </c>
      <c r="K55" t="s">
        <v>182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>
        <f>IF(A55&lt;&gt;Toss[[#This Row],[No]],1,B55+1)</f>
        <v>5</v>
      </c>
      <c r="C56" t="s">
        <v>216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242</v>
      </c>
      <c r="K56" t="s">
        <v>243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18</v>
      </c>
      <c r="B57">
        <f>IF(A56&lt;&gt;Toss[[#This Row],[No]],1,B56+1)</f>
        <v>6</v>
      </c>
      <c r="C57" t="s">
        <v>216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242</v>
      </c>
      <c r="K57" t="s">
        <v>193</v>
      </c>
      <c r="L57" t="s">
        <v>235</v>
      </c>
      <c r="M57">
        <v>37</v>
      </c>
      <c r="N57">
        <v>0</v>
      </c>
      <c r="O57">
        <v>47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1</v>
      </c>
      <c r="C58" t="s">
        <v>117</v>
      </c>
      <c r="D58" t="s">
        <v>144</v>
      </c>
      <c r="E58" t="s">
        <v>28</v>
      </c>
      <c r="F58" t="s">
        <v>31</v>
      </c>
      <c r="G58" t="s">
        <v>136</v>
      </c>
      <c r="H58" t="s">
        <v>71</v>
      </c>
      <c r="I58">
        <v>1</v>
      </c>
      <c r="J58" t="s">
        <v>242</v>
      </c>
      <c r="K58" t="s">
        <v>176</v>
      </c>
      <c r="L58" t="s">
        <v>183</v>
      </c>
      <c r="M58">
        <v>32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2</v>
      </c>
      <c r="C59" t="s">
        <v>117</v>
      </c>
      <c r="D59" t="s">
        <v>144</v>
      </c>
      <c r="E59" t="s">
        <v>28</v>
      </c>
      <c r="F59" t="s">
        <v>31</v>
      </c>
      <c r="G59" t="s">
        <v>136</v>
      </c>
      <c r="H59" t="s">
        <v>71</v>
      </c>
      <c r="I59">
        <v>1</v>
      </c>
      <c r="J59" t="s">
        <v>242</v>
      </c>
      <c r="K59" t="s">
        <v>179</v>
      </c>
      <c r="L59" t="s">
        <v>172</v>
      </c>
      <c r="M59">
        <v>29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19</v>
      </c>
      <c r="B60">
        <f>IF(A59&lt;&gt;Toss[[#This Row],[No]],1,B59+1)</f>
        <v>3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242</v>
      </c>
      <c r="K60" t="s">
        <v>244</v>
      </c>
      <c r="L60" t="s">
        <v>183</v>
      </c>
      <c r="M60">
        <v>35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19</v>
      </c>
      <c r="B61">
        <f>IF(A60&lt;&gt;Toss[[#This Row],[No]],1,B60+1)</f>
        <v>4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242</v>
      </c>
      <c r="K61" t="s">
        <v>182</v>
      </c>
      <c r="L61" t="s">
        <v>188</v>
      </c>
      <c r="M61">
        <v>27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>
        <f>IF(A61&lt;&gt;Toss[[#This Row],[No]],1,B61+1)</f>
        <v>5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242</v>
      </c>
      <c r="K62" t="s">
        <v>243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19</v>
      </c>
      <c r="B63">
        <f>IF(A62&lt;&gt;Toss[[#This Row],[No]],1,B62+1)</f>
        <v>6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242</v>
      </c>
      <c r="K63" t="s">
        <v>193</v>
      </c>
      <c r="L63" t="s">
        <v>235</v>
      </c>
      <c r="M63">
        <v>37</v>
      </c>
      <c r="N63">
        <v>0</v>
      </c>
      <c r="O63">
        <v>47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1</v>
      </c>
      <c r="C64" s="3" t="s">
        <v>915</v>
      </c>
      <c r="D64" t="s">
        <v>144</v>
      </c>
      <c r="E64" s="3" t="s">
        <v>73</v>
      </c>
      <c r="F64" s="3" t="s">
        <v>74</v>
      </c>
      <c r="G64" t="s">
        <v>136</v>
      </c>
      <c r="H64" t="s">
        <v>71</v>
      </c>
      <c r="I64">
        <v>1</v>
      </c>
      <c r="J64" t="s">
        <v>242</v>
      </c>
      <c r="K64" t="s">
        <v>176</v>
      </c>
      <c r="L64" t="s">
        <v>183</v>
      </c>
      <c r="M64">
        <v>32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文化祭菅原考支ICONIC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2</v>
      </c>
      <c r="C65" s="3" t="s">
        <v>915</v>
      </c>
      <c r="D65" t="s">
        <v>144</v>
      </c>
      <c r="E65" s="3" t="s">
        <v>73</v>
      </c>
      <c r="F65" s="3" t="s">
        <v>74</v>
      </c>
      <c r="G65" t="s">
        <v>136</v>
      </c>
      <c r="H65" t="s">
        <v>71</v>
      </c>
      <c r="I65">
        <v>1</v>
      </c>
      <c r="J65" t="s">
        <v>242</v>
      </c>
      <c r="K65" t="s">
        <v>179</v>
      </c>
      <c r="L65" t="s">
        <v>172</v>
      </c>
      <c r="M65">
        <v>29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文化祭菅原考支ICONIC</v>
      </c>
    </row>
    <row r="66" spans="1:20" x14ac:dyDescent="0.3">
      <c r="A66">
        <f>VLOOKUP(Toss[[#This Row],[No用]],SetNo[[No.用]:[vlookup 用]],2,FALSE)</f>
        <v>20</v>
      </c>
      <c r="B66">
        <f>IF(A65&lt;&gt;Toss[[#This Row],[No]],1,B65+1)</f>
        <v>3</v>
      </c>
      <c r="C66" s="3" t="s">
        <v>915</v>
      </c>
      <c r="D66" t="s">
        <v>144</v>
      </c>
      <c r="E66" s="3" t="s">
        <v>73</v>
      </c>
      <c r="F66" s="3" t="s">
        <v>74</v>
      </c>
      <c r="G66" t="s">
        <v>136</v>
      </c>
      <c r="H66" t="s">
        <v>71</v>
      </c>
      <c r="I66">
        <v>1</v>
      </c>
      <c r="J66" t="s">
        <v>242</v>
      </c>
      <c r="K66" t="s">
        <v>244</v>
      </c>
      <c r="L66" t="s">
        <v>183</v>
      </c>
      <c r="M66">
        <v>35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文化祭菅原考支ICONIC</v>
      </c>
    </row>
    <row r="67" spans="1:20" x14ac:dyDescent="0.3">
      <c r="A67">
        <f>VLOOKUP(Toss[[#This Row],[No用]],SetNo[[No.用]:[vlookup 用]],2,FALSE)</f>
        <v>20</v>
      </c>
      <c r="B67">
        <f>IF(A66&lt;&gt;Toss[[#This Row],[No]],1,B66+1)</f>
        <v>4</v>
      </c>
      <c r="C67" s="3" t="s">
        <v>915</v>
      </c>
      <c r="D67" t="s">
        <v>144</v>
      </c>
      <c r="E67" s="3" t="s">
        <v>73</v>
      </c>
      <c r="F67" s="3" t="s">
        <v>74</v>
      </c>
      <c r="G67" t="s">
        <v>136</v>
      </c>
      <c r="H67" t="s">
        <v>71</v>
      </c>
      <c r="I67">
        <v>1</v>
      </c>
      <c r="J67" t="s">
        <v>242</v>
      </c>
      <c r="K67" t="s">
        <v>182</v>
      </c>
      <c r="L67" s="3" t="s">
        <v>172</v>
      </c>
      <c r="M67">
        <v>24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文化祭菅原考支ICONIC</v>
      </c>
    </row>
    <row r="68" spans="1:20" x14ac:dyDescent="0.3">
      <c r="A68">
        <f>VLOOKUP(Toss[[#This Row],[No用]],SetNo[[No.用]:[vlookup 用]],2,FALSE)</f>
        <v>20</v>
      </c>
      <c r="B68">
        <f>IF(A67&lt;&gt;Toss[[#This Row],[No]],1,B67+1)</f>
        <v>5</v>
      </c>
      <c r="C68" s="3" t="s">
        <v>915</v>
      </c>
      <c r="D68" t="s">
        <v>144</v>
      </c>
      <c r="E68" s="3" t="s">
        <v>73</v>
      </c>
      <c r="F68" s="3" t="s">
        <v>74</v>
      </c>
      <c r="G68" t="s">
        <v>136</v>
      </c>
      <c r="H68" t="s">
        <v>71</v>
      </c>
      <c r="I68">
        <v>1</v>
      </c>
      <c r="J68" t="s">
        <v>242</v>
      </c>
      <c r="K68" t="s">
        <v>243</v>
      </c>
      <c r="L68" t="s">
        <v>172</v>
      </c>
      <c r="M68">
        <v>24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文化祭菅原考支ICONIC</v>
      </c>
    </row>
    <row r="69" spans="1:20" x14ac:dyDescent="0.3">
      <c r="A69">
        <f>VLOOKUP(Toss[[#This Row],[No用]],SetNo[[No.用]:[vlookup 用]],2,FALSE)</f>
        <v>20</v>
      </c>
      <c r="B69">
        <f>IF(A68&lt;&gt;Toss[[#This Row],[No]],1,B68+1)</f>
        <v>6</v>
      </c>
      <c r="C69" s="3" t="s">
        <v>915</v>
      </c>
      <c r="D69" t="s">
        <v>144</v>
      </c>
      <c r="E69" s="3" t="s">
        <v>73</v>
      </c>
      <c r="F69" s="3" t="s">
        <v>74</v>
      </c>
      <c r="G69" t="s">
        <v>136</v>
      </c>
      <c r="H69" t="s">
        <v>71</v>
      </c>
      <c r="I69">
        <v>1</v>
      </c>
      <c r="J69" t="s">
        <v>242</v>
      </c>
      <c r="K69" t="s">
        <v>193</v>
      </c>
      <c r="L69" t="s">
        <v>235</v>
      </c>
      <c r="M69">
        <v>37</v>
      </c>
      <c r="N69">
        <v>0</v>
      </c>
      <c r="O69">
        <v>47</v>
      </c>
      <c r="P69">
        <v>0</v>
      </c>
      <c r="T69" t="str">
        <f>Toss[[#This Row],[服装]]&amp;Toss[[#This Row],[名前]]&amp;Toss[[#This Row],[レアリティ]]</f>
        <v>文化祭菅原考支ICONIC</v>
      </c>
    </row>
    <row r="70" spans="1:20" x14ac:dyDescent="0.3">
      <c r="A70">
        <f>VLOOKUP(Toss[[#This Row],[No用]],SetNo[[No.用]:[vlookup 用]],2,FALSE)</f>
        <v>21</v>
      </c>
      <c r="B70">
        <f>IF(A63&lt;&gt;Toss[[#This Row],[No]],1,B63+1)</f>
        <v>1</v>
      </c>
      <c r="C70" t="s">
        <v>216</v>
      </c>
      <c r="D70" t="s">
        <v>145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242</v>
      </c>
      <c r="K70" t="s">
        <v>176</v>
      </c>
      <c r="L70" t="s">
        <v>172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ユニフォーム東峰旭ICONIC</v>
      </c>
    </row>
    <row r="71" spans="1:20" x14ac:dyDescent="0.3">
      <c r="A71">
        <f>VLOOKUP(Toss[[#This Row],[No用]],SetNo[[No.用]:[vlookup 用]],2,FALSE)</f>
        <v>21</v>
      </c>
      <c r="B71">
        <f>IF(A70&lt;&gt;Toss[[#This Row],[No]],1,B70+1)</f>
        <v>2</v>
      </c>
      <c r="C71" t="s">
        <v>216</v>
      </c>
      <c r="D71" t="s">
        <v>145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242</v>
      </c>
      <c r="K71" t="s">
        <v>177</v>
      </c>
      <c r="L71" t="s">
        <v>172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ユニフォーム東峰旭ICONIC</v>
      </c>
    </row>
    <row r="72" spans="1:20" x14ac:dyDescent="0.3">
      <c r="A72">
        <f>VLOOKUP(Toss[[#This Row],[No用]],SetNo[[No.用]:[vlookup 用]],2,FALSE)</f>
        <v>22</v>
      </c>
      <c r="B72">
        <f>IF(A71&lt;&gt;Toss[[#This Row],[No]],1,B71+1)</f>
        <v>1</v>
      </c>
      <c r="C72" t="s">
        <v>117</v>
      </c>
      <c r="D72" t="s">
        <v>145</v>
      </c>
      <c r="E72" t="s">
        <v>23</v>
      </c>
      <c r="F72" t="s">
        <v>25</v>
      </c>
      <c r="G72" t="s">
        <v>136</v>
      </c>
      <c r="H72" t="s">
        <v>71</v>
      </c>
      <c r="I72">
        <v>1</v>
      </c>
      <c r="J72" t="s">
        <v>242</v>
      </c>
      <c r="K72" t="s">
        <v>176</v>
      </c>
      <c r="L72" t="s">
        <v>172</v>
      </c>
      <c r="M72">
        <v>19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プール掃除東峰旭ICONIC</v>
      </c>
    </row>
    <row r="73" spans="1:20" x14ac:dyDescent="0.3">
      <c r="A73">
        <f>VLOOKUP(Toss[[#This Row],[No用]],SetNo[[No.用]:[vlookup 用]],2,FALSE)</f>
        <v>22</v>
      </c>
      <c r="B73">
        <f>IF(A72&lt;&gt;Toss[[#This Row],[No]],1,B72+1)</f>
        <v>2</v>
      </c>
      <c r="C73" t="s">
        <v>117</v>
      </c>
      <c r="D73" t="s">
        <v>145</v>
      </c>
      <c r="E73" t="s">
        <v>23</v>
      </c>
      <c r="F73" t="s">
        <v>25</v>
      </c>
      <c r="G73" t="s">
        <v>136</v>
      </c>
      <c r="H73" t="s">
        <v>71</v>
      </c>
      <c r="I73">
        <v>1</v>
      </c>
      <c r="J73" t="s">
        <v>242</v>
      </c>
      <c r="K73" t="s">
        <v>177</v>
      </c>
      <c r="L73" t="s">
        <v>172</v>
      </c>
      <c r="M73">
        <v>19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プール掃除東峰旭ICONIC</v>
      </c>
    </row>
    <row r="74" spans="1:20" x14ac:dyDescent="0.3">
      <c r="A74">
        <f>VLOOKUP(Toss[[#This Row],[No用]],SetNo[[No.用]:[vlookup 用]],2,FALSE)</f>
        <v>23</v>
      </c>
      <c r="B74">
        <f>IF(A73&lt;&gt;Toss[[#This Row],[No]],1,B73+1)</f>
        <v>1</v>
      </c>
      <c r="C74" t="s">
        <v>216</v>
      </c>
      <c r="D74" t="s">
        <v>145</v>
      </c>
      <c r="E74" t="s">
        <v>28</v>
      </c>
      <c r="F74" t="s">
        <v>25</v>
      </c>
      <c r="G74" t="s">
        <v>136</v>
      </c>
      <c r="H74" t="s">
        <v>229</v>
      </c>
      <c r="I74">
        <v>1</v>
      </c>
      <c r="J74" t="s">
        <v>242</v>
      </c>
      <c r="K74" t="s">
        <v>176</v>
      </c>
      <c r="L74" t="s">
        <v>172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ユニフォーム東峰旭YELL</v>
      </c>
    </row>
    <row r="75" spans="1:20" x14ac:dyDescent="0.3">
      <c r="A75">
        <f>VLOOKUP(Toss[[#This Row],[No用]],SetNo[[No.用]:[vlookup 用]],2,FALSE)</f>
        <v>23</v>
      </c>
      <c r="B75">
        <f>IF(A74&lt;&gt;Toss[[#This Row],[No]],1,B74+1)</f>
        <v>2</v>
      </c>
      <c r="C75" t="s">
        <v>216</v>
      </c>
      <c r="D75" t="s">
        <v>145</v>
      </c>
      <c r="E75" t="s">
        <v>28</v>
      </c>
      <c r="F75" t="s">
        <v>25</v>
      </c>
      <c r="G75" t="s">
        <v>136</v>
      </c>
      <c r="H75" t="s">
        <v>229</v>
      </c>
      <c r="I75">
        <v>1</v>
      </c>
      <c r="J75" t="s">
        <v>242</v>
      </c>
      <c r="K75" t="s">
        <v>177</v>
      </c>
      <c r="L75" t="s">
        <v>172</v>
      </c>
      <c r="M75">
        <v>21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ユニフォーム東峰旭YELL</v>
      </c>
    </row>
    <row r="76" spans="1:20" x14ac:dyDescent="0.3">
      <c r="A76">
        <f>VLOOKUP(Toss[[#This Row],[No用]],SetNo[[No.用]:[vlookup 用]],2,FALSE)</f>
        <v>24</v>
      </c>
      <c r="B76">
        <f>IF(A75&lt;&gt;Toss[[#This Row],[No]],1,B75+1)</f>
        <v>1</v>
      </c>
      <c r="C76" t="s">
        <v>216</v>
      </c>
      <c r="D76" t="s">
        <v>146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242</v>
      </c>
      <c r="K76" t="s">
        <v>176</v>
      </c>
      <c r="L76" t="s">
        <v>172</v>
      </c>
      <c r="M76">
        <v>22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ユニフォーム縁下力ICONIC</v>
      </c>
    </row>
    <row r="77" spans="1:20" x14ac:dyDescent="0.3">
      <c r="A77">
        <f>VLOOKUP(Toss[[#This Row],[No用]],SetNo[[No.用]:[vlookup 用]],2,FALSE)</f>
        <v>25</v>
      </c>
      <c r="B77">
        <f>IF(A76&lt;&gt;Toss[[#This Row],[No]],1,B76+1)</f>
        <v>1</v>
      </c>
      <c r="C77" t="s">
        <v>398</v>
      </c>
      <c r="D77" t="s">
        <v>146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242</v>
      </c>
      <c r="K77" t="s">
        <v>176</v>
      </c>
      <c r="L77" t="s">
        <v>172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探偵縁下力ICONIC</v>
      </c>
    </row>
    <row r="78" spans="1:20" x14ac:dyDescent="0.3">
      <c r="A78">
        <f>VLOOKUP(Toss[[#This Row],[No用]],SetNo[[No.用]:[vlookup 用]],2,FALSE)</f>
        <v>26</v>
      </c>
      <c r="B78">
        <f>IF(A77&lt;&gt;Toss[[#This Row],[No]],1,B77+1)</f>
        <v>1</v>
      </c>
      <c r="C78" t="s">
        <v>216</v>
      </c>
      <c r="D78" t="s">
        <v>147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242</v>
      </c>
      <c r="K78" t="s">
        <v>176</v>
      </c>
      <c r="L78" t="s">
        <v>172</v>
      </c>
      <c r="M78">
        <v>20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ユニフォーム木下久志ICONIC</v>
      </c>
    </row>
    <row r="79" spans="1:20" x14ac:dyDescent="0.3">
      <c r="A79">
        <f>VLOOKUP(Toss[[#This Row],[No用]],SetNo[[No.用]:[vlookup 用]],2,FALSE)</f>
        <v>26</v>
      </c>
      <c r="B79">
        <f>IF(A78&lt;&gt;Toss[[#This Row],[No]],1,B78+1)</f>
        <v>2</v>
      </c>
      <c r="C79" t="s">
        <v>216</v>
      </c>
      <c r="D79" t="s">
        <v>147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242</v>
      </c>
      <c r="K79" t="s">
        <v>177</v>
      </c>
      <c r="L79" t="s">
        <v>172</v>
      </c>
      <c r="M79">
        <v>21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ユニフォーム木下久志ICONIC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1</v>
      </c>
      <c r="C80" t="s">
        <v>216</v>
      </c>
      <c r="D80" t="s">
        <v>148</v>
      </c>
      <c r="E80" t="s">
        <v>24</v>
      </c>
      <c r="F80" t="s">
        <v>26</v>
      </c>
      <c r="G80" t="s">
        <v>136</v>
      </c>
      <c r="H80" t="s">
        <v>71</v>
      </c>
      <c r="I80">
        <v>1</v>
      </c>
      <c r="J80" t="s">
        <v>242</v>
      </c>
      <c r="K80" t="s">
        <v>176</v>
      </c>
      <c r="L80" t="s">
        <v>172</v>
      </c>
      <c r="M80">
        <v>21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ユニフォーム成田一仁ICONIC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2</v>
      </c>
      <c r="C81" t="s">
        <v>216</v>
      </c>
      <c r="D81" t="s">
        <v>148</v>
      </c>
      <c r="E81" t="s">
        <v>24</v>
      </c>
      <c r="F81" t="s">
        <v>26</v>
      </c>
      <c r="G81" t="s">
        <v>136</v>
      </c>
      <c r="H81" t="s">
        <v>71</v>
      </c>
      <c r="I81">
        <v>1</v>
      </c>
      <c r="J81" t="s">
        <v>242</v>
      </c>
      <c r="K81" t="s">
        <v>177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ユニフォーム成田一仁ICONIC</v>
      </c>
    </row>
    <row r="82" spans="1:20" x14ac:dyDescent="0.3">
      <c r="A82">
        <f>VLOOKUP(Toss[[#This Row],[No用]],SetNo[[No.用]:[vlookup 用]],2,FALSE)</f>
        <v>28</v>
      </c>
      <c r="B82">
        <f>IF(A81&lt;&gt;Toss[[#This Row],[No]],1,B81+1)</f>
        <v>1</v>
      </c>
      <c r="C82" t="s">
        <v>108</v>
      </c>
      <c r="D82" t="s">
        <v>39</v>
      </c>
      <c r="E82" t="s">
        <v>24</v>
      </c>
      <c r="F82" t="s">
        <v>31</v>
      </c>
      <c r="G82" t="s">
        <v>27</v>
      </c>
      <c r="H82" t="s">
        <v>71</v>
      </c>
      <c r="I82">
        <v>1</v>
      </c>
      <c r="J82" t="s">
        <v>242</v>
      </c>
      <c r="K82" t="s">
        <v>176</v>
      </c>
      <c r="L82" t="s">
        <v>183</v>
      </c>
      <c r="M82">
        <v>30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ユニフォーム孤爪研磨ICONIC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2</v>
      </c>
      <c r="C83" t="s">
        <v>108</v>
      </c>
      <c r="D83" t="s">
        <v>39</v>
      </c>
      <c r="E83" t="s">
        <v>24</v>
      </c>
      <c r="F83" t="s">
        <v>31</v>
      </c>
      <c r="G83" t="s">
        <v>27</v>
      </c>
      <c r="H83" t="s">
        <v>71</v>
      </c>
      <c r="I83">
        <v>1</v>
      </c>
      <c r="J83" t="s">
        <v>242</v>
      </c>
      <c r="K83" t="s">
        <v>179</v>
      </c>
      <c r="L83" t="s">
        <v>183</v>
      </c>
      <c r="M83">
        <v>31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ユニフォーム孤爪研磨ICONIC</v>
      </c>
    </row>
    <row r="84" spans="1:20" x14ac:dyDescent="0.3">
      <c r="A84">
        <f>VLOOKUP(Toss[[#This Row],[No用]],SetNo[[No.用]:[vlookup 用]],2,FALSE)</f>
        <v>28</v>
      </c>
      <c r="B84">
        <f>IF(A83&lt;&gt;Toss[[#This Row],[No]],1,B83+1)</f>
        <v>3</v>
      </c>
      <c r="C84" t="s">
        <v>108</v>
      </c>
      <c r="D84" t="s">
        <v>39</v>
      </c>
      <c r="E84" t="s">
        <v>24</v>
      </c>
      <c r="F84" t="s">
        <v>31</v>
      </c>
      <c r="G84" t="s">
        <v>27</v>
      </c>
      <c r="H84" t="s">
        <v>71</v>
      </c>
      <c r="I84">
        <v>1</v>
      </c>
      <c r="J84" t="s">
        <v>242</v>
      </c>
      <c r="K84" t="s">
        <v>182</v>
      </c>
      <c r="L84" t="s">
        <v>172</v>
      </c>
      <c r="M84">
        <v>31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ユニフォーム孤爪研磨ICONIC</v>
      </c>
    </row>
    <row r="85" spans="1:20" x14ac:dyDescent="0.3">
      <c r="A85">
        <f>VLOOKUP(Toss[[#This Row],[No用]],SetNo[[No.用]:[vlookup 用]],2,FALSE)</f>
        <v>28</v>
      </c>
      <c r="B85">
        <f>IF(A84&lt;&gt;Toss[[#This Row],[No]],1,B84+1)</f>
        <v>4</v>
      </c>
      <c r="C85" t="s">
        <v>108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242</v>
      </c>
      <c r="K85" t="s">
        <v>243</v>
      </c>
      <c r="L85" t="s">
        <v>183</v>
      </c>
      <c r="M85">
        <v>33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ユニフォーム孤爪研磨ICONIC</v>
      </c>
    </row>
    <row r="86" spans="1:20" x14ac:dyDescent="0.3">
      <c r="A86">
        <f>VLOOKUP(Toss[[#This Row],[No用]],SetNo[[No.用]:[vlookup 用]],2,FALSE)</f>
        <v>28</v>
      </c>
      <c r="B86">
        <f>IF(A85&lt;&gt;Toss[[#This Row],[No]],1,B85+1)</f>
        <v>5</v>
      </c>
      <c r="C86" t="s">
        <v>108</v>
      </c>
      <c r="D86" t="s">
        <v>39</v>
      </c>
      <c r="E86" t="s">
        <v>24</v>
      </c>
      <c r="F86" t="s">
        <v>31</v>
      </c>
      <c r="G86" t="s">
        <v>27</v>
      </c>
      <c r="H86" t="s">
        <v>71</v>
      </c>
      <c r="I86">
        <v>1</v>
      </c>
      <c r="J86" t="s">
        <v>242</v>
      </c>
      <c r="K86" t="s">
        <v>177</v>
      </c>
      <c r="L86" t="s">
        <v>172</v>
      </c>
      <c r="M86">
        <v>24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ユニフォーム孤爪研磨ICONIC</v>
      </c>
    </row>
    <row r="87" spans="1:20" x14ac:dyDescent="0.3">
      <c r="A87">
        <f>VLOOKUP(Toss[[#This Row],[No用]],SetNo[[No.用]:[vlookup 用]],2,FALSE)</f>
        <v>28</v>
      </c>
      <c r="B87">
        <f>IF(A86&lt;&gt;Toss[[#This Row],[No]],1,B86+1)</f>
        <v>6</v>
      </c>
      <c r="C87" t="s">
        <v>108</v>
      </c>
      <c r="D87" t="s">
        <v>39</v>
      </c>
      <c r="E87" t="s">
        <v>24</v>
      </c>
      <c r="F87" t="s">
        <v>31</v>
      </c>
      <c r="G87" t="s">
        <v>27</v>
      </c>
      <c r="H87" t="s">
        <v>71</v>
      </c>
      <c r="I87">
        <v>1</v>
      </c>
      <c r="J87" t="s">
        <v>242</v>
      </c>
      <c r="K87" t="s">
        <v>193</v>
      </c>
      <c r="L87" t="s">
        <v>235</v>
      </c>
      <c r="M87">
        <v>42</v>
      </c>
      <c r="N87">
        <v>0</v>
      </c>
      <c r="O87">
        <v>52</v>
      </c>
      <c r="P87">
        <v>0</v>
      </c>
      <c r="T87" t="str">
        <f>Toss[[#This Row],[服装]]&amp;Toss[[#This Row],[名前]]&amp;Toss[[#This Row],[レアリティ]]</f>
        <v>ユニフォーム孤爪研磨ICONIC</v>
      </c>
    </row>
    <row r="88" spans="1:20" x14ac:dyDescent="0.3">
      <c r="A88">
        <f>VLOOKUP(Toss[[#This Row],[No用]],SetNo[[No.用]:[vlookup 用]],2,FALSE)</f>
        <v>28</v>
      </c>
      <c r="B88">
        <f>IF(A87&lt;&gt;Toss[[#This Row],[No]],1,B87+1)</f>
        <v>7</v>
      </c>
      <c r="C88" t="s">
        <v>108</v>
      </c>
      <c r="D88" t="s">
        <v>39</v>
      </c>
      <c r="E88" t="s">
        <v>24</v>
      </c>
      <c r="F88" t="s">
        <v>31</v>
      </c>
      <c r="G88" t="s">
        <v>27</v>
      </c>
      <c r="H88" t="s">
        <v>71</v>
      </c>
      <c r="I88">
        <v>1</v>
      </c>
      <c r="J88" t="s">
        <v>242</v>
      </c>
      <c r="K88" t="s">
        <v>193</v>
      </c>
      <c r="L88" t="s">
        <v>235</v>
      </c>
      <c r="M88">
        <v>42</v>
      </c>
      <c r="N88">
        <v>0</v>
      </c>
      <c r="O88">
        <v>52</v>
      </c>
      <c r="P88">
        <v>0</v>
      </c>
      <c r="Q88" s="3" t="s">
        <v>402</v>
      </c>
      <c r="T88" t="str">
        <f>Toss[[#This Row],[服装]]&amp;Toss[[#This Row],[名前]]&amp;Toss[[#This Row],[レアリティ]]</f>
        <v>ユニフォーム孤爪研磨ICONIC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1</v>
      </c>
      <c r="C89" t="s">
        <v>149</v>
      </c>
      <c r="D89" t="s">
        <v>39</v>
      </c>
      <c r="E89" t="s">
        <v>90</v>
      </c>
      <c r="F89" t="s">
        <v>31</v>
      </c>
      <c r="G89" t="s">
        <v>27</v>
      </c>
      <c r="H89" t="s">
        <v>71</v>
      </c>
      <c r="I89">
        <v>1</v>
      </c>
      <c r="J89" t="s">
        <v>242</v>
      </c>
      <c r="K89" t="s">
        <v>176</v>
      </c>
      <c r="L89" t="s">
        <v>287</v>
      </c>
      <c r="M89">
        <v>30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制服孤爪研磨ICONIC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2</v>
      </c>
      <c r="C90" t="s">
        <v>149</v>
      </c>
      <c r="D90" t="s">
        <v>39</v>
      </c>
      <c r="E90" t="s">
        <v>90</v>
      </c>
      <c r="F90" t="s">
        <v>31</v>
      </c>
      <c r="G90" t="s">
        <v>27</v>
      </c>
      <c r="H90" t="s">
        <v>71</v>
      </c>
      <c r="I90">
        <v>1</v>
      </c>
      <c r="J90" t="s">
        <v>242</v>
      </c>
      <c r="K90" t="s">
        <v>179</v>
      </c>
      <c r="L90" t="s">
        <v>287</v>
      </c>
      <c r="M90">
        <v>31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制服孤爪研磨ICONIC</v>
      </c>
    </row>
    <row r="91" spans="1:20" x14ac:dyDescent="0.3">
      <c r="A91">
        <f>VLOOKUP(Toss[[#This Row],[No用]],SetNo[[No.用]:[vlookup 用]],2,FALSE)</f>
        <v>29</v>
      </c>
      <c r="B91">
        <f>IF(A90&lt;&gt;Toss[[#This Row],[No]],1,B90+1)</f>
        <v>3</v>
      </c>
      <c r="C91" t="s">
        <v>149</v>
      </c>
      <c r="D91" t="s">
        <v>39</v>
      </c>
      <c r="E91" t="s">
        <v>90</v>
      </c>
      <c r="F91" t="s">
        <v>31</v>
      </c>
      <c r="G91" t="s">
        <v>27</v>
      </c>
      <c r="H91" t="s">
        <v>71</v>
      </c>
      <c r="I91">
        <v>1</v>
      </c>
      <c r="J91" t="s">
        <v>242</v>
      </c>
      <c r="K91" t="s">
        <v>182</v>
      </c>
      <c r="L91" t="s">
        <v>188</v>
      </c>
      <c r="M91">
        <v>32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制服孤爪研磨ICONIC</v>
      </c>
    </row>
    <row r="92" spans="1:20" x14ac:dyDescent="0.3">
      <c r="A92">
        <f>VLOOKUP(Toss[[#This Row],[No用]],SetNo[[No.用]:[vlookup 用]],2,FALSE)</f>
        <v>29</v>
      </c>
      <c r="B92">
        <f>IF(A91&lt;&gt;Toss[[#This Row],[No]],1,B91+1)</f>
        <v>4</v>
      </c>
      <c r="C92" t="s">
        <v>149</v>
      </c>
      <c r="D92" t="s">
        <v>39</v>
      </c>
      <c r="E92" t="s">
        <v>90</v>
      </c>
      <c r="F92" t="s">
        <v>31</v>
      </c>
      <c r="G92" t="s">
        <v>27</v>
      </c>
      <c r="H92" t="s">
        <v>71</v>
      </c>
      <c r="I92">
        <v>1</v>
      </c>
      <c r="J92" t="s">
        <v>242</v>
      </c>
      <c r="K92" t="s">
        <v>243</v>
      </c>
      <c r="L92" t="s">
        <v>183</v>
      </c>
      <c r="M92">
        <v>33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制服孤爪研磨ICONIC</v>
      </c>
    </row>
    <row r="93" spans="1:20" x14ac:dyDescent="0.3">
      <c r="A93">
        <f>VLOOKUP(Toss[[#This Row],[No用]],SetNo[[No.用]:[vlookup 用]],2,FALSE)</f>
        <v>29</v>
      </c>
      <c r="B93">
        <f>IF(A92&lt;&gt;Toss[[#This Row],[No]],1,B92+1)</f>
        <v>5</v>
      </c>
      <c r="C93" t="s">
        <v>149</v>
      </c>
      <c r="D93" t="s">
        <v>39</v>
      </c>
      <c r="E93" t="s">
        <v>90</v>
      </c>
      <c r="F93" t="s">
        <v>31</v>
      </c>
      <c r="G93" t="s">
        <v>27</v>
      </c>
      <c r="H93" t="s">
        <v>71</v>
      </c>
      <c r="I93">
        <v>1</v>
      </c>
      <c r="J93" t="s">
        <v>242</v>
      </c>
      <c r="K93" t="s">
        <v>177</v>
      </c>
      <c r="L93" t="s">
        <v>172</v>
      </c>
      <c r="M93">
        <v>24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制服孤爪研磨ICONIC</v>
      </c>
    </row>
    <row r="94" spans="1:20" x14ac:dyDescent="0.3">
      <c r="A94">
        <f>VLOOKUP(Toss[[#This Row],[No用]],SetNo[[No.用]:[vlookup 用]],2,FALSE)</f>
        <v>29</v>
      </c>
      <c r="B94">
        <f>IF(A93&lt;&gt;Toss[[#This Row],[No]],1,B93+1)</f>
        <v>6</v>
      </c>
      <c r="C94" t="s">
        <v>149</v>
      </c>
      <c r="D94" t="s">
        <v>39</v>
      </c>
      <c r="E94" t="s">
        <v>90</v>
      </c>
      <c r="F94" t="s">
        <v>31</v>
      </c>
      <c r="G94" t="s">
        <v>27</v>
      </c>
      <c r="H94" t="s">
        <v>71</v>
      </c>
      <c r="I94">
        <v>1</v>
      </c>
      <c r="J94" t="s">
        <v>242</v>
      </c>
      <c r="K94" t="s">
        <v>193</v>
      </c>
      <c r="L94" t="s">
        <v>235</v>
      </c>
      <c r="M94">
        <v>42</v>
      </c>
      <c r="N94">
        <v>0</v>
      </c>
      <c r="O94">
        <v>52</v>
      </c>
      <c r="P94">
        <v>0</v>
      </c>
      <c r="T94" t="str">
        <f>Toss[[#This Row],[服装]]&amp;Toss[[#This Row],[名前]]&amp;Toss[[#This Row],[レアリティ]]</f>
        <v>制服孤爪研磨ICONIC</v>
      </c>
    </row>
    <row r="95" spans="1:20" x14ac:dyDescent="0.3">
      <c r="A95">
        <f>VLOOKUP(Toss[[#This Row],[No用]],SetNo[[No.用]:[vlookup 用]],2,FALSE)</f>
        <v>30</v>
      </c>
      <c r="B95">
        <f>IF(A94&lt;&gt;Toss[[#This Row],[No]],1,B94+1)</f>
        <v>1</v>
      </c>
      <c r="C95" t="s">
        <v>150</v>
      </c>
      <c r="D95" t="s">
        <v>39</v>
      </c>
      <c r="E95" t="s">
        <v>77</v>
      </c>
      <c r="F95" t="s">
        <v>31</v>
      </c>
      <c r="G95" t="s">
        <v>27</v>
      </c>
      <c r="H95" t="s">
        <v>71</v>
      </c>
      <c r="I95">
        <v>1</v>
      </c>
      <c r="J95" t="s">
        <v>242</v>
      </c>
      <c r="K95" t="s">
        <v>176</v>
      </c>
      <c r="L95" t="s">
        <v>183</v>
      </c>
      <c r="M95">
        <v>31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夏祭り孤爪研磨ICONIC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2</v>
      </c>
      <c r="C96" t="s">
        <v>150</v>
      </c>
      <c r="D96" t="s">
        <v>39</v>
      </c>
      <c r="E96" t="s">
        <v>77</v>
      </c>
      <c r="F96" t="s">
        <v>31</v>
      </c>
      <c r="G96" t="s">
        <v>27</v>
      </c>
      <c r="H96" t="s">
        <v>71</v>
      </c>
      <c r="I96">
        <v>1</v>
      </c>
      <c r="J96" t="s">
        <v>242</v>
      </c>
      <c r="K96" t="s">
        <v>179</v>
      </c>
      <c r="L96" t="s">
        <v>183</v>
      </c>
      <c r="M96">
        <v>31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夏祭り孤爪研磨ICONIC</v>
      </c>
    </row>
    <row r="97" spans="1:20" x14ac:dyDescent="0.3">
      <c r="A97">
        <f>VLOOKUP(Toss[[#This Row],[No用]],SetNo[[No.用]:[vlookup 用]],2,FALSE)</f>
        <v>30</v>
      </c>
      <c r="B97">
        <f>IF(A96&lt;&gt;Toss[[#This Row],[No]],1,B96+1)</f>
        <v>3</v>
      </c>
      <c r="C97" t="s">
        <v>150</v>
      </c>
      <c r="D97" t="s">
        <v>39</v>
      </c>
      <c r="E97" t="s">
        <v>77</v>
      </c>
      <c r="F97" t="s">
        <v>31</v>
      </c>
      <c r="G97" t="s">
        <v>27</v>
      </c>
      <c r="H97" t="s">
        <v>71</v>
      </c>
      <c r="I97">
        <v>1</v>
      </c>
      <c r="J97" t="s">
        <v>242</v>
      </c>
      <c r="K97" t="s">
        <v>182</v>
      </c>
      <c r="L97" t="s">
        <v>172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夏祭り孤爪研磨ICONIC</v>
      </c>
    </row>
    <row r="98" spans="1:20" x14ac:dyDescent="0.3">
      <c r="A98">
        <f>VLOOKUP(Toss[[#This Row],[No用]],SetNo[[No.用]:[vlookup 用]],2,FALSE)</f>
        <v>30</v>
      </c>
      <c r="B98">
        <f>IF(A97&lt;&gt;Toss[[#This Row],[No]],1,B97+1)</f>
        <v>4</v>
      </c>
      <c r="C98" t="s">
        <v>150</v>
      </c>
      <c r="D98" t="s">
        <v>39</v>
      </c>
      <c r="E98" t="s">
        <v>77</v>
      </c>
      <c r="F98" t="s">
        <v>31</v>
      </c>
      <c r="G98" t="s">
        <v>27</v>
      </c>
      <c r="H98" t="s">
        <v>71</v>
      </c>
      <c r="I98">
        <v>1</v>
      </c>
      <c r="J98" t="s">
        <v>242</v>
      </c>
      <c r="K98" t="s">
        <v>243</v>
      </c>
      <c r="L98" t="s">
        <v>172</v>
      </c>
      <c r="M98">
        <v>30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夏祭り孤爪研磨ICONIC</v>
      </c>
    </row>
    <row r="99" spans="1:20" x14ac:dyDescent="0.3">
      <c r="A99">
        <f>VLOOKUP(Toss[[#This Row],[No用]],SetNo[[No.用]:[vlookup 用]],2,FALSE)</f>
        <v>30</v>
      </c>
      <c r="B99">
        <f>IF(A98&lt;&gt;Toss[[#This Row],[No]],1,B98+1)</f>
        <v>5</v>
      </c>
      <c r="C99" t="s">
        <v>150</v>
      </c>
      <c r="D99" t="s">
        <v>39</v>
      </c>
      <c r="E99" t="s">
        <v>77</v>
      </c>
      <c r="F99" t="s">
        <v>31</v>
      </c>
      <c r="G99" t="s">
        <v>27</v>
      </c>
      <c r="H99" t="s">
        <v>71</v>
      </c>
      <c r="I99">
        <v>1</v>
      </c>
      <c r="J99" t="s">
        <v>242</v>
      </c>
      <c r="K99" t="s">
        <v>177</v>
      </c>
      <c r="L99" t="s">
        <v>172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夏祭り孤爪研磨ICONIC</v>
      </c>
    </row>
    <row r="100" spans="1:20" x14ac:dyDescent="0.3">
      <c r="A100">
        <f>VLOOKUP(Toss[[#This Row],[No用]],SetNo[[No.用]:[vlookup 用]],2,FALSE)</f>
        <v>30</v>
      </c>
      <c r="B100">
        <f>IF(A99&lt;&gt;Toss[[#This Row],[No]],1,B99+1)</f>
        <v>6</v>
      </c>
      <c r="C100" t="s">
        <v>150</v>
      </c>
      <c r="D100" t="s">
        <v>39</v>
      </c>
      <c r="E100" t="s">
        <v>77</v>
      </c>
      <c r="F100" t="s">
        <v>31</v>
      </c>
      <c r="G100" t="s">
        <v>27</v>
      </c>
      <c r="H100" t="s">
        <v>71</v>
      </c>
      <c r="I100">
        <v>1</v>
      </c>
      <c r="J100" t="s">
        <v>242</v>
      </c>
      <c r="K100" t="s">
        <v>243</v>
      </c>
      <c r="L100" t="s">
        <v>235</v>
      </c>
      <c r="M100">
        <v>42</v>
      </c>
      <c r="N100">
        <v>0</v>
      </c>
      <c r="O100">
        <v>52</v>
      </c>
      <c r="P100">
        <v>0</v>
      </c>
      <c r="T100" t="str">
        <f>Toss[[#This Row],[服装]]&amp;Toss[[#This Row],[名前]]&amp;Toss[[#This Row],[レアリティ]]</f>
        <v>夏祭り孤爪研磨ICONIC</v>
      </c>
    </row>
    <row r="101" spans="1:20" x14ac:dyDescent="0.3">
      <c r="A101">
        <f>VLOOKUP(Toss[[#This Row],[No用]],SetNo[[No.用]:[vlookup 用]],2,FALSE)</f>
        <v>30</v>
      </c>
      <c r="B101">
        <f>IF(A100&lt;&gt;Toss[[#This Row],[No]],1,B100+1)</f>
        <v>7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242</v>
      </c>
      <c r="K101" t="s">
        <v>193</v>
      </c>
      <c r="L101" t="s">
        <v>235</v>
      </c>
      <c r="M101">
        <v>42</v>
      </c>
      <c r="N101">
        <v>0</v>
      </c>
      <c r="O101">
        <v>52</v>
      </c>
      <c r="P101">
        <v>0</v>
      </c>
      <c r="Q101" s="3" t="s">
        <v>402</v>
      </c>
      <c r="T101" t="str">
        <f>Toss[[#This Row],[服装]]&amp;Toss[[#This Row],[名前]]&amp;Toss[[#This Row],[レアリティ]]</f>
        <v>夏祭り孤爪研磨ICONIC</v>
      </c>
    </row>
    <row r="102" spans="1:20" x14ac:dyDescent="0.3">
      <c r="A102">
        <f>VLOOKUP(Toss[[#This Row],[No用]],SetNo[[No.用]:[vlookup 用]],2,FALSE)</f>
        <v>31</v>
      </c>
      <c r="B102">
        <f>IF(A101&lt;&gt;Toss[[#This Row],[No]],1,B101+1)</f>
        <v>1</v>
      </c>
      <c r="C102" t="s">
        <v>108</v>
      </c>
      <c r="D102" t="s">
        <v>40</v>
      </c>
      <c r="E102" t="s">
        <v>23</v>
      </c>
      <c r="F102" t="s">
        <v>26</v>
      </c>
      <c r="G102" t="s">
        <v>27</v>
      </c>
      <c r="H102" t="s">
        <v>71</v>
      </c>
      <c r="I102">
        <v>1</v>
      </c>
      <c r="J102" t="s">
        <v>242</v>
      </c>
      <c r="K102" t="s">
        <v>176</v>
      </c>
      <c r="L102" t="s">
        <v>172</v>
      </c>
      <c r="M102">
        <v>21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ユニフォーム黒尾鉄朗ICONIC</v>
      </c>
    </row>
    <row r="103" spans="1:20" x14ac:dyDescent="0.3">
      <c r="A103">
        <f>VLOOKUP(Toss[[#This Row],[No用]],SetNo[[No.用]:[vlookup 用]],2,FALSE)</f>
        <v>31</v>
      </c>
      <c r="B103">
        <f>IF(A102&lt;&gt;Toss[[#This Row],[No]],1,B102+1)</f>
        <v>2</v>
      </c>
      <c r="C103" t="s">
        <v>108</v>
      </c>
      <c r="D103" t="s">
        <v>40</v>
      </c>
      <c r="E103" t="s">
        <v>23</v>
      </c>
      <c r="F103" t="s">
        <v>26</v>
      </c>
      <c r="G103" t="s">
        <v>27</v>
      </c>
      <c r="H103" t="s">
        <v>71</v>
      </c>
      <c r="I103">
        <v>1</v>
      </c>
      <c r="J103" t="s">
        <v>242</v>
      </c>
      <c r="K103" t="s">
        <v>177</v>
      </c>
      <c r="L103" t="s">
        <v>172</v>
      </c>
      <c r="M103">
        <v>29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ユニフォーム黒尾鉄朗ICONIC</v>
      </c>
    </row>
    <row r="104" spans="1:20" x14ac:dyDescent="0.3">
      <c r="A104">
        <f>VLOOKUP(Toss[[#This Row],[No用]],SetNo[[No.用]:[vlookup 用]],2,FALSE)</f>
        <v>32</v>
      </c>
      <c r="B104">
        <f>IF(A103&lt;&gt;Toss[[#This Row],[No]],1,B103+1)</f>
        <v>1</v>
      </c>
      <c r="C104" t="s">
        <v>149</v>
      </c>
      <c r="D104" t="s">
        <v>40</v>
      </c>
      <c r="E104" t="s">
        <v>73</v>
      </c>
      <c r="F104" t="s">
        <v>26</v>
      </c>
      <c r="G104" t="s">
        <v>27</v>
      </c>
      <c r="H104" t="s">
        <v>71</v>
      </c>
      <c r="I104">
        <v>1</v>
      </c>
      <c r="J104" t="s">
        <v>242</v>
      </c>
      <c r="K104" t="s">
        <v>176</v>
      </c>
      <c r="L104" t="s">
        <v>172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制服黒尾鉄朗ICONIC</v>
      </c>
    </row>
    <row r="105" spans="1:20" x14ac:dyDescent="0.3">
      <c r="A105">
        <f>VLOOKUP(Toss[[#This Row],[No用]],SetNo[[No.用]:[vlookup 用]],2,FALSE)</f>
        <v>32</v>
      </c>
      <c r="B105">
        <f>IF(A104&lt;&gt;Toss[[#This Row],[No]],1,B104+1)</f>
        <v>2</v>
      </c>
      <c r="C105" t="s">
        <v>149</v>
      </c>
      <c r="D105" t="s">
        <v>40</v>
      </c>
      <c r="E105" t="s">
        <v>73</v>
      </c>
      <c r="F105" t="s">
        <v>26</v>
      </c>
      <c r="G105" t="s">
        <v>27</v>
      </c>
      <c r="H105" t="s">
        <v>71</v>
      </c>
      <c r="I105">
        <v>1</v>
      </c>
      <c r="J105" t="s">
        <v>242</v>
      </c>
      <c r="K105" t="s">
        <v>177</v>
      </c>
      <c r="L105" t="s">
        <v>172</v>
      </c>
      <c r="M105">
        <v>29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制服黒尾鉄朗ICONIC</v>
      </c>
    </row>
    <row r="106" spans="1:20" x14ac:dyDescent="0.3">
      <c r="A106">
        <f>VLOOKUP(Toss[[#This Row],[No用]],SetNo[[No.用]:[vlookup 用]],2,FALSE)</f>
        <v>33</v>
      </c>
      <c r="B106">
        <f>IF(A105&lt;&gt;Toss[[#This Row],[No]],1,B105+1)</f>
        <v>1</v>
      </c>
      <c r="C106" t="s">
        <v>150</v>
      </c>
      <c r="D106" t="s">
        <v>40</v>
      </c>
      <c r="E106" t="s">
        <v>90</v>
      </c>
      <c r="F106" t="s">
        <v>26</v>
      </c>
      <c r="G106" t="s">
        <v>27</v>
      </c>
      <c r="H106" t="s">
        <v>71</v>
      </c>
      <c r="I106">
        <v>1</v>
      </c>
      <c r="J106" t="s">
        <v>242</v>
      </c>
      <c r="K106" t="s">
        <v>176</v>
      </c>
      <c r="L106" t="s">
        <v>172</v>
      </c>
      <c r="M106">
        <v>21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夏祭り黒尾鉄朗ICONIC</v>
      </c>
    </row>
    <row r="107" spans="1:20" x14ac:dyDescent="0.3">
      <c r="A107">
        <f>VLOOKUP(Toss[[#This Row],[No用]],SetNo[[No.用]:[vlookup 用]],2,FALSE)</f>
        <v>33</v>
      </c>
      <c r="B107">
        <f>IF(A106&lt;&gt;Toss[[#This Row],[No]],1,B106+1)</f>
        <v>2</v>
      </c>
      <c r="C107" t="s">
        <v>150</v>
      </c>
      <c r="D107" t="s">
        <v>40</v>
      </c>
      <c r="E107" t="s">
        <v>90</v>
      </c>
      <c r="F107" t="s">
        <v>26</v>
      </c>
      <c r="G107" t="s">
        <v>27</v>
      </c>
      <c r="H107" t="s">
        <v>71</v>
      </c>
      <c r="I107">
        <v>1</v>
      </c>
      <c r="J107" t="s">
        <v>242</v>
      </c>
      <c r="K107" t="s">
        <v>177</v>
      </c>
      <c r="L107" t="s">
        <v>172</v>
      </c>
      <c r="M107">
        <v>29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夏祭り黒尾鉄朗ICONIC</v>
      </c>
    </row>
    <row r="108" spans="1:20" x14ac:dyDescent="0.3">
      <c r="A108">
        <f>VLOOKUP(Toss[[#This Row],[No用]],SetNo[[No.用]:[vlookup 用]],2,FALSE)</f>
        <v>34</v>
      </c>
      <c r="B108">
        <f>IF(A107&lt;&gt;Toss[[#This Row],[No]],1,B107+1)</f>
        <v>1</v>
      </c>
      <c r="C108" t="s">
        <v>108</v>
      </c>
      <c r="D108" t="s">
        <v>41</v>
      </c>
      <c r="E108" t="s">
        <v>23</v>
      </c>
      <c r="F108" t="s">
        <v>26</v>
      </c>
      <c r="G108" t="s">
        <v>27</v>
      </c>
      <c r="H108" t="s">
        <v>71</v>
      </c>
      <c r="I108">
        <v>1</v>
      </c>
      <c r="J108" t="s">
        <v>242</v>
      </c>
      <c r="K108" t="s">
        <v>176</v>
      </c>
      <c r="L108" t="s">
        <v>172</v>
      </c>
      <c r="M108">
        <v>30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ユニフォーム灰羽リエーフICONIC</v>
      </c>
    </row>
    <row r="109" spans="1:20" x14ac:dyDescent="0.3">
      <c r="A109">
        <f>VLOOKUP(Toss[[#This Row],[No用]],SetNo[[No.用]:[vlookup 用]],2,FALSE)</f>
        <v>34</v>
      </c>
      <c r="B109">
        <f>IF(A108&lt;&gt;Toss[[#This Row],[No]],1,B108+1)</f>
        <v>2</v>
      </c>
      <c r="C109" t="s">
        <v>108</v>
      </c>
      <c r="D109" t="s">
        <v>41</v>
      </c>
      <c r="E109" t="s">
        <v>23</v>
      </c>
      <c r="F109" t="s">
        <v>26</v>
      </c>
      <c r="G109" t="s">
        <v>27</v>
      </c>
      <c r="H109" t="s">
        <v>71</v>
      </c>
      <c r="I109">
        <v>1</v>
      </c>
      <c r="J109" t="s">
        <v>242</v>
      </c>
      <c r="K109" t="s">
        <v>177</v>
      </c>
      <c r="L109" t="s">
        <v>172</v>
      </c>
      <c r="M109">
        <v>30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ユニフォーム灰羽リエーフICONIC</v>
      </c>
    </row>
    <row r="110" spans="1:20" x14ac:dyDescent="0.3">
      <c r="A110">
        <f>VLOOKUP(Toss[[#This Row],[No用]],SetNo[[No.用]:[vlookup 用]],2,FALSE)</f>
        <v>35</v>
      </c>
      <c r="B110">
        <f>IF(A109&lt;&gt;Toss[[#This Row],[No]],1,B109+1)</f>
        <v>1</v>
      </c>
      <c r="C110" t="s">
        <v>398</v>
      </c>
      <c r="D110" t="s">
        <v>41</v>
      </c>
      <c r="E110" t="s">
        <v>24</v>
      </c>
      <c r="F110" t="s">
        <v>26</v>
      </c>
      <c r="G110" t="s">
        <v>27</v>
      </c>
      <c r="H110" t="s">
        <v>71</v>
      </c>
      <c r="I110">
        <v>1</v>
      </c>
      <c r="J110" t="s">
        <v>242</v>
      </c>
      <c r="K110" t="s">
        <v>176</v>
      </c>
      <c r="L110" t="s">
        <v>172</v>
      </c>
      <c r="M110">
        <v>30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探偵灰羽リエーフICONIC</v>
      </c>
    </row>
    <row r="111" spans="1:20" x14ac:dyDescent="0.3">
      <c r="A111">
        <f>VLOOKUP(Toss[[#This Row],[No用]],SetNo[[No.用]:[vlookup 用]],2,FALSE)</f>
        <v>35</v>
      </c>
      <c r="B111">
        <f>IF(A110&lt;&gt;Toss[[#This Row],[No]],1,B110+1)</f>
        <v>2</v>
      </c>
      <c r="C111" t="s">
        <v>398</v>
      </c>
      <c r="D111" t="s">
        <v>41</v>
      </c>
      <c r="E111" t="s">
        <v>24</v>
      </c>
      <c r="F111" t="s">
        <v>26</v>
      </c>
      <c r="G111" t="s">
        <v>27</v>
      </c>
      <c r="H111" t="s">
        <v>71</v>
      </c>
      <c r="I111">
        <v>1</v>
      </c>
      <c r="J111" t="s">
        <v>242</v>
      </c>
      <c r="K111" t="s">
        <v>177</v>
      </c>
      <c r="L111" t="s">
        <v>172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探偵灰羽リエーフICONIC</v>
      </c>
    </row>
    <row r="112" spans="1:20" x14ac:dyDescent="0.3">
      <c r="A112">
        <f>VLOOKUP(Toss[[#This Row],[No用]],SetNo[[No.用]:[vlookup 用]],2,FALSE)</f>
        <v>36</v>
      </c>
      <c r="B112">
        <f>IF(A111&lt;&gt;Toss[[#This Row],[No]],1,B111+1)</f>
        <v>1</v>
      </c>
      <c r="C112" t="s">
        <v>108</v>
      </c>
      <c r="D112" t="s">
        <v>42</v>
      </c>
      <c r="E112" t="s">
        <v>24</v>
      </c>
      <c r="F112" t="s">
        <v>21</v>
      </c>
      <c r="G112" t="s">
        <v>27</v>
      </c>
      <c r="H112" t="s">
        <v>71</v>
      </c>
      <c r="I112">
        <v>1</v>
      </c>
      <c r="J112" t="s">
        <v>242</v>
      </c>
      <c r="K112" t="s">
        <v>176</v>
      </c>
      <c r="L112" t="s">
        <v>172</v>
      </c>
      <c r="M112">
        <v>28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ユニフォーム夜久衛輔ICONIC</v>
      </c>
    </row>
    <row r="113" spans="1:20" x14ac:dyDescent="0.3">
      <c r="A113">
        <f>VLOOKUP(Toss[[#This Row],[No用]],SetNo[[No.用]:[vlookup 用]],2,FALSE)</f>
        <v>36</v>
      </c>
      <c r="B113">
        <f>IF(A112&lt;&gt;Toss[[#This Row],[No]],1,B112+1)</f>
        <v>2</v>
      </c>
      <c r="C113" t="s">
        <v>108</v>
      </c>
      <c r="D113" t="s">
        <v>42</v>
      </c>
      <c r="E113" t="s">
        <v>24</v>
      </c>
      <c r="F113" t="s">
        <v>21</v>
      </c>
      <c r="G113" t="s">
        <v>27</v>
      </c>
      <c r="H113" t="s">
        <v>71</v>
      </c>
      <c r="I113">
        <v>1</v>
      </c>
      <c r="J113" t="s">
        <v>242</v>
      </c>
      <c r="K113" t="s">
        <v>179</v>
      </c>
      <c r="L113" t="s">
        <v>172</v>
      </c>
      <c r="M113">
        <v>28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ユニフォーム夜久衛輔ICONIC</v>
      </c>
    </row>
    <row r="114" spans="1:20" x14ac:dyDescent="0.3">
      <c r="A114">
        <f>VLOOKUP(Toss[[#This Row],[No用]],SetNo[[No.用]:[vlookup 用]],2,FALSE)</f>
        <v>37</v>
      </c>
      <c r="B114">
        <f>IF(A113&lt;&gt;Toss[[#This Row],[No]],1,B113+1)</f>
        <v>1</v>
      </c>
      <c r="C114" t="s">
        <v>108</v>
      </c>
      <c r="D114" t="s">
        <v>43</v>
      </c>
      <c r="E114" t="s">
        <v>24</v>
      </c>
      <c r="F114" t="s">
        <v>25</v>
      </c>
      <c r="G114" t="s">
        <v>27</v>
      </c>
      <c r="H114" t="s">
        <v>71</v>
      </c>
      <c r="I114">
        <v>1</v>
      </c>
      <c r="J114" t="s">
        <v>242</v>
      </c>
      <c r="K114" t="s">
        <v>176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ユニフォーム福永招平ICONIC</v>
      </c>
    </row>
    <row r="115" spans="1:20" x14ac:dyDescent="0.3">
      <c r="A115">
        <f>VLOOKUP(Toss[[#This Row],[No用]],SetNo[[No.用]:[vlookup 用]],2,FALSE)</f>
        <v>37</v>
      </c>
      <c r="B115">
        <f>IF(A114&lt;&gt;Toss[[#This Row],[No]],1,B114+1)</f>
        <v>2</v>
      </c>
      <c r="C115" t="s">
        <v>108</v>
      </c>
      <c r="D115" t="s">
        <v>43</v>
      </c>
      <c r="E115" t="s">
        <v>24</v>
      </c>
      <c r="F115" t="s">
        <v>25</v>
      </c>
      <c r="G115" t="s">
        <v>27</v>
      </c>
      <c r="H115" t="s">
        <v>71</v>
      </c>
      <c r="I115">
        <v>1</v>
      </c>
      <c r="J115" t="s">
        <v>242</v>
      </c>
      <c r="K115" t="s">
        <v>177</v>
      </c>
      <c r="L115" t="s">
        <v>172</v>
      </c>
      <c r="M115">
        <v>25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ユニフォーム福永招平ICONIC</v>
      </c>
    </row>
    <row r="116" spans="1:20" x14ac:dyDescent="0.3">
      <c r="A116">
        <f>VLOOKUP(Toss[[#This Row],[No用]],SetNo[[No.用]:[vlookup 用]],2,FALSE)</f>
        <v>38</v>
      </c>
      <c r="B116">
        <f>IF(A115&lt;&gt;Toss[[#This Row],[No]],1,B115+1)</f>
        <v>1</v>
      </c>
      <c r="C116" t="s">
        <v>108</v>
      </c>
      <c r="D116" t="s">
        <v>44</v>
      </c>
      <c r="E116" t="s">
        <v>24</v>
      </c>
      <c r="F116" t="s">
        <v>26</v>
      </c>
      <c r="G116" t="s">
        <v>27</v>
      </c>
      <c r="H116" t="s">
        <v>71</v>
      </c>
      <c r="I116">
        <v>1</v>
      </c>
      <c r="J116" t="s">
        <v>242</v>
      </c>
      <c r="K116" t="s">
        <v>176</v>
      </c>
      <c r="L116" t="s">
        <v>172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ユニフォーム犬岡走ICONIC</v>
      </c>
    </row>
    <row r="117" spans="1:20" x14ac:dyDescent="0.3">
      <c r="A117">
        <f>VLOOKUP(Toss[[#This Row],[No用]],SetNo[[No.用]:[vlookup 用]],2,FALSE)</f>
        <v>38</v>
      </c>
      <c r="B117">
        <f>IF(A116&lt;&gt;Toss[[#This Row],[No]],1,B116+1)</f>
        <v>2</v>
      </c>
      <c r="C117" t="s">
        <v>108</v>
      </c>
      <c r="D117" t="s">
        <v>44</v>
      </c>
      <c r="E117" t="s">
        <v>24</v>
      </c>
      <c r="F117" t="s">
        <v>26</v>
      </c>
      <c r="G117" t="s">
        <v>27</v>
      </c>
      <c r="H117" t="s">
        <v>71</v>
      </c>
      <c r="I117">
        <v>1</v>
      </c>
      <c r="J117" t="s">
        <v>242</v>
      </c>
      <c r="K117" t="s">
        <v>177</v>
      </c>
      <c r="L117" t="s">
        <v>172</v>
      </c>
      <c r="M117">
        <v>25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ユニフォーム犬岡走ICONIC</v>
      </c>
    </row>
    <row r="118" spans="1:20" x14ac:dyDescent="0.3">
      <c r="A118">
        <f>VLOOKUP(Toss[[#This Row],[No用]],SetNo[[No.用]:[vlookup 用]],2,FALSE)</f>
        <v>39</v>
      </c>
      <c r="B118">
        <f>IF(A117&lt;&gt;Toss[[#This Row],[No]],1,B117+1)</f>
        <v>1</v>
      </c>
      <c r="C118" t="s">
        <v>108</v>
      </c>
      <c r="D118" t="s">
        <v>45</v>
      </c>
      <c r="E118" t="s">
        <v>24</v>
      </c>
      <c r="F118" t="s">
        <v>25</v>
      </c>
      <c r="G118" t="s">
        <v>27</v>
      </c>
      <c r="H118" t="s">
        <v>71</v>
      </c>
      <c r="I118">
        <v>1</v>
      </c>
      <c r="J118" t="s">
        <v>242</v>
      </c>
      <c r="K118" t="s">
        <v>176</v>
      </c>
      <c r="L118" t="s">
        <v>172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ユニフォーム山本猛虎ICONIC</v>
      </c>
    </row>
    <row r="119" spans="1:20" x14ac:dyDescent="0.3">
      <c r="A119">
        <f>VLOOKUP(Toss[[#This Row],[No用]],SetNo[[No.用]:[vlookup 用]],2,FALSE)</f>
        <v>40</v>
      </c>
      <c r="B119">
        <f>IF(A118&lt;&gt;Toss[[#This Row],[No]],1,B118+1)</f>
        <v>1</v>
      </c>
      <c r="C119" t="s">
        <v>108</v>
      </c>
      <c r="D119" t="s">
        <v>46</v>
      </c>
      <c r="E119" t="s">
        <v>24</v>
      </c>
      <c r="F119" t="s">
        <v>21</v>
      </c>
      <c r="G119" t="s">
        <v>27</v>
      </c>
      <c r="H119" t="s">
        <v>71</v>
      </c>
      <c r="I119">
        <v>1</v>
      </c>
      <c r="J119" t="s">
        <v>242</v>
      </c>
      <c r="K119" t="s">
        <v>176</v>
      </c>
      <c r="L119" t="s">
        <v>172</v>
      </c>
      <c r="M119">
        <v>25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ユニフォーム芝山優生ICONIC</v>
      </c>
    </row>
    <row r="120" spans="1:20" x14ac:dyDescent="0.3">
      <c r="A120">
        <f>VLOOKUP(Toss[[#This Row],[No用]],SetNo[[No.用]:[vlookup 用]],2,FALSE)</f>
        <v>41</v>
      </c>
      <c r="B120">
        <f>IF(A119&lt;&gt;Toss[[#This Row],[No]],1,B119+1)</f>
        <v>1</v>
      </c>
      <c r="C120" t="s">
        <v>108</v>
      </c>
      <c r="D120" t="s">
        <v>47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242</v>
      </c>
      <c r="K120" t="s">
        <v>176</v>
      </c>
      <c r="L120" t="s">
        <v>172</v>
      </c>
      <c r="M120">
        <v>24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ユニフォーム海信之ICONIC</v>
      </c>
    </row>
    <row r="121" spans="1:20" x14ac:dyDescent="0.3">
      <c r="A121">
        <f>VLOOKUP(Toss[[#This Row],[No用]],SetNo[[No.用]:[vlookup 用]],2,FALSE)</f>
        <v>41</v>
      </c>
      <c r="B121">
        <f>IF(A120&lt;&gt;Toss[[#This Row],[No]],1,B120+1)</f>
        <v>2</v>
      </c>
      <c r="C121" t="s">
        <v>108</v>
      </c>
      <c r="D121" t="s">
        <v>47</v>
      </c>
      <c r="E121" t="s">
        <v>24</v>
      </c>
      <c r="F121" t="s">
        <v>25</v>
      </c>
      <c r="G121" t="s">
        <v>27</v>
      </c>
      <c r="H121" t="s">
        <v>71</v>
      </c>
      <c r="I121">
        <v>1</v>
      </c>
      <c r="J121" t="s">
        <v>242</v>
      </c>
      <c r="K121" t="s">
        <v>177</v>
      </c>
      <c r="L121" t="s">
        <v>172</v>
      </c>
      <c r="M121">
        <v>26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ユニフォーム海信之ICONIC</v>
      </c>
    </row>
    <row r="122" spans="1:20" x14ac:dyDescent="0.3">
      <c r="A122">
        <f>VLOOKUP(Toss[[#This Row],[No用]],SetNo[[No.用]:[vlookup 用]],2,FALSE)</f>
        <v>42</v>
      </c>
      <c r="B122">
        <f>IF(A121&lt;&gt;Toss[[#This Row],[No]],1,B121+1)</f>
        <v>1</v>
      </c>
      <c r="C122" t="s">
        <v>108</v>
      </c>
      <c r="D122" t="s">
        <v>47</v>
      </c>
      <c r="E122" t="s">
        <v>90</v>
      </c>
      <c r="F122" t="s">
        <v>78</v>
      </c>
      <c r="G122" t="s">
        <v>27</v>
      </c>
      <c r="H122" t="s">
        <v>151</v>
      </c>
      <c r="I122">
        <v>1</v>
      </c>
      <c r="J122" t="s">
        <v>242</v>
      </c>
      <c r="K122" t="s">
        <v>176</v>
      </c>
      <c r="L122" t="s">
        <v>172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ユニフォーム海信之YELL</v>
      </c>
    </row>
    <row r="123" spans="1:20" x14ac:dyDescent="0.3">
      <c r="A123">
        <f>VLOOKUP(Toss[[#This Row],[No用]],SetNo[[No.用]:[vlookup 用]],2,FALSE)</f>
        <v>42</v>
      </c>
      <c r="B123">
        <f>IF(A122&lt;&gt;Toss[[#This Row],[No]],1,B122+1)</f>
        <v>2</v>
      </c>
      <c r="C123" t="s">
        <v>108</v>
      </c>
      <c r="D123" t="s">
        <v>47</v>
      </c>
      <c r="E123" t="s">
        <v>90</v>
      </c>
      <c r="F123" t="s">
        <v>78</v>
      </c>
      <c r="G123" t="s">
        <v>27</v>
      </c>
      <c r="H123" t="s">
        <v>151</v>
      </c>
      <c r="I123">
        <v>1</v>
      </c>
      <c r="J123" t="s">
        <v>242</v>
      </c>
      <c r="K123" t="s">
        <v>177</v>
      </c>
      <c r="L123" t="s">
        <v>172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ユニフォーム海信之YELL</v>
      </c>
    </row>
    <row r="124" spans="1:20" x14ac:dyDescent="0.3">
      <c r="A124">
        <f>VLOOKUP(Toss[[#This Row],[No用]],SetNo[[No.用]:[vlookup 用]],2,FALSE)</f>
        <v>43</v>
      </c>
      <c r="B124">
        <f>IF(A123&lt;&gt;Toss[[#This Row],[No]],1,B123+1)</f>
        <v>1</v>
      </c>
      <c r="C124" t="s">
        <v>216</v>
      </c>
      <c r="D124" t="s">
        <v>48</v>
      </c>
      <c r="E124" t="s">
        <v>23</v>
      </c>
      <c r="F124" t="s">
        <v>26</v>
      </c>
      <c r="G124" t="s">
        <v>49</v>
      </c>
      <c r="H124" t="s">
        <v>71</v>
      </c>
      <c r="I124">
        <v>1</v>
      </c>
      <c r="J124" t="s">
        <v>242</v>
      </c>
      <c r="K124" t="s">
        <v>176</v>
      </c>
      <c r="L124" t="s">
        <v>172</v>
      </c>
      <c r="M124">
        <v>25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ユニフォーム青根高伸ICONIC</v>
      </c>
    </row>
    <row r="125" spans="1:20" x14ac:dyDescent="0.3">
      <c r="A125">
        <f>VLOOKUP(Toss[[#This Row],[No用]],SetNo[[No.用]:[vlookup 用]],2,FALSE)</f>
        <v>43</v>
      </c>
      <c r="B125">
        <f>IF(A124&lt;&gt;Toss[[#This Row],[No]],1,B124+1)</f>
        <v>2</v>
      </c>
      <c r="C125" t="s">
        <v>216</v>
      </c>
      <c r="D125" t="s">
        <v>48</v>
      </c>
      <c r="E125" t="s">
        <v>23</v>
      </c>
      <c r="F125" t="s">
        <v>26</v>
      </c>
      <c r="G125" t="s">
        <v>49</v>
      </c>
      <c r="H125" t="s">
        <v>71</v>
      </c>
      <c r="I125">
        <v>1</v>
      </c>
      <c r="J125" t="s">
        <v>242</v>
      </c>
      <c r="K125" t="s">
        <v>177</v>
      </c>
      <c r="L125" t="s">
        <v>172</v>
      </c>
      <c r="M125">
        <v>26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ユニフォーム青根高伸ICONIC</v>
      </c>
    </row>
    <row r="126" spans="1:20" x14ac:dyDescent="0.3">
      <c r="A126">
        <f>VLOOKUP(Toss[[#This Row],[No用]],SetNo[[No.用]:[vlookup 用]],2,FALSE)</f>
        <v>44</v>
      </c>
      <c r="B126">
        <f>IF(A125&lt;&gt;Toss[[#This Row],[No]],1,B125+1)</f>
        <v>1</v>
      </c>
      <c r="C126" t="s">
        <v>149</v>
      </c>
      <c r="D126" t="s">
        <v>48</v>
      </c>
      <c r="E126" t="s">
        <v>23</v>
      </c>
      <c r="F126" t="s">
        <v>26</v>
      </c>
      <c r="G126" t="s">
        <v>49</v>
      </c>
      <c r="H126" t="s">
        <v>71</v>
      </c>
      <c r="I126">
        <v>1</v>
      </c>
      <c r="J126" t="s">
        <v>242</v>
      </c>
      <c r="K126" t="s">
        <v>176</v>
      </c>
      <c r="L126" t="s">
        <v>172</v>
      </c>
      <c r="M126">
        <v>25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制服青根高伸ICONIC</v>
      </c>
    </row>
    <row r="127" spans="1:20" x14ac:dyDescent="0.3">
      <c r="A127">
        <f>VLOOKUP(Toss[[#This Row],[No用]],SetNo[[No.用]:[vlookup 用]],2,FALSE)</f>
        <v>44</v>
      </c>
      <c r="B127">
        <f>IF(A126&lt;&gt;Toss[[#This Row],[No]],1,B126+1)</f>
        <v>2</v>
      </c>
      <c r="C127" t="s">
        <v>149</v>
      </c>
      <c r="D127" t="s">
        <v>48</v>
      </c>
      <c r="E127" t="s">
        <v>23</v>
      </c>
      <c r="F127" t="s">
        <v>26</v>
      </c>
      <c r="G127" t="s">
        <v>49</v>
      </c>
      <c r="H127" t="s">
        <v>71</v>
      </c>
      <c r="I127">
        <v>1</v>
      </c>
      <c r="J127" t="s">
        <v>242</v>
      </c>
      <c r="K127" t="s">
        <v>177</v>
      </c>
      <c r="L127" t="s">
        <v>172</v>
      </c>
      <c r="M127">
        <v>26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制服青根高伸ICONIC</v>
      </c>
    </row>
    <row r="128" spans="1:20" x14ac:dyDescent="0.3">
      <c r="A128">
        <f>VLOOKUP(Toss[[#This Row],[No用]],SetNo[[No.用]:[vlookup 用]],2,FALSE)</f>
        <v>45</v>
      </c>
      <c r="B128">
        <f>IF(A127&lt;&gt;Toss[[#This Row],[No]],1,B127+1)</f>
        <v>1</v>
      </c>
      <c r="C128" t="s">
        <v>117</v>
      </c>
      <c r="D128" t="s">
        <v>48</v>
      </c>
      <c r="E128" t="s">
        <v>24</v>
      </c>
      <c r="F128" t="s">
        <v>26</v>
      </c>
      <c r="G128" t="s">
        <v>49</v>
      </c>
      <c r="H128" t="s">
        <v>71</v>
      </c>
      <c r="I128">
        <v>1</v>
      </c>
      <c r="J128" t="s">
        <v>242</v>
      </c>
      <c r="K128" t="s">
        <v>176</v>
      </c>
      <c r="L128" t="s">
        <v>172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プール掃除青根高伸ICONIC</v>
      </c>
    </row>
    <row r="129" spans="1:20" x14ac:dyDescent="0.3">
      <c r="A129">
        <f>VLOOKUP(Toss[[#This Row],[No用]],SetNo[[No.用]:[vlookup 用]],2,FALSE)</f>
        <v>45</v>
      </c>
      <c r="B129">
        <f>IF(A128&lt;&gt;Toss[[#This Row],[No]],1,B128+1)</f>
        <v>2</v>
      </c>
      <c r="C129" t="s">
        <v>117</v>
      </c>
      <c r="D129" t="s">
        <v>48</v>
      </c>
      <c r="E129" t="s">
        <v>24</v>
      </c>
      <c r="F129" t="s">
        <v>26</v>
      </c>
      <c r="G129" t="s">
        <v>49</v>
      </c>
      <c r="H129" t="s">
        <v>71</v>
      </c>
      <c r="I129">
        <v>1</v>
      </c>
      <c r="J129" t="s">
        <v>242</v>
      </c>
      <c r="K129" t="s">
        <v>177</v>
      </c>
      <c r="L129" t="s">
        <v>172</v>
      </c>
      <c r="M129">
        <v>26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プール掃除青根高伸ICONIC</v>
      </c>
    </row>
    <row r="130" spans="1:20" x14ac:dyDescent="0.3">
      <c r="A130">
        <f>VLOOKUP(Toss[[#This Row],[No用]],SetNo[[No.用]:[vlookup 用]],2,FALSE)</f>
        <v>46</v>
      </c>
      <c r="B130">
        <f>IF(A129&lt;&gt;Toss[[#This Row],[No]],1,B129+1)</f>
        <v>1</v>
      </c>
      <c r="C130" t="s">
        <v>216</v>
      </c>
      <c r="D130" t="s">
        <v>50</v>
      </c>
      <c r="E130" t="s">
        <v>28</v>
      </c>
      <c r="F130" t="s">
        <v>25</v>
      </c>
      <c r="G130" t="s">
        <v>49</v>
      </c>
      <c r="H130" t="s">
        <v>71</v>
      </c>
      <c r="I130">
        <v>1</v>
      </c>
      <c r="J130" t="s">
        <v>242</v>
      </c>
      <c r="K130" t="s">
        <v>176</v>
      </c>
      <c r="L130" t="s">
        <v>172</v>
      </c>
      <c r="M130">
        <v>24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ユニフォーム二口堅治ICONIC</v>
      </c>
    </row>
    <row r="131" spans="1:20" x14ac:dyDescent="0.3">
      <c r="A131">
        <f>VLOOKUP(Toss[[#This Row],[No用]],SetNo[[No.用]:[vlookup 用]],2,FALSE)</f>
        <v>46</v>
      </c>
      <c r="B131">
        <f>IF(A130&lt;&gt;Toss[[#This Row],[No]],1,B130+1)</f>
        <v>2</v>
      </c>
      <c r="C131" t="s">
        <v>216</v>
      </c>
      <c r="D131" t="s">
        <v>50</v>
      </c>
      <c r="E131" t="s">
        <v>28</v>
      </c>
      <c r="F131" t="s">
        <v>25</v>
      </c>
      <c r="G131" t="s">
        <v>49</v>
      </c>
      <c r="H131" t="s">
        <v>71</v>
      </c>
      <c r="I131">
        <v>1</v>
      </c>
      <c r="J131" t="s">
        <v>242</v>
      </c>
      <c r="K131" t="s">
        <v>177</v>
      </c>
      <c r="L131" t="s">
        <v>172</v>
      </c>
      <c r="M131">
        <v>32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ユニフォーム二口堅治ICONIC</v>
      </c>
    </row>
    <row r="132" spans="1:20" x14ac:dyDescent="0.3">
      <c r="A132">
        <f>VLOOKUP(Toss[[#This Row],[No用]],SetNo[[No.用]:[vlookup 用]],2,FALSE)</f>
        <v>47</v>
      </c>
      <c r="B132">
        <f>IF(A131&lt;&gt;Toss[[#This Row],[No]],1,B131+1)</f>
        <v>1</v>
      </c>
      <c r="C132" t="s">
        <v>149</v>
      </c>
      <c r="D132" t="s">
        <v>50</v>
      </c>
      <c r="E132" t="s">
        <v>28</v>
      </c>
      <c r="F132" t="s">
        <v>25</v>
      </c>
      <c r="G132" t="s">
        <v>49</v>
      </c>
      <c r="H132" t="s">
        <v>71</v>
      </c>
      <c r="I132">
        <v>1</v>
      </c>
      <c r="J132" t="s">
        <v>242</v>
      </c>
      <c r="K132" t="s">
        <v>176</v>
      </c>
      <c r="L132" t="s">
        <v>172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制服二口堅治ICONIC</v>
      </c>
    </row>
    <row r="133" spans="1:20" x14ac:dyDescent="0.3">
      <c r="A133">
        <f>VLOOKUP(Toss[[#This Row],[No用]],SetNo[[No.用]:[vlookup 用]],2,FALSE)</f>
        <v>47</v>
      </c>
      <c r="B133">
        <f>IF(A132&lt;&gt;Toss[[#This Row],[No]],1,B132+1)</f>
        <v>2</v>
      </c>
      <c r="C133" t="s">
        <v>149</v>
      </c>
      <c r="D133" t="s">
        <v>50</v>
      </c>
      <c r="E133" t="s">
        <v>28</v>
      </c>
      <c r="F133" t="s">
        <v>25</v>
      </c>
      <c r="G133" t="s">
        <v>49</v>
      </c>
      <c r="H133" t="s">
        <v>71</v>
      </c>
      <c r="I133">
        <v>1</v>
      </c>
      <c r="J133" t="s">
        <v>242</v>
      </c>
      <c r="K133" t="s">
        <v>177</v>
      </c>
      <c r="L133" t="s">
        <v>172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制服二口堅治ICONIC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1</v>
      </c>
      <c r="C134" t="s">
        <v>117</v>
      </c>
      <c r="D134" t="s">
        <v>50</v>
      </c>
      <c r="E134" t="s">
        <v>23</v>
      </c>
      <c r="F134" t="s">
        <v>25</v>
      </c>
      <c r="G134" t="s">
        <v>49</v>
      </c>
      <c r="H134" t="s">
        <v>71</v>
      </c>
      <c r="I134">
        <v>1</v>
      </c>
      <c r="J134" t="s">
        <v>242</v>
      </c>
      <c r="K134" t="s">
        <v>176</v>
      </c>
      <c r="L134" t="s">
        <v>172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プール掃除二口堅治ICONIC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2</v>
      </c>
      <c r="C135" t="s">
        <v>117</v>
      </c>
      <c r="D135" t="s">
        <v>50</v>
      </c>
      <c r="E135" t="s">
        <v>23</v>
      </c>
      <c r="F135" t="s">
        <v>25</v>
      </c>
      <c r="G135" t="s">
        <v>49</v>
      </c>
      <c r="H135" t="s">
        <v>71</v>
      </c>
      <c r="I135">
        <v>1</v>
      </c>
      <c r="J135" t="s">
        <v>242</v>
      </c>
      <c r="K135" t="s">
        <v>177</v>
      </c>
      <c r="L135" t="s">
        <v>172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プール掃除二口堅治ICONIC</v>
      </c>
    </row>
    <row r="136" spans="1:20" x14ac:dyDescent="0.3">
      <c r="A136">
        <f>VLOOKUP(Toss[[#This Row],[No用]],SetNo[[No.用]:[vlookup 用]],2,FALSE)</f>
        <v>49</v>
      </c>
      <c r="B136">
        <f>IF(A135&lt;&gt;Toss[[#This Row],[No]],1,B135+1)</f>
        <v>1</v>
      </c>
      <c r="C136" t="s">
        <v>216</v>
      </c>
      <c r="D136" t="s">
        <v>396</v>
      </c>
      <c r="E136" t="s">
        <v>23</v>
      </c>
      <c r="F136" t="s">
        <v>31</v>
      </c>
      <c r="G136" t="s">
        <v>49</v>
      </c>
      <c r="H136" t="s">
        <v>71</v>
      </c>
      <c r="I136">
        <v>1</v>
      </c>
      <c r="J136" t="s">
        <v>242</v>
      </c>
      <c r="K136" s="3" t="s">
        <v>176</v>
      </c>
      <c r="L136" s="3" t="s">
        <v>183</v>
      </c>
      <c r="M136">
        <v>34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ユニフォーム黄金川貫至ICONIC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2</v>
      </c>
      <c r="C137" t="s">
        <v>216</v>
      </c>
      <c r="D137" t="s">
        <v>396</v>
      </c>
      <c r="E137" t="s">
        <v>23</v>
      </c>
      <c r="F137" t="s">
        <v>31</v>
      </c>
      <c r="G137" t="s">
        <v>49</v>
      </c>
      <c r="H137" t="s">
        <v>71</v>
      </c>
      <c r="I137">
        <v>1</v>
      </c>
      <c r="J137" t="s">
        <v>242</v>
      </c>
      <c r="K137" s="3" t="s">
        <v>179</v>
      </c>
      <c r="L137" s="3" t="s">
        <v>183</v>
      </c>
      <c r="M137">
        <v>34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ユニフォーム黄金川貫至ICONIC</v>
      </c>
    </row>
    <row r="138" spans="1:20" x14ac:dyDescent="0.3">
      <c r="A138">
        <f>VLOOKUP(Toss[[#This Row],[No用]],SetNo[[No.用]:[vlookup 用]],2,FALSE)</f>
        <v>49</v>
      </c>
      <c r="B138">
        <f>IF(A137&lt;&gt;Toss[[#This Row],[No]],1,B137+1)</f>
        <v>3</v>
      </c>
      <c r="C138" t="s">
        <v>216</v>
      </c>
      <c r="D138" t="s">
        <v>396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242</v>
      </c>
      <c r="K138" s="3" t="s">
        <v>244</v>
      </c>
      <c r="L138" s="3" t="s">
        <v>183</v>
      </c>
      <c r="M138">
        <v>42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ユニフォーム黄金川貫至ICONIC</v>
      </c>
    </row>
    <row r="139" spans="1:20" x14ac:dyDescent="0.3">
      <c r="A139">
        <f>VLOOKUP(Toss[[#This Row],[No用]],SetNo[[No.用]:[vlookup 用]],2,FALSE)</f>
        <v>49</v>
      </c>
      <c r="B139">
        <f>IF(A138&lt;&gt;Toss[[#This Row],[No]],1,B138+1)</f>
        <v>4</v>
      </c>
      <c r="C139" t="s">
        <v>216</v>
      </c>
      <c r="D139" t="s">
        <v>396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242</v>
      </c>
      <c r="K139" s="3" t="s">
        <v>182</v>
      </c>
      <c r="L139" s="3" t="s">
        <v>172</v>
      </c>
      <c r="M139">
        <v>32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ユニフォーム黄金川貫至ICONIC</v>
      </c>
    </row>
    <row r="140" spans="1:20" x14ac:dyDescent="0.3">
      <c r="A140">
        <f>VLOOKUP(Toss[[#This Row],[No用]],SetNo[[No.用]:[vlookup 用]],2,FALSE)</f>
        <v>49</v>
      </c>
      <c r="B140">
        <f>IF(A139&lt;&gt;Toss[[#This Row],[No]],1,B139+1)</f>
        <v>5</v>
      </c>
      <c r="C140" t="s">
        <v>216</v>
      </c>
      <c r="D140" t="s">
        <v>396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242</v>
      </c>
      <c r="K140" s="3" t="s">
        <v>397</v>
      </c>
      <c r="L140" s="3" t="s">
        <v>183</v>
      </c>
      <c r="M140">
        <v>36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ユニフォーム黄金川貫至ICONIC</v>
      </c>
    </row>
    <row r="141" spans="1:20" x14ac:dyDescent="0.3">
      <c r="A141">
        <f>VLOOKUP(Toss[[#This Row],[No用]],SetNo[[No.用]:[vlookup 用]],2,FALSE)</f>
        <v>49</v>
      </c>
      <c r="B141">
        <f>IF(A140&lt;&gt;Toss[[#This Row],[No]],1,B140+1)</f>
        <v>6</v>
      </c>
      <c r="C141" t="s">
        <v>216</v>
      </c>
      <c r="D141" t="s">
        <v>396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242</v>
      </c>
      <c r="K141" s="3" t="s">
        <v>243</v>
      </c>
      <c r="L141" s="3" t="s">
        <v>172</v>
      </c>
      <c r="M141">
        <v>32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ユニフォーム黄金川貫至ICONIC</v>
      </c>
    </row>
    <row r="142" spans="1:20" x14ac:dyDescent="0.3">
      <c r="A142">
        <f>VLOOKUP(Toss[[#This Row],[No用]],SetNo[[No.用]:[vlookup 用]],2,FALSE)</f>
        <v>49</v>
      </c>
      <c r="B142">
        <f>IF(A141&lt;&gt;Toss[[#This Row],[No]],1,B141+1)</f>
        <v>7</v>
      </c>
      <c r="C142" t="s">
        <v>216</v>
      </c>
      <c r="D142" t="s">
        <v>396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242</v>
      </c>
      <c r="K142" s="3" t="s">
        <v>177</v>
      </c>
      <c r="L142" s="3" t="s">
        <v>172</v>
      </c>
      <c r="M142">
        <v>27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ユニフォーム黄金川貫至ICONIC</v>
      </c>
    </row>
    <row r="143" spans="1:20" x14ac:dyDescent="0.3">
      <c r="A143">
        <f>VLOOKUP(Toss[[#This Row],[No用]],SetNo[[No.用]:[vlookup 用]],2,FALSE)</f>
        <v>50</v>
      </c>
      <c r="B143">
        <f>IF(A142&lt;&gt;Toss[[#This Row],[No]],1,B142+1)</f>
        <v>1</v>
      </c>
      <c r="C143" t="s">
        <v>149</v>
      </c>
      <c r="D143" t="s">
        <v>396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242</v>
      </c>
      <c r="K143" s="3" t="s">
        <v>176</v>
      </c>
      <c r="L143" s="3" t="s">
        <v>183</v>
      </c>
      <c r="M143">
        <v>34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制服黄金川貫至ICONIC</v>
      </c>
    </row>
    <row r="144" spans="1:20" x14ac:dyDescent="0.3">
      <c r="A144">
        <f>VLOOKUP(Toss[[#This Row],[No用]],SetNo[[No.用]:[vlookup 用]],2,FALSE)</f>
        <v>50</v>
      </c>
      <c r="B144">
        <f>IF(A143&lt;&gt;Toss[[#This Row],[No]],1,B143+1)</f>
        <v>2</v>
      </c>
      <c r="C144" t="s">
        <v>149</v>
      </c>
      <c r="D144" t="s">
        <v>396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242</v>
      </c>
      <c r="K144" s="3" t="s">
        <v>179</v>
      </c>
      <c r="L144" s="3" t="s">
        <v>183</v>
      </c>
      <c r="M144">
        <v>34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制服黄金川貫至ICONIC</v>
      </c>
    </row>
    <row r="145" spans="1:20" x14ac:dyDescent="0.3">
      <c r="A145">
        <f>VLOOKUP(Toss[[#This Row],[No用]],SetNo[[No.用]:[vlookup 用]],2,FALSE)</f>
        <v>50</v>
      </c>
      <c r="B145">
        <f>IF(A144&lt;&gt;Toss[[#This Row],[No]],1,B144+1)</f>
        <v>3</v>
      </c>
      <c r="C145" t="s">
        <v>149</v>
      </c>
      <c r="D145" t="s">
        <v>396</v>
      </c>
      <c r="E145" t="s">
        <v>23</v>
      </c>
      <c r="F145" t="s">
        <v>31</v>
      </c>
      <c r="G145" t="s">
        <v>49</v>
      </c>
      <c r="H145" t="s">
        <v>71</v>
      </c>
      <c r="I145">
        <v>1</v>
      </c>
      <c r="J145" t="s">
        <v>242</v>
      </c>
      <c r="K145" s="3" t="s">
        <v>244</v>
      </c>
      <c r="L145" s="3" t="s">
        <v>183</v>
      </c>
      <c r="M145">
        <v>42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制服黄金川貫至ICONIC</v>
      </c>
    </row>
    <row r="146" spans="1:20" x14ac:dyDescent="0.3">
      <c r="A146">
        <f>VLOOKUP(Toss[[#This Row],[No用]],SetNo[[No.用]:[vlookup 用]],2,FALSE)</f>
        <v>50</v>
      </c>
      <c r="B146">
        <f>IF(A145&lt;&gt;Toss[[#This Row],[No]],1,B145+1)</f>
        <v>4</v>
      </c>
      <c r="C146" t="s">
        <v>149</v>
      </c>
      <c r="D146" t="s">
        <v>396</v>
      </c>
      <c r="E146" t="s">
        <v>23</v>
      </c>
      <c r="F146" t="s">
        <v>31</v>
      </c>
      <c r="G146" t="s">
        <v>49</v>
      </c>
      <c r="H146" t="s">
        <v>71</v>
      </c>
      <c r="I146">
        <v>1</v>
      </c>
      <c r="J146" t="s">
        <v>242</v>
      </c>
      <c r="K146" s="3" t="s">
        <v>182</v>
      </c>
      <c r="L146" s="3" t="s">
        <v>172</v>
      </c>
      <c r="M146">
        <v>32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制服黄金川貫至ICONIC</v>
      </c>
    </row>
    <row r="147" spans="1:20" x14ac:dyDescent="0.3">
      <c r="A147">
        <f>VLOOKUP(Toss[[#This Row],[No用]],SetNo[[No.用]:[vlookup 用]],2,FALSE)</f>
        <v>50</v>
      </c>
      <c r="B147">
        <f>IF(A146&lt;&gt;Toss[[#This Row],[No]],1,B146+1)</f>
        <v>5</v>
      </c>
      <c r="C147" t="s">
        <v>149</v>
      </c>
      <c r="D147" t="s">
        <v>396</v>
      </c>
      <c r="E147" t="s">
        <v>23</v>
      </c>
      <c r="F147" t="s">
        <v>31</v>
      </c>
      <c r="G147" t="s">
        <v>49</v>
      </c>
      <c r="H147" t="s">
        <v>71</v>
      </c>
      <c r="I147">
        <v>1</v>
      </c>
      <c r="J147" t="s">
        <v>242</v>
      </c>
      <c r="K147" s="3" t="s">
        <v>397</v>
      </c>
      <c r="L147" s="3" t="s">
        <v>183</v>
      </c>
      <c r="M147">
        <v>36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制服黄金川貫至ICONIC</v>
      </c>
    </row>
    <row r="148" spans="1:20" x14ac:dyDescent="0.3">
      <c r="A148">
        <f>VLOOKUP(Toss[[#This Row],[No用]],SetNo[[No.用]:[vlookup 用]],2,FALSE)</f>
        <v>50</v>
      </c>
      <c r="B148">
        <f>IF(A147&lt;&gt;Toss[[#This Row],[No]],1,B147+1)</f>
        <v>6</v>
      </c>
      <c r="C148" t="s">
        <v>149</v>
      </c>
      <c r="D148" t="s">
        <v>396</v>
      </c>
      <c r="E148" t="s">
        <v>23</v>
      </c>
      <c r="F148" t="s">
        <v>31</v>
      </c>
      <c r="G148" t="s">
        <v>49</v>
      </c>
      <c r="H148" t="s">
        <v>71</v>
      </c>
      <c r="I148">
        <v>1</v>
      </c>
      <c r="J148" t="s">
        <v>242</v>
      </c>
      <c r="K148" s="3" t="s">
        <v>243</v>
      </c>
      <c r="L148" s="3" t="s">
        <v>172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制服黄金川貫至ICONIC</v>
      </c>
    </row>
    <row r="149" spans="1:20" x14ac:dyDescent="0.3">
      <c r="A149">
        <f>VLOOKUP(Toss[[#This Row],[No用]],SetNo[[No.用]:[vlookup 用]],2,FALSE)</f>
        <v>50</v>
      </c>
      <c r="B149">
        <f>IF(A148&lt;&gt;Toss[[#This Row],[No]],1,B148+1)</f>
        <v>7</v>
      </c>
      <c r="C149" t="s">
        <v>149</v>
      </c>
      <c r="D149" t="s">
        <v>396</v>
      </c>
      <c r="E149" t="s">
        <v>23</v>
      </c>
      <c r="F149" t="s">
        <v>31</v>
      </c>
      <c r="G149" t="s">
        <v>49</v>
      </c>
      <c r="H149" t="s">
        <v>71</v>
      </c>
      <c r="I149">
        <v>1</v>
      </c>
      <c r="J149" t="s">
        <v>242</v>
      </c>
      <c r="K149" s="3" t="s">
        <v>177</v>
      </c>
      <c r="L149" s="3" t="s">
        <v>172</v>
      </c>
      <c r="M149">
        <v>27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制服黄金川貫至ICONIC</v>
      </c>
    </row>
    <row r="150" spans="1:20" x14ac:dyDescent="0.3">
      <c r="A150">
        <f>VLOOKUP(Toss[[#This Row],[No用]],SetNo[[No.用]:[vlookup 用]],2,FALSE)</f>
        <v>50</v>
      </c>
      <c r="B150">
        <f>IF(A149&lt;&gt;Toss[[#This Row],[No]],1,B149+1)</f>
        <v>8</v>
      </c>
      <c r="C150" t="s">
        <v>149</v>
      </c>
      <c r="D150" t="s">
        <v>396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242</v>
      </c>
      <c r="K150" s="3" t="s">
        <v>193</v>
      </c>
      <c r="L150" s="3" t="s">
        <v>235</v>
      </c>
      <c r="M150">
        <v>42</v>
      </c>
      <c r="N150">
        <v>0</v>
      </c>
      <c r="O150">
        <v>52</v>
      </c>
      <c r="P150">
        <v>0</v>
      </c>
      <c r="T150" t="str">
        <f>Toss[[#This Row],[服装]]&amp;Toss[[#This Row],[名前]]&amp;Toss[[#This Row],[レアリティ]]</f>
        <v>制服黄金川貫至ICONIC</v>
      </c>
    </row>
    <row r="151" spans="1:20" x14ac:dyDescent="0.3">
      <c r="A151">
        <f>VLOOKUP(Toss[[#This Row],[No用]],SetNo[[No.用]:[vlookup 用]],2,FALSE)</f>
        <v>51</v>
      </c>
      <c r="B151">
        <f>IF(A150&lt;&gt;Toss[[#This Row],[No]],1,B150+1)</f>
        <v>1</v>
      </c>
      <c r="C151" s="3" t="s">
        <v>716</v>
      </c>
      <c r="D151" t="s">
        <v>396</v>
      </c>
      <c r="E151" s="3" t="s">
        <v>90</v>
      </c>
      <c r="F151" t="s">
        <v>31</v>
      </c>
      <c r="G151" t="s">
        <v>49</v>
      </c>
      <c r="H151" t="s">
        <v>71</v>
      </c>
      <c r="I151">
        <v>1</v>
      </c>
      <c r="J151" t="s">
        <v>242</v>
      </c>
      <c r="K151" s="3" t="s">
        <v>176</v>
      </c>
      <c r="L151" s="3" t="s">
        <v>183</v>
      </c>
      <c r="M151">
        <v>34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職業体験黄金川貫至ICONIC</v>
      </c>
    </row>
    <row r="152" spans="1:20" x14ac:dyDescent="0.3">
      <c r="A152">
        <f>VLOOKUP(Toss[[#This Row],[No用]],SetNo[[No.用]:[vlookup 用]],2,FALSE)</f>
        <v>51</v>
      </c>
      <c r="B152">
        <f>IF(A151&lt;&gt;Toss[[#This Row],[No]],1,B151+1)</f>
        <v>2</v>
      </c>
      <c r="C152" s="3" t="s">
        <v>716</v>
      </c>
      <c r="D152" t="s">
        <v>396</v>
      </c>
      <c r="E152" s="3" t="s">
        <v>90</v>
      </c>
      <c r="F152" t="s">
        <v>31</v>
      </c>
      <c r="G152" t="s">
        <v>49</v>
      </c>
      <c r="H152" t="s">
        <v>71</v>
      </c>
      <c r="I152">
        <v>1</v>
      </c>
      <c r="J152" t="s">
        <v>242</v>
      </c>
      <c r="K152" s="3" t="s">
        <v>179</v>
      </c>
      <c r="L152" s="3" t="s">
        <v>183</v>
      </c>
      <c r="M152">
        <v>34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職業体験黄金川貫至ICONIC</v>
      </c>
    </row>
    <row r="153" spans="1:20" x14ac:dyDescent="0.3">
      <c r="A153">
        <f>VLOOKUP(Toss[[#This Row],[No用]],SetNo[[No.用]:[vlookup 用]],2,FALSE)</f>
        <v>51</v>
      </c>
      <c r="B153">
        <f>IF(A152&lt;&gt;Toss[[#This Row],[No]],1,B152+1)</f>
        <v>3</v>
      </c>
      <c r="C153" s="3" t="s">
        <v>716</v>
      </c>
      <c r="D153" t="s">
        <v>396</v>
      </c>
      <c r="E153" s="3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242</v>
      </c>
      <c r="K153" s="3" t="s">
        <v>244</v>
      </c>
      <c r="L153" s="3" t="s">
        <v>183</v>
      </c>
      <c r="M153">
        <v>42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51</v>
      </c>
      <c r="B154">
        <f>IF(A153&lt;&gt;Toss[[#This Row],[No]],1,B153+1)</f>
        <v>4</v>
      </c>
      <c r="C154" s="3" t="s">
        <v>716</v>
      </c>
      <c r="D154" t="s">
        <v>396</v>
      </c>
      <c r="E154" s="3" t="s">
        <v>90</v>
      </c>
      <c r="F154" t="s">
        <v>31</v>
      </c>
      <c r="G154" t="s">
        <v>49</v>
      </c>
      <c r="H154" t="s">
        <v>71</v>
      </c>
      <c r="I154">
        <v>1</v>
      </c>
      <c r="J154" t="s">
        <v>242</v>
      </c>
      <c r="K154" s="3" t="s">
        <v>182</v>
      </c>
      <c r="L154" s="3" t="s">
        <v>172</v>
      </c>
      <c r="M154">
        <v>32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職業体験黄金川貫至ICONIC</v>
      </c>
    </row>
    <row r="155" spans="1:20" x14ac:dyDescent="0.3">
      <c r="A155">
        <f>VLOOKUP(Toss[[#This Row],[No用]],SetNo[[No.用]:[vlookup 用]],2,FALSE)</f>
        <v>51</v>
      </c>
      <c r="B155">
        <f>IF(A154&lt;&gt;Toss[[#This Row],[No]],1,B154+1)</f>
        <v>5</v>
      </c>
      <c r="C155" s="3" t="s">
        <v>716</v>
      </c>
      <c r="D155" t="s">
        <v>396</v>
      </c>
      <c r="E155" s="3" t="s">
        <v>90</v>
      </c>
      <c r="F155" t="s">
        <v>31</v>
      </c>
      <c r="G155" t="s">
        <v>49</v>
      </c>
      <c r="H155" t="s">
        <v>71</v>
      </c>
      <c r="I155">
        <v>1</v>
      </c>
      <c r="J155" t="s">
        <v>242</v>
      </c>
      <c r="K155" s="3" t="s">
        <v>397</v>
      </c>
      <c r="L155" s="3" t="s">
        <v>183</v>
      </c>
      <c r="M155">
        <v>36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職業体験黄金川貫至ICONIC</v>
      </c>
    </row>
    <row r="156" spans="1:20" x14ac:dyDescent="0.3">
      <c r="A156">
        <f>VLOOKUP(Toss[[#This Row],[No用]],SetNo[[No.用]:[vlookup 用]],2,FALSE)</f>
        <v>51</v>
      </c>
      <c r="B156">
        <f>IF(A155&lt;&gt;Toss[[#This Row],[No]],1,B155+1)</f>
        <v>6</v>
      </c>
      <c r="C156" s="3" t="s">
        <v>716</v>
      </c>
      <c r="D156" t="s">
        <v>396</v>
      </c>
      <c r="E156" s="3" t="s">
        <v>90</v>
      </c>
      <c r="F156" t="s">
        <v>31</v>
      </c>
      <c r="G156" t="s">
        <v>49</v>
      </c>
      <c r="H156" t="s">
        <v>71</v>
      </c>
      <c r="I156">
        <v>1</v>
      </c>
      <c r="J156" t="s">
        <v>242</v>
      </c>
      <c r="K156" s="3" t="s">
        <v>243</v>
      </c>
      <c r="L156" s="3" t="s">
        <v>172</v>
      </c>
      <c r="M156">
        <v>32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職業体験黄金川貫至ICONIC</v>
      </c>
    </row>
    <row r="157" spans="1:20" x14ac:dyDescent="0.3">
      <c r="A157">
        <f>VLOOKUP(Toss[[#This Row],[No用]],SetNo[[No.用]:[vlookup 用]],2,FALSE)</f>
        <v>51</v>
      </c>
      <c r="B157">
        <f>IF(A156&lt;&gt;Toss[[#This Row],[No]],1,B156+1)</f>
        <v>7</v>
      </c>
      <c r="C157" s="3" t="s">
        <v>716</v>
      </c>
      <c r="D157" t="s">
        <v>396</v>
      </c>
      <c r="E157" s="3" t="s">
        <v>90</v>
      </c>
      <c r="F157" t="s">
        <v>31</v>
      </c>
      <c r="G157" t="s">
        <v>49</v>
      </c>
      <c r="H157" t="s">
        <v>71</v>
      </c>
      <c r="I157">
        <v>1</v>
      </c>
      <c r="J157" t="s">
        <v>242</v>
      </c>
      <c r="K157" s="3" t="s">
        <v>177</v>
      </c>
      <c r="L157" s="3" t="s">
        <v>172</v>
      </c>
      <c r="M157">
        <v>27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職業体験黄金川貫至ICONIC</v>
      </c>
    </row>
    <row r="158" spans="1:20" x14ac:dyDescent="0.3">
      <c r="A158">
        <f>VLOOKUP(Toss[[#This Row],[No用]],SetNo[[No.用]:[vlookup 用]],2,FALSE)</f>
        <v>51</v>
      </c>
      <c r="B158">
        <f>IF(A157&lt;&gt;Toss[[#This Row],[No]],1,B157+1)</f>
        <v>8</v>
      </c>
      <c r="C158" s="3" t="s">
        <v>716</v>
      </c>
      <c r="D158" t="s">
        <v>396</v>
      </c>
      <c r="E158" s="3" t="s">
        <v>90</v>
      </c>
      <c r="F158" t="s">
        <v>31</v>
      </c>
      <c r="G158" t="s">
        <v>49</v>
      </c>
      <c r="H158" t="s">
        <v>71</v>
      </c>
      <c r="I158">
        <v>1</v>
      </c>
      <c r="J158" t="s">
        <v>242</v>
      </c>
      <c r="K158" s="3" t="s">
        <v>243</v>
      </c>
      <c r="L158" s="3" t="s">
        <v>235</v>
      </c>
      <c r="M158">
        <v>45</v>
      </c>
      <c r="N158">
        <v>0</v>
      </c>
      <c r="O158">
        <v>55</v>
      </c>
      <c r="P158">
        <v>0</v>
      </c>
      <c r="T158" t="str">
        <f>Toss[[#This Row],[服装]]&amp;Toss[[#This Row],[名前]]&amp;Toss[[#This Row],[レアリティ]]</f>
        <v>職業体験黄金川貫至ICONIC</v>
      </c>
    </row>
    <row r="159" spans="1:20" x14ac:dyDescent="0.3">
      <c r="A159">
        <f>VLOOKUP(Toss[[#This Row],[No用]],SetNo[[No.用]:[vlookup 用]],2,FALSE)</f>
        <v>51</v>
      </c>
      <c r="B159">
        <f>IF(A158&lt;&gt;Toss[[#This Row],[No]],1,B158+1)</f>
        <v>9</v>
      </c>
      <c r="C159" s="3" t="s">
        <v>716</v>
      </c>
      <c r="D159" t="s">
        <v>396</v>
      </c>
      <c r="E159" s="3" t="s">
        <v>90</v>
      </c>
      <c r="F159" t="s">
        <v>31</v>
      </c>
      <c r="G159" t="s">
        <v>49</v>
      </c>
      <c r="H159" t="s">
        <v>71</v>
      </c>
      <c r="I159">
        <v>1</v>
      </c>
      <c r="J159" t="s">
        <v>242</v>
      </c>
      <c r="K159" s="3" t="s">
        <v>193</v>
      </c>
      <c r="L159" s="3" t="s">
        <v>235</v>
      </c>
      <c r="M159">
        <v>42</v>
      </c>
      <c r="N159">
        <v>0</v>
      </c>
      <c r="O159">
        <v>52</v>
      </c>
      <c r="P159">
        <v>0</v>
      </c>
      <c r="T159" t="str">
        <f>Toss[[#This Row],[服装]]&amp;Toss[[#This Row],[名前]]&amp;Toss[[#This Row],[レアリティ]]</f>
        <v>職業体験黄金川貫至ICONIC</v>
      </c>
    </row>
    <row r="160" spans="1:20" x14ac:dyDescent="0.3">
      <c r="A160">
        <f>VLOOKUP(Toss[[#This Row],[No用]],SetNo[[No.用]:[vlookup 用]],2,FALSE)</f>
        <v>52</v>
      </c>
      <c r="B160">
        <f>IF(A159&lt;&gt;Toss[[#This Row],[No]],1,B159+1)</f>
        <v>1</v>
      </c>
      <c r="C160" t="s">
        <v>216</v>
      </c>
      <c r="D160" t="s">
        <v>51</v>
      </c>
      <c r="E160" t="s">
        <v>23</v>
      </c>
      <c r="F160" t="s">
        <v>25</v>
      </c>
      <c r="G160" t="s">
        <v>49</v>
      </c>
      <c r="H160" t="s">
        <v>71</v>
      </c>
      <c r="I160">
        <v>1</v>
      </c>
      <c r="J160" t="s">
        <v>242</v>
      </c>
      <c r="K160" s="3" t="s">
        <v>176</v>
      </c>
      <c r="L160" s="3" t="s">
        <v>172</v>
      </c>
      <c r="M160">
        <v>26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ユニフォーム小原豊ICONIC</v>
      </c>
    </row>
    <row r="161" spans="1:20" x14ac:dyDescent="0.3">
      <c r="A161">
        <f>VLOOKUP(Toss[[#This Row],[No用]],SetNo[[No.用]:[vlookup 用]],2,FALSE)</f>
        <v>52</v>
      </c>
      <c r="B161">
        <f>IF(A160&lt;&gt;Toss[[#This Row],[No]],1,B160+1)</f>
        <v>2</v>
      </c>
      <c r="C161" t="s">
        <v>216</v>
      </c>
      <c r="D161" t="s">
        <v>51</v>
      </c>
      <c r="E161" t="s">
        <v>23</v>
      </c>
      <c r="F161" t="s">
        <v>25</v>
      </c>
      <c r="G161" t="s">
        <v>49</v>
      </c>
      <c r="H161" t="s">
        <v>71</v>
      </c>
      <c r="I161">
        <v>1</v>
      </c>
      <c r="J161" t="s">
        <v>242</v>
      </c>
      <c r="K161" s="3" t="s">
        <v>177</v>
      </c>
      <c r="L161" s="3" t="s">
        <v>172</v>
      </c>
      <c r="M161">
        <v>26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ユニフォーム小原豊ICONIC</v>
      </c>
    </row>
    <row r="162" spans="1:20" x14ac:dyDescent="0.3">
      <c r="A162">
        <f>VLOOKUP(Toss[[#This Row],[No用]],SetNo[[No.用]:[vlookup 用]],2,FALSE)</f>
        <v>53</v>
      </c>
      <c r="B162">
        <f>IF(A161&lt;&gt;Toss[[#This Row],[No]],1,B161+1)</f>
        <v>1</v>
      </c>
      <c r="C162" t="s">
        <v>216</v>
      </c>
      <c r="D162" t="s">
        <v>52</v>
      </c>
      <c r="E162" t="s">
        <v>23</v>
      </c>
      <c r="F162" t="s">
        <v>25</v>
      </c>
      <c r="G162" t="s">
        <v>49</v>
      </c>
      <c r="H162" t="s">
        <v>71</v>
      </c>
      <c r="I162">
        <v>1</v>
      </c>
      <c r="J162" t="s">
        <v>242</v>
      </c>
      <c r="K162" s="3" t="s">
        <v>176</v>
      </c>
      <c r="L162" s="3" t="s">
        <v>172</v>
      </c>
      <c r="M162">
        <v>27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ユニフォーム女川太郎ICONIC</v>
      </c>
    </row>
    <row r="163" spans="1:20" x14ac:dyDescent="0.3">
      <c r="A163">
        <f>VLOOKUP(Toss[[#This Row],[No用]],SetNo[[No.用]:[vlookup 用]],2,FALSE)</f>
        <v>53</v>
      </c>
      <c r="B163">
        <f>IF(A162&lt;&gt;Toss[[#This Row],[No]],1,B162+1)</f>
        <v>2</v>
      </c>
      <c r="C163" t="s">
        <v>216</v>
      </c>
      <c r="D163" t="s">
        <v>52</v>
      </c>
      <c r="E163" t="s">
        <v>23</v>
      </c>
      <c r="F163" t="s">
        <v>25</v>
      </c>
      <c r="G163" t="s">
        <v>49</v>
      </c>
      <c r="H163" t="s">
        <v>71</v>
      </c>
      <c r="I163">
        <v>1</v>
      </c>
      <c r="J163" t="s">
        <v>242</v>
      </c>
      <c r="K163" s="3" t="s">
        <v>177</v>
      </c>
      <c r="L163" s="3" t="s">
        <v>172</v>
      </c>
      <c r="M163">
        <v>27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ユニフォーム女川太郎ICONIC</v>
      </c>
    </row>
    <row r="164" spans="1:20" x14ac:dyDescent="0.3">
      <c r="A164">
        <f>VLOOKUP(Toss[[#This Row],[No用]],SetNo[[No.用]:[vlookup 用]],2,FALSE)</f>
        <v>54</v>
      </c>
      <c r="B164">
        <f>IF(A163&lt;&gt;Toss[[#This Row],[No]],1,B163+1)</f>
        <v>1</v>
      </c>
      <c r="C164" t="s">
        <v>216</v>
      </c>
      <c r="D164" t="s">
        <v>53</v>
      </c>
      <c r="E164" t="s">
        <v>23</v>
      </c>
      <c r="F164" t="s">
        <v>21</v>
      </c>
      <c r="G164" t="s">
        <v>49</v>
      </c>
      <c r="H164" t="s">
        <v>71</v>
      </c>
      <c r="I164">
        <v>1</v>
      </c>
      <c r="J164" t="s">
        <v>242</v>
      </c>
      <c r="K164" s="3" t="s">
        <v>176</v>
      </c>
      <c r="L164" s="3" t="s">
        <v>172</v>
      </c>
      <c r="M164">
        <v>31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ユニフォーム作並浩輔ICONIC</v>
      </c>
    </row>
    <row r="165" spans="1:20" x14ac:dyDescent="0.3">
      <c r="A165">
        <f>VLOOKUP(Toss[[#This Row],[No用]],SetNo[[No.用]:[vlookup 用]],2,FALSE)</f>
        <v>55</v>
      </c>
      <c r="B165">
        <f>IF(A164&lt;&gt;Toss[[#This Row],[No]],1,B164+1)</f>
        <v>1</v>
      </c>
      <c r="C165" t="s">
        <v>216</v>
      </c>
      <c r="D165" t="s">
        <v>54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242</v>
      </c>
      <c r="K165" s="3" t="s">
        <v>176</v>
      </c>
      <c r="L165" s="3" t="s">
        <v>172</v>
      </c>
      <c r="M165">
        <v>25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ユニフォーム吹上仁悟ICONIC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2</v>
      </c>
      <c r="C166" t="s">
        <v>216</v>
      </c>
      <c r="D166" t="s">
        <v>54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242</v>
      </c>
      <c r="K166" s="3" t="s">
        <v>177</v>
      </c>
      <c r="L166" s="3" t="s">
        <v>172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ユニフォーム吹上仁悟ICONIC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216</v>
      </c>
      <c r="D167" t="s">
        <v>30</v>
      </c>
      <c r="E167" t="s">
        <v>23</v>
      </c>
      <c r="F167" t="s">
        <v>31</v>
      </c>
      <c r="G167" t="s">
        <v>20</v>
      </c>
      <c r="H167" t="s">
        <v>71</v>
      </c>
      <c r="I167">
        <v>1</v>
      </c>
      <c r="J167" t="s">
        <v>242</v>
      </c>
      <c r="K167" s="3" t="s">
        <v>176</v>
      </c>
      <c r="L167" s="3" t="s">
        <v>183</v>
      </c>
      <c r="M167">
        <v>33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ユニフォーム及川徹ICONIC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216</v>
      </c>
      <c r="D168" t="s">
        <v>30</v>
      </c>
      <c r="E168" t="s">
        <v>23</v>
      </c>
      <c r="F168" t="s">
        <v>31</v>
      </c>
      <c r="G168" t="s">
        <v>20</v>
      </c>
      <c r="H168" t="s">
        <v>71</v>
      </c>
      <c r="I168">
        <v>1</v>
      </c>
      <c r="J168" t="s">
        <v>242</v>
      </c>
      <c r="K168" s="3" t="s">
        <v>179</v>
      </c>
      <c r="L168" s="3" t="s">
        <v>183</v>
      </c>
      <c r="M168">
        <v>33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ユニフォーム及川徹ICONIC</v>
      </c>
    </row>
    <row r="169" spans="1:20" x14ac:dyDescent="0.3">
      <c r="A169">
        <f>VLOOKUP(Toss[[#This Row],[No用]],SetNo[[No.用]:[vlookup 用]],2,FALSE)</f>
        <v>56</v>
      </c>
      <c r="B169">
        <f>IF(A168&lt;&gt;Toss[[#This Row],[No]],1,B168+1)</f>
        <v>3</v>
      </c>
      <c r="C169" t="s">
        <v>216</v>
      </c>
      <c r="D169" t="s">
        <v>30</v>
      </c>
      <c r="E169" t="s">
        <v>23</v>
      </c>
      <c r="F169" t="s">
        <v>31</v>
      </c>
      <c r="G169" t="s">
        <v>20</v>
      </c>
      <c r="H169" t="s">
        <v>71</v>
      </c>
      <c r="I169">
        <v>1</v>
      </c>
      <c r="J169" t="s">
        <v>242</v>
      </c>
      <c r="K169" s="3" t="s">
        <v>244</v>
      </c>
      <c r="L169" s="3" t="s">
        <v>172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ユニフォーム及川徹ICONIC</v>
      </c>
    </row>
    <row r="170" spans="1:20" x14ac:dyDescent="0.3">
      <c r="A170">
        <f>VLOOKUP(Toss[[#This Row],[No用]],SetNo[[No.用]:[vlookup 用]],2,FALSE)</f>
        <v>56</v>
      </c>
      <c r="B170">
        <f>IF(A169&lt;&gt;Toss[[#This Row],[No]],1,B169+1)</f>
        <v>4</v>
      </c>
      <c r="C170" t="s">
        <v>216</v>
      </c>
      <c r="D170" t="s">
        <v>30</v>
      </c>
      <c r="E170" t="s">
        <v>23</v>
      </c>
      <c r="F170" t="s">
        <v>31</v>
      </c>
      <c r="G170" t="s">
        <v>20</v>
      </c>
      <c r="H170" t="s">
        <v>71</v>
      </c>
      <c r="I170">
        <v>1</v>
      </c>
      <c r="J170" t="s">
        <v>242</v>
      </c>
      <c r="K170" s="3" t="s">
        <v>182</v>
      </c>
      <c r="L170" s="3" t="s">
        <v>172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ユニフォーム及川徹ICONIC</v>
      </c>
    </row>
    <row r="171" spans="1:20" x14ac:dyDescent="0.3">
      <c r="A171">
        <f>VLOOKUP(Toss[[#This Row],[No用]],SetNo[[No.用]:[vlookup 用]],2,FALSE)</f>
        <v>56</v>
      </c>
      <c r="B171">
        <f>IF(A170&lt;&gt;Toss[[#This Row],[No]],1,B170+1)</f>
        <v>5</v>
      </c>
      <c r="C171" t="s">
        <v>216</v>
      </c>
      <c r="D171" t="s">
        <v>30</v>
      </c>
      <c r="E171" t="s">
        <v>23</v>
      </c>
      <c r="F171" t="s">
        <v>31</v>
      </c>
      <c r="G171" t="s">
        <v>20</v>
      </c>
      <c r="H171" t="s">
        <v>71</v>
      </c>
      <c r="I171">
        <v>1</v>
      </c>
      <c r="J171" t="s">
        <v>242</v>
      </c>
      <c r="K171" s="3" t="s">
        <v>243</v>
      </c>
      <c r="L171" s="3" t="s">
        <v>172</v>
      </c>
      <c r="M171">
        <v>33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ユニフォーム及川徹ICONIC</v>
      </c>
    </row>
    <row r="172" spans="1:20" x14ac:dyDescent="0.3">
      <c r="A172">
        <f>VLOOKUP(Toss[[#This Row],[No用]],SetNo[[No.用]:[vlookup 用]],2,FALSE)</f>
        <v>56</v>
      </c>
      <c r="B172">
        <f>IF(A171&lt;&gt;Toss[[#This Row],[No]],1,B171+1)</f>
        <v>6</v>
      </c>
      <c r="C172" t="s">
        <v>216</v>
      </c>
      <c r="D172" t="s">
        <v>30</v>
      </c>
      <c r="E172" t="s">
        <v>23</v>
      </c>
      <c r="F172" t="s">
        <v>31</v>
      </c>
      <c r="G172" t="s">
        <v>20</v>
      </c>
      <c r="H172" t="s">
        <v>71</v>
      </c>
      <c r="I172">
        <v>1</v>
      </c>
      <c r="J172" t="s">
        <v>242</v>
      </c>
      <c r="K172" s="3" t="s">
        <v>177</v>
      </c>
      <c r="L172" s="3" t="s">
        <v>183</v>
      </c>
      <c r="M172">
        <v>42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ユニフォーム及川徹ICONIC</v>
      </c>
    </row>
    <row r="173" spans="1:20" x14ac:dyDescent="0.3">
      <c r="A173">
        <f>VLOOKUP(Toss[[#This Row],[No用]],SetNo[[No.用]:[vlookup 用]],2,FALSE)</f>
        <v>57</v>
      </c>
      <c r="B173">
        <f>IF(A172&lt;&gt;Toss[[#This Row],[No]],1,B172+1)</f>
        <v>1</v>
      </c>
      <c r="C173" t="s">
        <v>117</v>
      </c>
      <c r="D173" t="s">
        <v>30</v>
      </c>
      <c r="E173" t="s">
        <v>24</v>
      </c>
      <c r="F173" t="s">
        <v>31</v>
      </c>
      <c r="G173" t="s">
        <v>20</v>
      </c>
      <c r="H173" t="s">
        <v>71</v>
      </c>
      <c r="I173">
        <v>1</v>
      </c>
      <c r="J173" t="s">
        <v>242</v>
      </c>
      <c r="K173" s="3" t="s">
        <v>176</v>
      </c>
      <c r="L173" s="3" t="s">
        <v>183</v>
      </c>
      <c r="M173">
        <v>33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プール掃除及川徹ICONIC</v>
      </c>
    </row>
    <row r="174" spans="1:20" x14ac:dyDescent="0.3">
      <c r="A174">
        <f>VLOOKUP(Toss[[#This Row],[No用]],SetNo[[No.用]:[vlookup 用]],2,FALSE)</f>
        <v>57</v>
      </c>
      <c r="B174">
        <f>IF(A173&lt;&gt;Toss[[#This Row],[No]],1,B173+1)</f>
        <v>2</v>
      </c>
      <c r="C174" t="s">
        <v>117</v>
      </c>
      <c r="D174" t="s">
        <v>30</v>
      </c>
      <c r="E174" t="s">
        <v>24</v>
      </c>
      <c r="F174" t="s">
        <v>31</v>
      </c>
      <c r="G174" t="s">
        <v>20</v>
      </c>
      <c r="H174" t="s">
        <v>71</v>
      </c>
      <c r="I174">
        <v>1</v>
      </c>
      <c r="J174" t="s">
        <v>242</v>
      </c>
      <c r="K174" s="3" t="s">
        <v>179</v>
      </c>
      <c r="L174" s="3" t="s">
        <v>183</v>
      </c>
      <c r="M174">
        <v>33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プール掃除及川徹ICONIC</v>
      </c>
    </row>
    <row r="175" spans="1:20" x14ac:dyDescent="0.3">
      <c r="A175">
        <f>VLOOKUP(Toss[[#This Row],[No用]],SetNo[[No.用]:[vlookup 用]],2,FALSE)</f>
        <v>57</v>
      </c>
      <c r="B175">
        <f>IF(A174&lt;&gt;Toss[[#This Row],[No]],1,B174+1)</f>
        <v>3</v>
      </c>
      <c r="C175" t="s">
        <v>117</v>
      </c>
      <c r="D175" t="s">
        <v>30</v>
      </c>
      <c r="E175" t="s">
        <v>24</v>
      </c>
      <c r="F175" t="s">
        <v>31</v>
      </c>
      <c r="G175" t="s">
        <v>20</v>
      </c>
      <c r="H175" t="s">
        <v>71</v>
      </c>
      <c r="I175">
        <v>1</v>
      </c>
      <c r="J175" t="s">
        <v>242</v>
      </c>
      <c r="K175" s="3" t="s">
        <v>244</v>
      </c>
      <c r="L175" s="3" t="s">
        <v>172</v>
      </c>
      <c r="M175">
        <v>33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プール掃除及川徹ICONIC</v>
      </c>
    </row>
    <row r="176" spans="1:20" x14ac:dyDescent="0.3">
      <c r="A176">
        <f>VLOOKUP(Toss[[#This Row],[No用]],SetNo[[No.用]:[vlookup 用]],2,FALSE)</f>
        <v>57</v>
      </c>
      <c r="B176">
        <f>IF(A175&lt;&gt;Toss[[#This Row],[No]],1,B175+1)</f>
        <v>4</v>
      </c>
      <c r="C176" t="s">
        <v>117</v>
      </c>
      <c r="D176" t="s">
        <v>30</v>
      </c>
      <c r="E176" t="s">
        <v>24</v>
      </c>
      <c r="F176" t="s">
        <v>31</v>
      </c>
      <c r="G176" t="s">
        <v>20</v>
      </c>
      <c r="H176" t="s">
        <v>71</v>
      </c>
      <c r="I176">
        <v>1</v>
      </c>
      <c r="J176" t="s">
        <v>242</v>
      </c>
      <c r="K176" s="3" t="s">
        <v>182</v>
      </c>
      <c r="L176" s="3" t="s">
        <v>172</v>
      </c>
      <c r="M176">
        <v>33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プール掃除及川徹ICONIC</v>
      </c>
    </row>
    <row r="177" spans="1:20" x14ac:dyDescent="0.3">
      <c r="A177">
        <f>VLOOKUP(Toss[[#This Row],[No用]],SetNo[[No.用]:[vlookup 用]],2,FALSE)</f>
        <v>57</v>
      </c>
      <c r="B177">
        <f>IF(A176&lt;&gt;Toss[[#This Row],[No]],1,B176+1)</f>
        <v>5</v>
      </c>
      <c r="C177" t="s">
        <v>117</v>
      </c>
      <c r="D177" t="s">
        <v>30</v>
      </c>
      <c r="E177" t="s">
        <v>24</v>
      </c>
      <c r="F177" t="s">
        <v>31</v>
      </c>
      <c r="G177" t="s">
        <v>20</v>
      </c>
      <c r="H177" t="s">
        <v>71</v>
      </c>
      <c r="I177">
        <v>1</v>
      </c>
      <c r="J177" t="s">
        <v>242</v>
      </c>
      <c r="K177" s="3" t="s">
        <v>243</v>
      </c>
      <c r="L177" s="3" t="s">
        <v>183</v>
      </c>
      <c r="M177">
        <v>39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プール掃除及川徹ICONIC</v>
      </c>
    </row>
    <row r="178" spans="1:20" x14ac:dyDescent="0.3">
      <c r="A178">
        <f>VLOOKUP(Toss[[#This Row],[No用]],SetNo[[No.用]:[vlookup 用]],2,FALSE)</f>
        <v>57</v>
      </c>
      <c r="B178">
        <f>IF(A177&lt;&gt;Toss[[#This Row],[No]],1,B177+1)</f>
        <v>6</v>
      </c>
      <c r="C178" t="s">
        <v>117</v>
      </c>
      <c r="D178" t="s">
        <v>30</v>
      </c>
      <c r="E178" t="s">
        <v>24</v>
      </c>
      <c r="F178" t="s">
        <v>31</v>
      </c>
      <c r="G178" t="s">
        <v>20</v>
      </c>
      <c r="H178" t="s">
        <v>71</v>
      </c>
      <c r="I178">
        <v>1</v>
      </c>
      <c r="J178" t="s">
        <v>242</v>
      </c>
      <c r="K178" s="3" t="s">
        <v>177</v>
      </c>
      <c r="L178" s="3" t="s">
        <v>183</v>
      </c>
      <c r="M178">
        <v>42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プール掃除及川徹ICONIC</v>
      </c>
    </row>
    <row r="179" spans="1:20" x14ac:dyDescent="0.3">
      <c r="A179">
        <f>VLOOKUP(Toss[[#This Row],[No用]],SetNo[[No.用]:[vlookup 用]],2,FALSE)</f>
        <v>57</v>
      </c>
      <c r="B179">
        <f>IF(A178&lt;&gt;Toss[[#This Row],[No]],1,B178+1)</f>
        <v>7</v>
      </c>
      <c r="C179" t="s">
        <v>117</v>
      </c>
      <c r="D179" t="s">
        <v>30</v>
      </c>
      <c r="E179" t="s">
        <v>24</v>
      </c>
      <c r="F179" t="s">
        <v>31</v>
      </c>
      <c r="G179" t="s">
        <v>20</v>
      </c>
      <c r="H179" t="s">
        <v>71</v>
      </c>
      <c r="I179">
        <v>1</v>
      </c>
      <c r="J179" t="s">
        <v>242</v>
      </c>
      <c r="K179" s="3" t="s">
        <v>243</v>
      </c>
      <c r="L179" s="3" t="s">
        <v>235</v>
      </c>
      <c r="M179">
        <v>51</v>
      </c>
      <c r="N179">
        <v>0</v>
      </c>
      <c r="O179">
        <v>61</v>
      </c>
      <c r="P179">
        <v>0</v>
      </c>
      <c r="T179" t="str">
        <f>Toss[[#This Row],[服装]]&amp;Toss[[#This Row],[名前]]&amp;Toss[[#This Row],[レアリティ]]</f>
        <v>プール掃除及川徹ICONIC</v>
      </c>
    </row>
    <row r="180" spans="1:20" x14ac:dyDescent="0.3">
      <c r="A180">
        <f>VLOOKUP(Toss[[#This Row],[No用]],SetNo[[No.用]:[vlookup 用]],2,FALSE)</f>
        <v>57</v>
      </c>
      <c r="B180">
        <f>IF(A179&lt;&gt;Toss[[#This Row],[No]],1,B179+1)</f>
        <v>8</v>
      </c>
      <c r="C180" t="s">
        <v>117</v>
      </c>
      <c r="D180" t="s">
        <v>30</v>
      </c>
      <c r="E180" t="s">
        <v>24</v>
      </c>
      <c r="F180" t="s">
        <v>31</v>
      </c>
      <c r="G180" t="s">
        <v>20</v>
      </c>
      <c r="H180" t="s">
        <v>71</v>
      </c>
      <c r="I180">
        <v>1</v>
      </c>
      <c r="J180" t="s">
        <v>242</v>
      </c>
      <c r="K180" s="3" t="s">
        <v>193</v>
      </c>
      <c r="L180" s="3" t="s">
        <v>235</v>
      </c>
      <c r="M180">
        <v>51</v>
      </c>
      <c r="N180">
        <v>0</v>
      </c>
      <c r="O180">
        <v>61</v>
      </c>
      <c r="P180">
        <v>0</v>
      </c>
      <c r="Q180" s="3" t="s">
        <v>400</v>
      </c>
      <c r="T180" t="str">
        <f>Toss[[#This Row],[服装]]&amp;Toss[[#This Row],[名前]]&amp;Toss[[#This Row],[レアリティ]]</f>
        <v>プール掃除及川徹ICONIC</v>
      </c>
    </row>
    <row r="181" spans="1:20" x14ac:dyDescent="0.3">
      <c r="A181">
        <f>VLOOKUP(Toss[[#This Row],[No用]],SetNo[[No.用]:[vlookup 用]],2,FALSE)</f>
        <v>58</v>
      </c>
      <c r="B181">
        <f>IF(A180&lt;&gt;Toss[[#This Row],[No]],1,B180+1)</f>
        <v>1</v>
      </c>
      <c r="C181" t="s">
        <v>216</v>
      </c>
      <c r="D181" t="s">
        <v>32</v>
      </c>
      <c r="E181" t="s">
        <v>28</v>
      </c>
      <c r="F181" t="s">
        <v>25</v>
      </c>
      <c r="G181" t="s">
        <v>20</v>
      </c>
      <c r="H181" t="s">
        <v>71</v>
      </c>
      <c r="I181">
        <v>1</v>
      </c>
      <c r="J181" t="s">
        <v>242</v>
      </c>
      <c r="K181" s="3" t="s">
        <v>176</v>
      </c>
      <c r="L181" s="3" t="s">
        <v>172</v>
      </c>
      <c r="M181">
        <v>24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ユニフォーム岩泉一ICONIC</v>
      </c>
    </row>
    <row r="182" spans="1:20" x14ac:dyDescent="0.3">
      <c r="A182">
        <f>VLOOKUP(Toss[[#This Row],[No用]],SetNo[[No.用]:[vlookup 用]],2,FALSE)</f>
        <v>58</v>
      </c>
      <c r="B182">
        <f>IF(A181&lt;&gt;Toss[[#This Row],[No]],1,B181+1)</f>
        <v>2</v>
      </c>
      <c r="C182" t="s">
        <v>216</v>
      </c>
      <c r="D182" t="s">
        <v>32</v>
      </c>
      <c r="E182" t="s">
        <v>28</v>
      </c>
      <c r="F182" t="s">
        <v>25</v>
      </c>
      <c r="G182" t="s">
        <v>20</v>
      </c>
      <c r="H182" t="s">
        <v>71</v>
      </c>
      <c r="I182">
        <v>1</v>
      </c>
      <c r="J182" t="s">
        <v>242</v>
      </c>
      <c r="K182" s="3" t="s">
        <v>177</v>
      </c>
      <c r="L182" s="3" t="s">
        <v>172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ユニフォーム岩泉一ICONIC</v>
      </c>
    </row>
    <row r="183" spans="1:20" x14ac:dyDescent="0.3">
      <c r="A183">
        <f>VLOOKUP(Toss[[#This Row],[No用]],SetNo[[No.用]:[vlookup 用]],2,FALSE)</f>
        <v>59</v>
      </c>
      <c r="B183">
        <f>IF(A182&lt;&gt;Toss[[#This Row],[No]],1,B182+1)</f>
        <v>1</v>
      </c>
      <c r="C183" t="s">
        <v>117</v>
      </c>
      <c r="D183" t="s">
        <v>32</v>
      </c>
      <c r="E183" t="s">
        <v>23</v>
      </c>
      <c r="F183" t="s">
        <v>25</v>
      </c>
      <c r="G183" t="s">
        <v>20</v>
      </c>
      <c r="H183" t="s">
        <v>71</v>
      </c>
      <c r="I183">
        <v>1</v>
      </c>
      <c r="J183" t="s">
        <v>242</v>
      </c>
      <c r="K183" s="3" t="s">
        <v>176</v>
      </c>
      <c r="L183" s="3" t="s">
        <v>172</v>
      </c>
      <c r="M183">
        <v>24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プール掃除岩泉一ICONIC</v>
      </c>
    </row>
    <row r="184" spans="1:20" x14ac:dyDescent="0.3">
      <c r="A184">
        <f>VLOOKUP(Toss[[#This Row],[No用]],SetNo[[No.用]:[vlookup 用]],2,FALSE)</f>
        <v>59</v>
      </c>
      <c r="B184">
        <f>IF(A183&lt;&gt;Toss[[#This Row],[No]],1,B183+1)</f>
        <v>2</v>
      </c>
      <c r="C184" t="s">
        <v>117</v>
      </c>
      <c r="D184" t="s">
        <v>32</v>
      </c>
      <c r="E184" t="s">
        <v>23</v>
      </c>
      <c r="F184" t="s">
        <v>25</v>
      </c>
      <c r="G184" t="s">
        <v>20</v>
      </c>
      <c r="H184" t="s">
        <v>71</v>
      </c>
      <c r="I184">
        <v>1</v>
      </c>
      <c r="J184" t="s">
        <v>242</v>
      </c>
      <c r="K184" s="3" t="s">
        <v>177</v>
      </c>
      <c r="L184" s="3" t="s">
        <v>188</v>
      </c>
      <c r="M184">
        <v>28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プール掃除岩泉一ICONIC</v>
      </c>
    </row>
    <row r="185" spans="1:20" x14ac:dyDescent="0.3">
      <c r="A185">
        <f>VLOOKUP(Toss[[#This Row],[No用]],SetNo[[No.用]:[vlookup 用]],2,FALSE)</f>
        <v>60</v>
      </c>
      <c r="B185">
        <f>IF(A184&lt;&gt;Toss[[#This Row],[No]],1,B184+1)</f>
        <v>1</v>
      </c>
      <c r="C185" t="s">
        <v>216</v>
      </c>
      <c r="D185" t="s">
        <v>33</v>
      </c>
      <c r="E185" t="s">
        <v>24</v>
      </c>
      <c r="F185" t="s">
        <v>26</v>
      </c>
      <c r="G185" t="s">
        <v>20</v>
      </c>
      <c r="H185" t="s">
        <v>71</v>
      </c>
      <c r="I185">
        <v>1</v>
      </c>
      <c r="J185" t="s">
        <v>242</v>
      </c>
      <c r="K185" s="3" t="s">
        <v>176</v>
      </c>
      <c r="L185" s="3" t="s">
        <v>172</v>
      </c>
      <c r="M185">
        <v>26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ユニフォーム金田一勇太郎ICONIC</v>
      </c>
    </row>
    <row r="186" spans="1:20" x14ac:dyDescent="0.3">
      <c r="A186">
        <f>VLOOKUP(Toss[[#This Row],[No用]],SetNo[[No.用]:[vlookup 用]],2,FALSE)</f>
        <v>60</v>
      </c>
      <c r="B186">
        <f>IF(A185&lt;&gt;Toss[[#This Row],[No]],1,B185+1)</f>
        <v>2</v>
      </c>
      <c r="C186" t="s">
        <v>216</v>
      </c>
      <c r="D186" t="s">
        <v>33</v>
      </c>
      <c r="E186" t="s">
        <v>24</v>
      </c>
      <c r="F186" t="s">
        <v>26</v>
      </c>
      <c r="G186" t="s">
        <v>20</v>
      </c>
      <c r="H186" t="s">
        <v>71</v>
      </c>
      <c r="I186">
        <v>1</v>
      </c>
      <c r="J186" t="s">
        <v>242</v>
      </c>
      <c r="K186" s="3" t="s">
        <v>177</v>
      </c>
      <c r="L186" s="3" t="s">
        <v>188</v>
      </c>
      <c r="M186">
        <v>25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ユニフォーム金田一勇太郎ICONIC</v>
      </c>
    </row>
    <row r="187" spans="1:20" x14ac:dyDescent="0.3">
      <c r="A187">
        <f>VLOOKUP(Toss[[#This Row],[No用]],SetNo[[No.用]:[vlookup 用]],2,FALSE)</f>
        <v>61</v>
      </c>
      <c r="B187">
        <f>IF(A186&lt;&gt;Toss[[#This Row],[No]],1,B186+1)</f>
        <v>1</v>
      </c>
      <c r="C187" t="s">
        <v>216</v>
      </c>
      <c r="D187" t="s">
        <v>34</v>
      </c>
      <c r="E187" t="s">
        <v>28</v>
      </c>
      <c r="F187" t="s">
        <v>25</v>
      </c>
      <c r="G187" t="s">
        <v>20</v>
      </c>
      <c r="H187" t="s">
        <v>71</v>
      </c>
      <c r="I187">
        <v>1</v>
      </c>
      <c r="J187" t="s">
        <v>242</v>
      </c>
      <c r="K187" s="3" t="s">
        <v>176</v>
      </c>
      <c r="L187" s="3" t="s">
        <v>172</v>
      </c>
      <c r="M187">
        <v>24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ユニフォーム京谷賢太郎ICONIC</v>
      </c>
    </row>
    <row r="188" spans="1:20" x14ac:dyDescent="0.3">
      <c r="A188">
        <f>VLOOKUP(Toss[[#This Row],[No用]],SetNo[[No.用]:[vlookup 用]],2,FALSE)</f>
        <v>61</v>
      </c>
      <c r="B188">
        <f>IF(A187&lt;&gt;Toss[[#This Row],[No]],1,B187+1)</f>
        <v>2</v>
      </c>
      <c r="C188" t="s">
        <v>216</v>
      </c>
      <c r="D188" t="s">
        <v>34</v>
      </c>
      <c r="E188" t="s">
        <v>28</v>
      </c>
      <c r="F188" t="s">
        <v>25</v>
      </c>
      <c r="G188" t="s">
        <v>20</v>
      </c>
      <c r="H188" t="s">
        <v>71</v>
      </c>
      <c r="I188">
        <v>1</v>
      </c>
      <c r="J188" t="s">
        <v>242</v>
      </c>
      <c r="K188" s="3" t="s">
        <v>177</v>
      </c>
      <c r="L188" s="3" t="s">
        <v>172</v>
      </c>
      <c r="M188">
        <v>28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ユニフォーム京谷賢太郎ICONIC</v>
      </c>
    </row>
    <row r="189" spans="1:20" x14ac:dyDescent="0.3">
      <c r="A189">
        <f>VLOOKUP(Toss[[#This Row],[No用]],SetNo[[No.用]:[vlookup 用]],2,FALSE)</f>
        <v>62</v>
      </c>
      <c r="B189">
        <f>IF(A188&lt;&gt;Toss[[#This Row],[No]],1,B188+1)</f>
        <v>1</v>
      </c>
      <c r="C189" t="s">
        <v>216</v>
      </c>
      <c r="D189" t="s">
        <v>35</v>
      </c>
      <c r="E189" t="s">
        <v>23</v>
      </c>
      <c r="F189" t="s">
        <v>25</v>
      </c>
      <c r="G189" t="s">
        <v>20</v>
      </c>
      <c r="H189" t="s">
        <v>71</v>
      </c>
      <c r="I189">
        <v>1</v>
      </c>
      <c r="J189" t="s">
        <v>242</v>
      </c>
      <c r="K189" s="3" t="s">
        <v>176</v>
      </c>
      <c r="L189" s="3" t="s">
        <v>172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ユニフォーム国見英ICONIC</v>
      </c>
    </row>
    <row r="190" spans="1:20" x14ac:dyDescent="0.3">
      <c r="A190">
        <f>VLOOKUP(Toss[[#This Row],[No用]],SetNo[[No.用]:[vlookup 用]],2,FALSE)</f>
        <v>62</v>
      </c>
      <c r="B190">
        <f>IF(A189&lt;&gt;Toss[[#This Row],[No]],1,B189+1)</f>
        <v>2</v>
      </c>
      <c r="C190" t="s">
        <v>216</v>
      </c>
      <c r="D190" t="s">
        <v>35</v>
      </c>
      <c r="E190" t="s">
        <v>23</v>
      </c>
      <c r="F190" t="s">
        <v>25</v>
      </c>
      <c r="G190" t="s">
        <v>20</v>
      </c>
      <c r="H190" t="s">
        <v>71</v>
      </c>
      <c r="I190">
        <v>1</v>
      </c>
      <c r="J190" t="s">
        <v>242</v>
      </c>
      <c r="K190" s="3" t="s">
        <v>177</v>
      </c>
      <c r="L190" s="3" t="s">
        <v>172</v>
      </c>
      <c r="M190">
        <v>30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ユニフォーム国見英ICONIC</v>
      </c>
    </row>
    <row r="191" spans="1:20" x14ac:dyDescent="0.3">
      <c r="A191">
        <f>VLOOKUP(Toss[[#This Row],[No用]],SetNo[[No.用]:[vlookup 用]],2,FALSE)</f>
        <v>63</v>
      </c>
      <c r="B191">
        <f>IF(A190&lt;&gt;Toss[[#This Row],[No]],1,B190+1)</f>
        <v>1</v>
      </c>
      <c r="C191" s="3" t="s">
        <v>716</v>
      </c>
      <c r="D191" t="s">
        <v>35</v>
      </c>
      <c r="E191" s="3" t="s">
        <v>90</v>
      </c>
      <c r="F191" t="s">
        <v>25</v>
      </c>
      <c r="G191" t="s">
        <v>20</v>
      </c>
      <c r="H191" t="s">
        <v>71</v>
      </c>
      <c r="I191">
        <v>1</v>
      </c>
      <c r="J191" t="s">
        <v>242</v>
      </c>
      <c r="K191" s="3" t="s">
        <v>176</v>
      </c>
      <c r="L191" s="3" t="s">
        <v>172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職業体験国見英ICONIC</v>
      </c>
    </row>
    <row r="192" spans="1:20" x14ac:dyDescent="0.3">
      <c r="A192">
        <f>VLOOKUP(Toss[[#This Row],[No用]],SetNo[[No.用]:[vlookup 用]],2,FALSE)</f>
        <v>63</v>
      </c>
      <c r="B192">
        <f>IF(A191&lt;&gt;Toss[[#This Row],[No]],1,B191+1)</f>
        <v>2</v>
      </c>
      <c r="C192" s="3" t="s">
        <v>716</v>
      </c>
      <c r="D192" t="s">
        <v>35</v>
      </c>
      <c r="E192" s="3" t="s">
        <v>90</v>
      </c>
      <c r="F192" t="s">
        <v>25</v>
      </c>
      <c r="G192" t="s">
        <v>20</v>
      </c>
      <c r="H192" t="s">
        <v>71</v>
      </c>
      <c r="I192">
        <v>1</v>
      </c>
      <c r="J192" t="s">
        <v>242</v>
      </c>
      <c r="K192" s="3" t="s">
        <v>177</v>
      </c>
      <c r="L192" s="3" t="s">
        <v>172</v>
      </c>
      <c r="M192">
        <v>30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職業体験国見英ICONIC</v>
      </c>
    </row>
    <row r="193" spans="1:20" x14ac:dyDescent="0.3">
      <c r="A193">
        <f>VLOOKUP(Toss[[#This Row],[No用]],SetNo[[No.用]:[vlookup 用]],2,FALSE)</f>
        <v>64</v>
      </c>
      <c r="B193">
        <f>IF(A192&lt;&gt;Toss[[#This Row],[No]],1,B192+1)</f>
        <v>1</v>
      </c>
      <c r="C193" t="s">
        <v>216</v>
      </c>
      <c r="D193" t="s">
        <v>36</v>
      </c>
      <c r="E193" t="s">
        <v>23</v>
      </c>
      <c r="F193" t="s">
        <v>21</v>
      </c>
      <c r="G193" t="s">
        <v>20</v>
      </c>
      <c r="H193" t="s">
        <v>71</v>
      </c>
      <c r="I193">
        <v>1</v>
      </c>
      <c r="J193" t="s">
        <v>242</v>
      </c>
      <c r="K193" s="3" t="s">
        <v>176</v>
      </c>
      <c r="L193" s="3" t="s">
        <v>172</v>
      </c>
      <c r="M193">
        <v>30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ユニフォーム渡親治ICONIC</v>
      </c>
    </row>
    <row r="194" spans="1:20" x14ac:dyDescent="0.3">
      <c r="A194">
        <f>VLOOKUP(Toss[[#This Row],[No用]],SetNo[[No.用]:[vlookup 用]],2,FALSE)</f>
        <v>64</v>
      </c>
      <c r="B194">
        <f>IF(A193&lt;&gt;Toss[[#This Row],[No]],1,B193+1)</f>
        <v>2</v>
      </c>
      <c r="C194" t="s">
        <v>216</v>
      </c>
      <c r="D194" t="s">
        <v>36</v>
      </c>
      <c r="E194" t="s">
        <v>23</v>
      </c>
      <c r="F194" t="s">
        <v>21</v>
      </c>
      <c r="G194" t="s">
        <v>20</v>
      </c>
      <c r="H194" t="s">
        <v>71</v>
      </c>
      <c r="I194">
        <v>1</v>
      </c>
      <c r="J194" t="s">
        <v>242</v>
      </c>
      <c r="K194" s="3" t="s">
        <v>193</v>
      </c>
      <c r="L194" s="3" t="s">
        <v>235</v>
      </c>
      <c r="M194">
        <v>50</v>
      </c>
      <c r="N194">
        <v>0</v>
      </c>
      <c r="O194">
        <v>60</v>
      </c>
      <c r="P194">
        <v>0</v>
      </c>
      <c r="T194" t="str">
        <f>Toss[[#This Row],[服装]]&amp;Toss[[#This Row],[名前]]&amp;Toss[[#This Row],[レアリティ]]</f>
        <v>ユニフォーム渡親治ICONIC</v>
      </c>
    </row>
    <row r="195" spans="1:20" x14ac:dyDescent="0.3">
      <c r="A195">
        <f>VLOOKUP(Toss[[#This Row],[No用]],SetNo[[No.用]:[vlookup 用]],2,FALSE)</f>
        <v>65</v>
      </c>
      <c r="B195">
        <f>IF(A194&lt;&gt;Toss[[#This Row],[No]],1,B194+1)</f>
        <v>1</v>
      </c>
      <c r="C195" t="s">
        <v>216</v>
      </c>
      <c r="D195" t="s">
        <v>37</v>
      </c>
      <c r="E195" t="s">
        <v>23</v>
      </c>
      <c r="F195" t="s">
        <v>26</v>
      </c>
      <c r="G195" t="s">
        <v>20</v>
      </c>
      <c r="H195" t="s">
        <v>71</v>
      </c>
      <c r="I195">
        <v>1</v>
      </c>
      <c r="J195" t="s">
        <v>242</v>
      </c>
      <c r="K195" s="3" t="s">
        <v>176</v>
      </c>
      <c r="L195" s="3" t="s">
        <v>172</v>
      </c>
      <c r="M195">
        <v>25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ユニフォーム松川一静ICONIC</v>
      </c>
    </row>
    <row r="196" spans="1:20" x14ac:dyDescent="0.3">
      <c r="A196">
        <f>VLOOKUP(Toss[[#This Row],[No用]],SetNo[[No.用]:[vlookup 用]],2,FALSE)</f>
        <v>65</v>
      </c>
      <c r="B196">
        <f>IF(A195&lt;&gt;Toss[[#This Row],[No]],1,B195+1)</f>
        <v>2</v>
      </c>
      <c r="C196" t="s">
        <v>216</v>
      </c>
      <c r="D196" t="s">
        <v>37</v>
      </c>
      <c r="E196" t="s">
        <v>23</v>
      </c>
      <c r="F196" t="s">
        <v>26</v>
      </c>
      <c r="G196" t="s">
        <v>20</v>
      </c>
      <c r="H196" t="s">
        <v>71</v>
      </c>
      <c r="I196">
        <v>1</v>
      </c>
      <c r="J196" t="s">
        <v>242</v>
      </c>
      <c r="K196" s="3" t="s">
        <v>177</v>
      </c>
      <c r="L196" s="3" t="s">
        <v>172</v>
      </c>
      <c r="M196">
        <v>25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ユニフォーム松川一静ICONIC</v>
      </c>
    </row>
    <row r="197" spans="1:20" x14ac:dyDescent="0.3">
      <c r="A197">
        <f>VLOOKUP(Toss[[#This Row],[No用]],SetNo[[No.用]:[vlookup 用]],2,FALSE)</f>
        <v>66</v>
      </c>
      <c r="B197">
        <f>IF(A196&lt;&gt;Toss[[#This Row],[No]],1,B196+1)</f>
        <v>1</v>
      </c>
      <c r="C197" t="s">
        <v>216</v>
      </c>
      <c r="D197" t="s">
        <v>38</v>
      </c>
      <c r="E197" t="s">
        <v>23</v>
      </c>
      <c r="F197" t="s">
        <v>25</v>
      </c>
      <c r="G197" t="s">
        <v>20</v>
      </c>
      <c r="H197" t="s">
        <v>71</v>
      </c>
      <c r="I197">
        <v>1</v>
      </c>
      <c r="J197" t="s">
        <v>242</v>
      </c>
      <c r="K197" s="3" t="s">
        <v>176</v>
      </c>
      <c r="L197" s="3" t="s">
        <v>172</v>
      </c>
      <c r="M197">
        <v>28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ユニフォーム花巻貴大ICONIC</v>
      </c>
    </row>
    <row r="198" spans="1:20" x14ac:dyDescent="0.3">
      <c r="A198">
        <f>VLOOKUP(Toss[[#This Row],[No用]],SetNo[[No.用]:[vlookup 用]],2,FALSE)</f>
        <v>66</v>
      </c>
      <c r="B198">
        <f>IF(A197&lt;&gt;Toss[[#This Row],[No]],1,B197+1)</f>
        <v>2</v>
      </c>
      <c r="C198" t="s">
        <v>216</v>
      </c>
      <c r="D198" t="s">
        <v>38</v>
      </c>
      <c r="E198" t="s">
        <v>23</v>
      </c>
      <c r="F198" t="s">
        <v>25</v>
      </c>
      <c r="G198" t="s">
        <v>20</v>
      </c>
      <c r="H198" t="s">
        <v>71</v>
      </c>
      <c r="I198">
        <v>1</v>
      </c>
      <c r="J198" t="s">
        <v>242</v>
      </c>
      <c r="K198" s="3" t="s">
        <v>179</v>
      </c>
      <c r="L198" s="3" t="s">
        <v>172</v>
      </c>
      <c r="M198">
        <v>28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ユニフォーム花巻貴大ICONIC</v>
      </c>
    </row>
    <row r="199" spans="1:20" x14ac:dyDescent="0.3">
      <c r="A199">
        <f>VLOOKUP(Toss[[#This Row],[No用]],SetNo[[No.用]:[vlookup 用]],2,FALSE)</f>
        <v>66</v>
      </c>
      <c r="B199">
        <f>IF(A198&lt;&gt;Toss[[#This Row],[No]],1,B198+1)</f>
        <v>3</v>
      </c>
      <c r="C199" t="s">
        <v>216</v>
      </c>
      <c r="D199" t="s">
        <v>38</v>
      </c>
      <c r="E199" t="s">
        <v>23</v>
      </c>
      <c r="F199" t="s">
        <v>25</v>
      </c>
      <c r="G199" t="s">
        <v>20</v>
      </c>
      <c r="H199" t="s">
        <v>71</v>
      </c>
      <c r="I199">
        <v>1</v>
      </c>
      <c r="J199" t="s">
        <v>242</v>
      </c>
      <c r="K199" s="3" t="s">
        <v>177</v>
      </c>
      <c r="L199" s="3" t="s">
        <v>172</v>
      </c>
      <c r="M199">
        <v>30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ユニフォーム花巻貴大ICONIC</v>
      </c>
    </row>
    <row r="200" spans="1:20" x14ac:dyDescent="0.3">
      <c r="A200">
        <f>VLOOKUP(Toss[[#This Row],[No用]],SetNo[[No.用]:[vlookup 用]],2,FALSE)</f>
        <v>67</v>
      </c>
      <c r="B200">
        <f>IF(A199&lt;&gt;Toss[[#This Row],[No]],1,B199+1)</f>
        <v>1</v>
      </c>
      <c r="C200" t="s">
        <v>216</v>
      </c>
      <c r="D200" t="s">
        <v>55</v>
      </c>
      <c r="E200" t="s">
        <v>23</v>
      </c>
      <c r="F200" t="s">
        <v>25</v>
      </c>
      <c r="G200" t="s">
        <v>56</v>
      </c>
      <c r="H200" t="s">
        <v>71</v>
      </c>
      <c r="I200">
        <v>1</v>
      </c>
      <c r="J200" t="s">
        <v>242</v>
      </c>
      <c r="K200" s="3" t="s">
        <v>176</v>
      </c>
      <c r="L200" s="3" t="s">
        <v>172</v>
      </c>
      <c r="M200">
        <v>27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ユニフォーム駒木輝ICONIC</v>
      </c>
    </row>
    <row r="201" spans="1:20" x14ac:dyDescent="0.3">
      <c r="A201">
        <f>VLOOKUP(Toss[[#This Row],[No用]],SetNo[[No.用]:[vlookup 用]],2,FALSE)</f>
        <v>67</v>
      </c>
      <c r="B201">
        <f>IF(A200&lt;&gt;Toss[[#This Row],[No]],1,B200+1)</f>
        <v>2</v>
      </c>
      <c r="C201" t="s">
        <v>216</v>
      </c>
      <c r="D201" t="s">
        <v>55</v>
      </c>
      <c r="E201" t="s">
        <v>23</v>
      </c>
      <c r="F201" t="s">
        <v>25</v>
      </c>
      <c r="G201" t="s">
        <v>56</v>
      </c>
      <c r="H201" t="s">
        <v>71</v>
      </c>
      <c r="I201">
        <v>1</v>
      </c>
      <c r="J201" t="s">
        <v>242</v>
      </c>
      <c r="K201" s="3" t="s">
        <v>179</v>
      </c>
      <c r="L201" s="3" t="s">
        <v>172</v>
      </c>
      <c r="M201">
        <v>27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ユニフォーム駒木輝ICONIC</v>
      </c>
    </row>
    <row r="202" spans="1:20" x14ac:dyDescent="0.3">
      <c r="A202">
        <f>VLOOKUP(Toss[[#This Row],[No用]],SetNo[[No.用]:[vlookup 用]],2,FALSE)</f>
        <v>67</v>
      </c>
      <c r="B202">
        <f>IF(A201&lt;&gt;Toss[[#This Row],[No]],1,B201+1)</f>
        <v>3</v>
      </c>
      <c r="C202" t="s">
        <v>216</v>
      </c>
      <c r="D202" t="s">
        <v>55</v>
      </c>
      <c r="E202" t="s">
        <v>23</v>
      </c>
      <c r="F202" t="s">
        <v>25</v>
      </c>
      <c r="G202" t="s">
        <v>56</v>
      </c>
      <c r="H202" t="s">
        <v>71</v>
      </c>
      <c r="I202">
        <v>1</v>
      </c>
      <c r="J202" t="s">
        <v>242</v>
      </c>
      <c r="K202" s="3" t="s">
        <v>177</v>
      </c>
      <c r="L202" s="3" t="s">
        <v>172</v>
      </c>
      <c r="M202">
        <v>29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ユニフォーム駒木輝ICONIC</v>
      </c>
    </row>
    <row r="203" spans="1:20" x14ac:dyDescent="0.3">
      <c r="A203">
        <f>VLOOKUP(Toss[[#This Row],[No用]],SetNo[[No.用]:[vlookup 用]],2,FALSE)</f>
        <v>68</v>
      </c>
      <c r="B203">
        <f>IF(A202&lt;&gt;Toss[[#This Row],[No]],1,B202+1)</f>
        <v>1</v>
      </c>
      <c r="C203" t="s">
        <v>216</v>
      </c>
      <c r="D203" t="s">
        <v>57</v>
      </c>
      <c r="E203" t="s">
        <v>24</v>
      </c>
      <c r="F203" t="s">
        <v>26</v>
      </c>
      <c r="G203" t="s">
        <v>56</v>
      </c>
      <c r="H203" t="s">
        <v>71</v>
      </c>
      <c r="I203">
        <v>1</v>
      </c>
      <c r="J203" t="s">
        <v>242</v>
      </c>
      <c r="K203" s="3" t="s">
        <v>176</v>
      </c>
      <c r="L203" s="3" t="s">
        <v>172</v>
      </c>
      <c r="M203">
        <v>23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ユニフォーム茶屋和馬ICONIC</v>
      </c>
    </row>
    <row r="204" spans="1:20" x14ac:dyDescent="0.3">
      <c r="A204">
        <f>VLOOKUP(Toss[[#This Row],[No用]],SetNo[[No.用]:[vlookup 用]],2,FALSE)</f>
        <v>68</v>
      </c>
      <c r="B204">
        <f>IF(A203&lt;&gt;Toss[[#This Row],[No]],1,B203+1)</f>
        <v>2</v>
      </c>
      <c r="C204" t="s">
        <v>216</v>
      </c>
      <c r="D204" t="s">
        <v>57</v>
      </c>
      <c r="E204" t="s">
        <v>24</v>
      </c>
      <c r="F204" t="s">
        <v>26</v>
      </c>
      <c r="G204" t="s">
        <v>56</v>
      </c>
      <c r="H204" t="s">
        <v>71</v>
      </c>
      <c r="I204">
        <v>1</v>
      </c>
      <c r="J204" t="s">
        <v>242</v>
      </c>
      <c r="K204" s="3" t="s">
        <v>177</v>
      </c>
      <c r="L204" s="3" t="s">
        <v>172</v>
      </c>
      <c r="M204">
        <v>23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ユニフォーム茶屋和馬ICONIC</v>
      </c>
    </row>
    <row r="205" spans="1:20" x14ac:dyDescent="0.3">
      <c r="A205">
        <f>VLOOKUP(Toss[[#This Row],[No用]],SetNo[[No.用]:[vlookup 用]],2,FALSE)</f>
        <v>69</v>
      </c>
      <c r="B205">
        <f>IF(A204&lt;&gt;Toss[[#This Row],[No]],1,B204+1)</f>
        <v>1</v>
      </c>
      <c r="C205" t="s">
        <v>216</v>
      </c>
      <c r="D205" t="s">
        <v>58</v>
      </c>
      <c r="E205" t="s">
        <v>24</v>
      </c>
      <c r="F205" t="s">
        <v>25</v>
      </c>
      <c r="G205" t="s">
        <v>56</v>
      </c>
      <c r="H205" t="s">
        <v>71</v>
      </c>
      <c r="I205">
        <v>1</v>
      </c>
      <c r="J205" t="s">
        <v>242</v>
      </c>
      <c r="K205" s="3" t="s">
        <v>176</v>
      </c>
      <c r="L205" s="3" t="s">
        <v>172</v>
      </c>
      <c r="M205">
        <v>24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ユニフォーム玉川弘樹ICONIC</v>
      </c>
    </row>
    <row r="206" spans="1:20" x14ac:dyDescent="0.3">
      <c r="A206">
        <f>VLOOKUP(Toss[[#This Row],[No用]],SetNo[[No.用]:[vlookup 用]],2,FALSE)</f>
        <v>69</v>
      </c>
      <c r="B206">
        <f>IF(A205&lt;&gt;Toss[[#This Row],[No]],1,B205+1)</f>
        <v>2</v>
      </c>
      <c r="C206" t="s">
        <v>216</v>
      </c>
      <c r="D206" t="s">
        <v>58</v>
      </c>
      <c r="E206" t="s">
        <v>24</v>
      </c>
      <c r="F206" t="s">
        <v>25</v>
      </c>
      <c r="G206" t="s">
        <v>56</v>
      </c>
      <c r="H206" t="s">
        <v>71</v>
      </c>
      <c r="I206">
        <v>1</v>
      </c>
      <c r="J206" t="s">
        <v>242</v>
      </c>
      <c r="K206" s="3" t="s">
        <v>177</v>
      </c>
      <c r="L206" s="3" t="s">
        <v>172</v>
      </c>
      <c r="M206">
        <v>29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ユニフォーム玉川弘樹ICONIC</v>
      </c>
    </row>
    <row r="207" spans="1:20" x14ac:dyDescent="0.3">
      <c r="A207">
        <f>VLOOKUP(Toss[[#This Row],[No用]],SetNo[[No.用]:[vlookup 用]],2,FALSE)</f>
        <v>70</v>
      </c>
      <c r="B207">
        <f>IF(A206&lt;&gt;Toss[[#This Row],[No]],1,B206+1)</f>
        <v>1</v>
      </c>
      <c r="C207" t="s">
        <v>216</v>
      </c>
      <c r="D207" t="s">
        <v>59</v>
      </c>
      <c r="E207" t="s">
        <v>24</v>
      </c>
      <c r="F207" t="s">
        <v>21</v>
      </c>
      <c r="G207" t="s">
        <v>56</v>
      </c>
      <c r="H207" t="s">
        <v>71</v>
      </c>
      <c r="I207">
        <v>1</v>
      </c>
      <c r="J207" t="s">
        <v>242</v>
      </c>
      <c r="K207" s="3" t="s">
        <v>176</v>
      </c>
      <c r="L207" s="3" t="s">
        <v>172</v>
      </c>
      <c r="M207">
        <v>28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ユニフォーム桜井大河ICONIC</v>
      </c>
    </row>
    <row r="208" spans="1:20" x14ac:dyDescent="0.3">
      <c r="A208">
        <f>VLOOKUP(Toss[[#This Row],[No用]],SetNo[[No.用]:[vlookup 用]],2,FALSE)</f>
        <v>71</v>
      </c>
      <c r="B208">
        <f>IF(A207&lt;&gt;Toss[[#This Row],[No]],1,B207+1)</f>
        <v>1</v>
      </c>
      <c r="C208" t="s">
        <v>216</v>
      </c>
      <c r="D208" t="s">
        <v>60</v>
      </c>
      <c r="E208" t="s">
        <v>24</v>
      </c>
      <c r="F208" t="s">
        <v>31</v>
      </c>
      <c r="G208" t="s">
        <v>56</v>
      </c>
      <c r="H208" t="s">
        <v>71</v>
      </c>
      <c r="I208">
        <v>1</v>
      </c>
      <c r="J208" t="s">
        <v>242</v>
      </c>
      <c r="K208" s="3" t="s">
        <v>176</v>
      </c>
      <c r="L208" s="3" t="s">
        <v>183</v>
      </c>
      <c r="M208">
        <v>31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ユニフォーム芳賀良治ICONIC</v>
      </c>
    </row>
    <row r="209" spans="1:20" x14ac:dyDescent="0.3">
      <c r="A209">
        <f>VLOOKUP(Toss[[#This Row],[No用]],SetNo[[No.用]:[vlookup 用]],2,FALSE)</f>
        <v>71</v>
      </c>
      <c r="B209">
        <f>IF(A208&lt;&gt;Toss[[#This Row],[No]],1,B208+1)</f>
        <v>2</v>
      </c>
      <c r="C209" t="s">
        <v>216</v>
      </c>
      <c r="D209" t="s">
        <v>60</v>
      </c>
      <c r="E209" t="s">
        <v>24</v>
      </c>
      <c r="F209" t="s">
        <v>31</v>
      </c>
      <c r="G209" t="s">
        <v>56</v>
      </c>
      <c r="H209" t="s">
        <v>71</v>
      </c>
      <c r="I209">
        <v>1</v>
      </c>
      <c r="J209" t="s">
        <v>242</v>
      </c>
      <c r="K209" s="3" t="s">
        <v>179</v>
      </c>
      <c r="L209" s="3" t="s">
        <v>183</v>
      </c>
      <c r="M209">
        <v>31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ユニフォーム芳賀良治ICONIC</v>
      </c>
    </row>
    <row r="210" spans="1:20" x14ac:dyDescent="0.3">
      <c r="A210">
        <f>VLOOKUP(Toss[[#This Row],[No用]],SetNo[[No.用]:[vlookup 用]],2,FALSE)</f>
        <v>71</v>
      </c>
      <c r="B210">
        <f>IF(A209&lt;&gt;Toss[[#This Row],[No]],1,B209+1)</f>
        <v>3</v>
      </c>
      <c r="C210" t="s">
        <v>216</v>
      </c>
      <c r="D210" t="s">
        <v>60</v>
      </c>
      <c r="E210" t="s">
        <v>24</v>
      </c>
      <c r="F210" t="s">
        <v>31</v>
      </c>
      <c r="G210" t="s">
        <v>56</v>
      </c>
      <c r="H210" t="s">
        <v>71</v>
      </c>
      <c r="I210">
        <v>1</v>
      </c>
      <c r="J210" t="s">
        <v>242</v>
      </c>
      <c r="K210" s="3" t="s">
        <v>397</v>
      </c>
      <c r="L210" s="3" t="s">
        <v>183</v>
      </c>
      <c r="M210">
        <v>42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ユニフォーム芳賀良治ICONIC</v>
      </c>
    </row>
    <row r="211" spans="1:20" x14ac:dyDescent="0.3">
      <c r="A211">
        <f>VLOOKUP(Toss[[#This Row],[No用]],SetNo[[No.用]:[vlookup 用]],2,FALSE)</f>
        <v>71</v>
      </c>
      <c r="B211">
        <f>IF(A210&lt;&gt;Toss[[#This Row],[No]],1,B210+1)</f>
        <v>4</v>
      </c>
      <c r="C211" t="s">
        <v>216</v>
      </c>
      <c r="D211" t="s">
        <v>60</v>
      </c>
      <c r="E211" t="s">
        <v>24</v>
      </c>
      <c r="F211" t="s">
        <v>31</v>
      </c>
      <c r="G211" t="s">
        <v>56</v>
      </c>
      <c r="H211" t="s">
        <v>71</v>
      </c>
      <c r="I211">
        <v>1</v>
      </c>
      <c r="J211" t="s">
        <v>242</v>
      </c>
      <c r="K211" s="3" t="s">
        <v>243</v>
      </c>
      <c r="L211" s="3" t="s">
        <v>172</v>
      </c>
      <c r="M211">
        <v>33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ユニフォーム芳賀良治ICONIC</v>
      </c>
    </row>
    <row r="212" spans="1:20" x14ac:dyDescent="0.3">
      <c r="A212">
        <f>VLOOKUP(Toss[[#This Row],[No用]],SetNo[[No.用]:[vlookup 用]],2,FALSE)</f>
        <v>71</v>
      </c>
      <c r="B212">
        <f>IF(A211&lt;&gt;Toss[[#This Row],[No]],1,B211+1)</f>
        <v>5</v>
      </c>
      <c r="C212" t="s">
        <v>216</v>
      </c>
      <c r="D212" t="s">
        <v>60</v>
      </c>
      <c r="E212" t="s">
        <v>24</v>
      </c>
      <c r="F212" t="s">
        <v>31</v>
      </c>
      <c r="G212" t="s">
        <v>56</v>
      </c>
      <c r="H212" t="s">
        <v>71</v>
      </c>
      <c r="I212">
        <v>1</v>
      </c>
      <c r="J212" t="s">
        <v>242</v>
      </c>
      <c r="K212" s="3" t="s">
        <v>193</v>
      </c>
      <c r="L212" s="3" t="s">
        <v>235</v>
      </c>
      <c r="M212">
        <v>44</v>
      </c>
      <c r="N212">
        <v>0</v>
      </c>
      <c r="O212">
        <v>54</v>
      </c>
      <c r="P212">
        <v>0</v>
      </c>
      <c r="T212" t="str">
        <f>Toss[[#This Row],[服装]]&amp;Toss[[#This Row],[名前]]&amp;Toss[[#This Row],[レアリティ]]</f>
        <v>ユニフォーム芳賀良治ICONIC</v>
      </c>
    </row>
    <row r="213" spans="1:20" x14ac:dyDescent="0.3">
      <c r="A213">
        <f>VLOOKUP(Toss[[#This Row],[No用]],SetNo[[No.用]:[vlookup 用]],2,FALSE)</f>
        <v>72</v>
      </c>
      <c r="B213">
        <f>IF(A212&lt;&gt;Toss[[#This Row],[No]],1,B212+1)</f>
        <v>1</v>
      </c>
      <c r="C213" t="s">
        <v>216</v>
      </c>
      <c r="D213" t="s">
        <v>61</v>
      </c>
      <c r="E213" t="s">
        <v>24</v>
      </c>
      <c r="F213" t="s">
        <v>26</v>
      </c>
      <c r="G213" t="s">
        <v>56</v>
      </c>
      <c r="H213" t="s">
        <v>71</v>
      </c>
      <c r="I213">
        <v>1</v>
      </c>
      <c r="J213" t="s">
        <v>242</v>
      </c>
      <c r="K213" s="3" t="s">
        <v>176</v>
      </c>
      <c r="L213" s="3" t="s">
        <v>172</v>
      </c>
      <c r="M21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ユニフォーム渋谷陸斗ICONIC</v>
      </c>
    </row>
    <row r="214" spans="1:20" x14ac:dyDescent="0.3">
      <c r="A214">
        <f>VLOOKUP(Toss[[#This Row],[No用]],SetNo[[No.用]:[vlookup 用]],2,FALSE)</f>
        <v>72</v>
      </c>
      <c r="B214">
        <f>IF(A213&lt;&gt;Toss[[#This Row],[No]],1,B213+1)</f>
        <v>2</v>
      </c>
      <c r="C214" t="s">
        <v>216</v>
      </c>
      <c r="D214" t="s">
        <v>61</v>
      </c>
      <c r="E214" t="s">
        <v>24</v>
      </c>
      <c r="F214" t="s">
        <v>26</v>
      </c>
      <c r="G214" t="s">
        <v>56</v>
      </c>
      <c r="H214" t="s">
        <v>71</v>
      </c>
      <c r="I214">
        <v>1</v>
      </c>
      <c r="J214" t="s">
        <v>242</v>
      </c>
      <c r="K214" s="3" t="s">
        <v>177</v>
      </c>
      <c r="L214" s="3" t="s">
        <v>172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ユニフォーム渋谷陸斗ICONIC</v>
      </c>
    </row>
    <row r="215" spans="1:20" x14ac:dyDescent="0.3">
      <c r="A215">
        <f>VLOOKUP(Toss[[#This Row],[No用]],SetNo[[No.用]:[vlookup 用]],2,FALSE)</f>
        <v>73</v>
      </c>
      <c r="B215">
        <f>IF(A214&lt;&gt;Toss[[#This Row],[No]],1,B214+1)</f>
        <v>1</v>
      </c>
      <c r="C215" t="s">
        <v>216</v>
      </c>
      <c r="D215" t="s">
        <v>62</v>
      </c>
      <c r="E215" t="s">
        <v>24</v>
      </c>
      <c r="F215" t="s">
        <v>25</v>
      </c>
      <c r="G215" t="s">
        <v>56</v>
      </c>
      <c r="H215" t="s">
        <v>71</v>
      </c>
      <c r="I215">
        <v>1</v>
      </c>
      <c r="J215" t="s">
        <v>242</v>
      </c>
      <c r="K215" s="3" t="s">
        <v>176</v>
      </c>
      <c r="L215" s="3" t="s">
        <v>172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ユニフォーム池尻隼人ICONIC</v>
      </c>
    </row>
    <row r="216" spans="1:20" x14ac:dyDescent="0.3">
      <c r="A216">
        <f>VLOOKUP(Toss[[#This Row],[No用]],SetNo[[No.用]:[vlookup 用]],2,FALSE)</f>
        <v>73</v>
      </c>
      <c r="B216">
        <f>IF(A215&lt;&gt;Toss[[#This Row],[No]],1,B215+1)</f>
        <v>2</v>
      </c>
      <c r="C216" t="s">
        <v>216</v>
      </c>
      <c r="D216" t="s">
        <v>62</v>
      </c>
      <c r="E216" t="s">
        <v>24</v>
      </c>
      <c r="F216" t="s">
        <v>25</v>
      </c>
      <c r="G216" t="s">
        <v>56</v>
      </c>
      <c r="H216" t="s">
        <v>71</v>
      </c>
      <c r="I216">
        <v>1</v>
      </c>
      <c r="J216" t="s">
        <v>242</v>
      </c>
      <c r="K216" s="3" t="s">
        <v>177</v>
      </c>
      <c r="L216" s="3" t="s">
        <v>172</v>
      </c>
      <c r="M216">
        <v>30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ユニフォーム池尻隼人ICONIC</v>
      </c>
    </row>
    <row r="217" spans="1:20" x14ac:dyDescent="0.3">
      <c r="A217">
        <f>VLOOKUP(Toss[[#This Row],[No用]],SetNo[[No.用]:[vlookup 用]],2,FALSE)</f>
        <v>74</v>
      </c>
      <c r="B217">
        <f>IF(A216&lt;&gt;Toss[[#This Row],[No]],1,B216+1)</f>
        <v>1</v>
      </c>
      <c r="C217" t="s">
        <v>216</v>
      </c>
      <c r="D217" t="s">
        <v>63</v>
      </c>
      <c r="E217" t="s">
        <v>28</v>
      </c>
      <c r="F217" t="s">
        <v>25</v>
      </c>
      <c r="G217" t="s">
        <v>64</v>
      </c>
      <c r="H217" t="s">
        <v>71</v>
      </c>
      <c r="I217">
        <v>1</v>
      </c>
      <c r="J217" t="s">
        <v>242</v>
      </c>
      <c r="K217" s="3" t="s">
        <v>176</v>
      </c>
      <c r="L217" s="3" t="s">
        <v>172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ユニフォーム十和田良樹ICONIC</v>
      </c>
    </row>
    <row r="218" spans="1:20" x14ac:dyDescent="0.3">
      <c r="A218">
        <f>VLOOKUP(Toss[[#This Row],[No用]],SetNo[[No.用]:[vlookup 用]],2,FALSE)</f>
        <v>74</v>
      </c>
      <c r="B218">
        <f>IF(A217&lt;&gt;Toss[[#This Row],[No]],1,B217+1)</f>
        <v>2</v>
      </c>
      <c r="C218" t="s">
        <v>216</v>
      </c>
      <c r="D218" t="s">
        <v>63</v>
      </c>
      <c r="E218" t="s">
        <v>28</v>
      </c>
      <c r="F218" t="s">
        <v>25</v>
      </c>
      <c r="G218" t="s">
        <v>64</v>
      </c>
      <c r="H218" t="s">
        <v>71</v>
      </c>
      <c r="I218">
        <v>1</v>
      </c>
      <c r="J218" t="s">
        <v>242</v>
      </c>
      <c r="K218" s="3" t="s">
        <v>177</v>
      </c>
      <c r="L218" s="3" t="s">
        <v>172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ユニフォーム十和田良樹ICONIC</v>
      </c>
    </row>
    <row r="219" spans="1:20" x14ac:dyDescent="0.3">
      <c r="A219">
        <f>VLOOKUP(Toss[[#This Row],[No用]],SetNo[[No.用]:[vlookup 用]],2,FALSE)</f>
        <v>75</v>
      </c>
      <c r="B219">
        <f>IF(A218&lt;&gt;Toss[[#This Row],[No]],1,B218+1)</f>
        <v>1</v>
      </c>
      <c r="C219" t="s">
        <v>216</v>
      </c>
      <c r="D219" t="s">
        <v>65</v>
      </c>
      <c r="E219" t="s">
        <v>28</v>
      </c>
      <c r="F219" t="s">
        <v>26</v>
      </c>
      <c r="G219" t="s">
        <v>64</v>
      </c>
      <c r="H219" t="s">
        <v>71</v>
      </c>
      <c r="I219">
        <v>1</v>
      </c>
      <c r="J219" t="s">
        <v>242</v>
      </c>
      <c r="K219" s="3" t="s">
        <v>176</v>
      </c>
      <c r="L219" s="3" t="s">
        <v>172</v>
      </c>
      <c r="M219" s="3">
        <v>24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ユニフォーム森岳歩ICONIC</v>
      </c>
    </row>
    <row r="220" spans="1:20" x14ac:dyDescent="0.3">
      <c r="A220">
        <f>VLOOKUP(Toss[[#This Row],[No用]],SetNo[[No.用]:[vlookup 用]],2,FALSE)</f>
        <v>75</v>
      </c>
      <c r="B220">
        <f>IF(A219&lt;&gt;Toss[[#This Row],[No]],1,B219+1)</f>
        <v>2</v>
      </c>
      <c r="C220" t="s">
        <v>216</v>
      </c>
      <c r="D220" t="s">
        <v>65</v>
      </c>
      <c r="E220" t="s">
        <v>28</v>
      </c>
      <c r="F220" t="s">
        <v>26</v>
      </c>
      <c r="G220" t="s">
        <v>64</v>
      </c>
      <c r="H220" t="s">
        <v>71</v>
      </c>
      <c r="I220">
        <v>1</v>
      </c>
      <c r="J220" t="s">
        <v>242</v>
      </c>
      <c r="K220" s="3" t="s">
        <v>177</v>
      </c>
      <c r="L220" s="3" t="s">
        <v>172</v>
      </c>
      <c r="M220">
        <v>24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ユニフォーム森岳歩ICONIC</v>
      </c>
    </row>
    <row r="221" spans="1:20" x14ac:dyDescent="0.3">
      <c r="A221">
        <f>VLOOKUP(Toss[[#This Row],[No用]],SetNo[[No.用]:[vlookup 用]],2,FALSE)</f>
        <v>76</v>
      </c>
      <c r="B221">
        <f>IF(A220&lt;&gt;Toss[[#This Row],[No]],1,B220+1)</f>
        <v>1</v>
      </c>
      <c r="C221" t="s">
        <v>216</v>
      </c>
      <c r="D221" t="s">
        <v>66</v>
      </c>
      <c r="E221" t="s">
        <v>24</v>
      </c>
      <c r="F221" t="s">
        <v>25</v>
      </c>
      <c r="G221" t="s">
        <v>64</v>
      </c>
      <c r="H221" t="s">
        <v>71</v>
      </c>
      <c r="I221">
        <v>1</v>
      </c>
      <c r="J221" t="s">
        <v>242</v>
      </c>
      <c r="K221" s="3" t="s">
        <v>176</v>
      </c>
      <c r="L221" s="3" t="s">
        <v>172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ユニフォーム唐松拓巳ICONIC</v>
      </c>
    </row>
    <row r="222" spans="1:20" x14ac:dyDescent="0.3">
      <c r="A222">
        <f>VLOOKUP(Toss[[#This Row],[No用]],SetNo[[No.用]:[vlookup 用]],2,FALSE)</f>
        <v>76</v>
      </c>
      <c r="B222">
        <f>IF(A221&lt;&gt;Toss[[#This Row],[No]],1,B221+1)</f>
        <v>2</v>
      </c>
      <c r="C222" t="s">
        <v>216</v>
      </c>
      <c r="D222" t="s">
        <v>66</v>
      </c>
      <c r="E222" t="s">
        <v>24</v>
      </c>
      <c r="F222" t="s">
        <v>25</v>
      </c>
      <c r="G222" t="s">
        <v>64</v>
      </c>
      <c r="H222" t="s">
        <v>71</v>
      </c>
      <c r="I222">
        <v>1</v>
      </c>
      <c r="J222" t="s">
        <v>242</v>
      </c>
      <c r="K222" s="3" t="s">
        <v>177</v>
      </c>
      <c r="L222" s="3" t="s">
        <v>172</v>
      </c>
      <c r="M222">
        <v>30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ユニフォーム唐松拓巳ICONIC</v>
      </c>
    </row>
    <row r="223" spans="1:20" x14ac:dyDescent="0.3">
      <c r="A223">
        <f>VLOOKUP(Toss[[#This Row],[No用]],SetNo[[No.用]:[vlookup 用]],2,FALSE)</f>
        <v>77</v>
      </c>
      <c r="B223">
        <f>IF(A222&lt;&gt;Toss[[#This Row],[No]],1,B222+1)</f>
        <v>1</v>
      </c>
      <c r="C223" t="s">
        <v>216</v>
      </c>
      <c r="D223" t="s">
        <v>67</v>
      </c>
      <c r="E223" t="s">
        <v>28</v>
      </c>
      <c r="F223" t="s">
        <v>25</v>
      </c>
      <c r="G223" t="s">
        <v>64</v>
      </c>
      <c r="H223" t="s">
        <v>71</v>
      </c>
      <c r="I223">
        <v>1</v>
      </c>
      <c r="J223" t="s">
        <v>242</v>
      </c>
      <c r="K223" s="3" t="s">
        <v>176</v>
      </c>
      <c r="L223" s="3" t="s">
        <v>172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ユニフォーム田沢裕樹ICONIC</v>
      </c>
    </row>
    <row r="224" spans="1:20" x14ac:dyDescent="0.3">
      <c r="A224">
        <f>VLOOKUP(Toss[[#This Row],[No用]],SetNo[[No.用]:[vlookup 用]],2,FALSE)</f>
        <v>77</v>
      </c>
      <c r="B224">
        <f>IF(A223&lt;&gt;Toss[[#This Row],[No]],1,B223+1)</f>
        <v>2</v>
      </c>
      <c r="C224" t="s">
        <v>216</v>
      </c>
      <c r="D224" t="s">
        <v>67</v>
      </c>
      <c r="E224" t="s">
        <v>28</v>
      </c>
      <c r="F224" t="s">
        <v>25</v>
      </c>
      <c r="G224" t="s">
        <v>64</v>
      </c>
      <c r="H224" t="s">
        <v>71</v>
      </c>
      <c r="I224">
        <v>1</v>
      </c>
      <c r="J224" t="s">
        <v>242</v>
      </c>
      <c r="K224" s="3" t="s">
        <v>177</v>
      </c>
      <c r="L224" s="3" t="s">
        <v>172</v>
      </c>
      <c r="M224">
        <v>30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ユニフォーム田沢裕樹ICONIC</v>
      </c>
    </row>
    <row r="225" spans="1:20" x14ac:dyDescent="0.3">
      <c r="A225">
        <f>VLOOKUP(Toss[[#This Row],[No用]],SetNo[[No.用]:[vlookup 用]],2,FALSE)</f>
        <v>78</v>
      </c>
      <c r="B225">
        <f>IF(A224&lt;&gt;Toss[[#This Row],[No]],1,B224+1)</f>
        <v>1</v>
      </c>
      <c r="C225" t="s">
        <v>216</v>
      </c>
      <c r="D225" t="s">
        <v>68</v>
      </c>
      <c r="E225" t="s">
        <v>28</v>
      </c>
      <c r="F225" t="s">
        <v>26</v>
      </c>
      <c r="G225" t="s">
        <v>64</v>
      </c>
      <c r="H225" t="s">
        <v>71</v>
      </c>
      <c r="I225">
        <v>1</v>
      </c>
      <c r="J225" t="s">
        <v>242</v>
      </c>
      <c r="K225" s="3" t="s">
        <v>176</v>
      </c>
      <c r="L225" s="3" t="s">
        <v>172</v>
      </c>
      <c r="M225">
        <v>25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ユニフォーム子安颯真ICONIC</v>
      </c>
    </row>
    <row r="226" spans="1:20" x14ac:dyDescent="0.3">
      <c r="A226">
        <f>VLOOKUP(Toss[[#This Row],[No用]],SetNo[[No.用]:[vlookup 用]],2,FALSE)</f>
        <v>78</v>
      </c>
      <c r="B226">
        <f>IF(A225&lt;&gt;Toss[[#This Row],[No]],1,B225+1)</f>
        <v>2</v>
      </c>
      <c r="C226" t="s">
        <v>216</v>
      </c>
      <c r="D226" t="s">
        <v>68</v>
      </c>
      <c r="E226" t="s">
        <v>28</v>
      </c>
      <c r="F226" t="s">
        <v>26</v>
      </c>
      <c r="G226" t="s">
        <v>64</v>
      </c>
      <c r="H226" t="s">
        <v>71</v>
      </c>
      <c r="I226">
        <v>1</v>
      </c>
      <c r="J226" t="s">
        <v>242</v>
      </c>
      <c r="K226" s="3" t="s">
        <v>177</v>
      </c>
      <c r="L226" s="3" t="s">
        <v>172</v>
      </c>
      <c r="M226">
        <v>25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ユニフォーム子安颯真ICONIC</v>
      </c>
    </row>
    <row r="227" spans="1:20" x14ac:dyDescent="0.3">
      <c r="A227">
        <f>VLOOKUP(Toss[[#This Row],[No用]],SetNo[[No.用]:[vlookup 用]],2,FALSE)</f>
        <v>79</v>
      </c>
      <c r="B227">
        <f>IF(A226&lt;&gt;Toss[[#This Row],[No]],1,B226+1)</f>
        <v>1</v>
      </c>
      <c r="C227" t="s">
        <v>216</v>
      </c>
      <c r="D227" t="s">
        <v>69</v>
      </c>
      <c r="E227" t="s">
        <v>28</v>
      </c>
      <c r="F227" t="s">
        <v>21</v>
      </c>
      <c r="G227" t="s">
        <v>64</v>
      </c>
      <c r="H227" t="s">
        <v>71</v>
      </c>
      <c r="I227">
        <v>1</v>
      </c>
      <c r="J227" t="s">
        <v>242</v>
      </c>
      <c r="K227" s="3" t="s">
        <v>176</v>
      </c>
      <c r="L227" s="3" t="s">
        <v>172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ユニフォーム横手駿ICONIC</v>
      </c>
    </row>
    <row r="228" spans="1:20" x14ac:dyDescent="0.3">
      <c r="A228">
        <f>VLOOKUP(Toss[[#This Row],[No用]],SetNo[[No.用]:[vlookup 用]],2,FALSE)</f>
        <v>80</v>
      </c>
      <c r="B228">
        <f>IF(A227&lt;&gt;Toss[[#This Row],[No]],1,B227+1)</f>
        <v>1</v>
      </c>
      <c r="C228" t="s">
        <v>216</v>
      </c>
      <c r="D228" t="s">
        <v>70</v>
      </c>
      <c r="E228" t="s">
        <v>28</v>
      </c>
      <c r="F228" t="s">
        <v>31</v>
      </c>
      <c r="G228" t="s">
        <v>64</v>
      </c>
      <c r="H228" t="s">
        <v>71</v>
      </c>
      <c r="I228">
        <v>1</v>
      </c>
      <c r="J228" t="s">
        <v>242</v>
      </c>
      <c r="K228" s="3" t="s">
        <v>176</v>
      </c>
      <c r="L228" s="3" t="s">
        <v>183</v>
      </c>
      <c r="M228">
        <v>32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ユニフォーム夏瀬伊吹ICONIC</v>
      </c>
    </row>
    <row r="229" spans="1:20" x14ac:dyDescent="0.3">
      <c r="A229">
        <f>VLOOKUP(Toss[[#This Row],[No用]],SetNo[[No.用]:[vlookup 用]],2,FALSE)</f>
        <v>80</v>
      </c>
      <c r="B229">
        <f>IF(A228&lt;&gt;Toss[[#This Row],[No]],1,B228+1)</f>
        <v>2</v>
      </c>
      <c r="C229" t="s">
        <v>216</v>
      </c>
      <c r="D229" t="s">
        <v>70</v>
      </c>
      <c r="E229" t="s">
        <v>28</v>
      </c>
      <c r="F229" t="s">
        <v>31</v>
      </c>
      <c r="G229" t="s">
        <v>64</v>
      </c>
      <c r="H229" t="s">
        <v>71</v>
      </c>
      <c r="I229">
        <v>1</v>
      </c>
      <c r="J229" t="s">
        <v>242</v>
      </c>
      <c r="K229" s="3" t="s">
        <v>179</v>
      </c>
      <c r="L229" s="3" t="s">
        <v>183</v>
      </c>
      <c r="M229">
        <v>32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ユニフォーム夏瀬伊吹ICONIC</v>
      </c>
    </row>
    <row r="230" spans="1:20" x14ac:dyDescent="0.3">
      <c r="A230">
        <f>VLOOKUP(Toss[[#This Row],[No用]],SetNo[[No.用]:[vlookup 用]],2,FALSE)</f>
        <v>80</v>
      </c>
      <c r="B230">
        <f>IF(A229&lt;&gt;Toss[[#This Row],[No]],1,B229+1)</f>
        <v>3</v>
      </c>
      <c r="C230" t="s">
        <v>216</v>
      </c>
      <c r="D230" t="s">
        <v>70</v>
      </c>
      <c r="E230" t="s">
        <v>28</v>
      </c>
      <c r="F230" t="s">
        <v>31</v>
      </c>
      <c r="G230" t="s">
        <v>64</v>
      </c>
      <c r="H230" t="s">
        <v>71</v>
      </c>
      <c r="I230">
        <v>1</v>
      </c>
      <c r="J230" t="s">
        <v>242</v>
      </c>
      <c r="K230" s="3" t="s">
        <v>244</v>
      </c>
      <c r="L230" s="3" t="s">
        <v>183</v>
      </c>
      <c r="M230">
        <v>14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ユニフォーム夏瀬伊吹ICONIC</v>
      </c>
    </row>
    <row r="231" spans="1:20" x14ac:dyDescent="0.3">
      <c r="A231">
        <f>VLOOKUP(Toss[[#This Row],[No用]],SetNo[[No.用]:[vlookup 用]],2,FALSE)</f>
        <v>80</v>
      </c>
      <c r="B231">
        <f>IF(A230&lt;&gt;Toss[[#This Row],[No]],1,B230+1)</f>
        <v>4</v>
      </c>
      <c r="C231" t="s">
        <v>216</v>
      </c>
      <c r="D231" t="s">
        <v>70</v>
      </c>
      <c r="E231" t="s">
        <v>28</v>
      </c>
      <c r="F231" t="s">
        <v>31</v>
      </c>
      <c r="G231" t="s">
        <v>64</v>
      </c>
      <c r="H231" t="s">
        <v>71</v>
      </c>
      <c r="I231">
        <v>1</v>
      </c>
      <c r="J231" t="s">
        <v>242</v>
      </c>
      <c r="K231" s="3" t="s">
        <v>243</v>
      </c>
      <c r="L231" s="3" t="s">
        <v>172</v>
      </c>
      <c r="M231">
        <v>34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ユニフォーム夏瀬伊吹ICONIC</v>
      </c>
    </row>
    <row r="232" spans="1:20" x14ac:dyDescent="0.3">
      <c r="A232">
        <f>VLOOKUP(Toss[[#This Row],[No用]],SetNo[[No.用]:[vlookup 用]],2,FALSE)</f>
        <v>80</v>
      </c>
      <c r="B232">
        <f>IF(A231&lt;&gt;Toss[[#This Row],[No]],1,B231+1)</f>
        <v>5</v>
      </c>
      <c r="C232" t="s">
        <v>216</v>
      </c>
      <c r="D232" t="s">
        <v>70</v>
      </c>
      <c r="E232" t="s">
        <v>28</v>
      </c>
      <c r="F232" t="s">
        <v>31</v>
      </c>
      <c r="G232" t="s">
        <v>64</v>
      </c>
      <c r="H232" t="s">
        <v>71</v>
      </c>
      <c r="I232">
        <v>1</v>
      </c>
      <c r="J232" t="s">
        <v>242</v>
      </c>
      <c r="K232" s="3" t="s">
        <v>193</v>
      </c>
      <c r="L232" s="3" t="s">
        <v>235</v>
      </c>
      <c r="M232">
        <v>44</v>
      </c>
      <c r="N232">
        <v>0</v>
      </c>
      <c r="O232">
        <v>54</v>
      </c>
      <c r="P232">
        <v>0</v>
      </c>
      <c r="T232" t="str">
        <f>Toss[[#This Row],[服装]]&amp;Toss[[#This Row],[名前]]&amp;Toss[[#This Row],[レアリティ]]</f>
        <v>ユニフォーム夏瀬伊吹ICONIC</v>
      </c>
    </row>
    <row r="233" spans="1:20" x14ac:dyDescent="0.3">
      <c r="A233">
        <f>VLOOKUP(Toss[[#This Row],[No用]],SetNo[[No.用]:[vlookup 用]],2,FALSE)</f>
        <v>81</v>
      </c>
      <c r="B233">
        <f>IF(A232&lt;&gt;Toss[[#This Row],[No]],1,B232+1)</f>
        <v>1</v>
      </c>
      <c r="C233" t="s">
        <v>216</v>
      </c>
      <c r="D233" t="s">
        <v>72</v>
      </c>
      <c r="E233" t="s">
        <v>23</v>
      </c>
      <c r="F233" t="s">
        <v>31</v>
      </c>
      <c r="G233" t="s">
        <v>75</v>
      </c>
      <c r="H233" t="s">
        <v>71</v>
      </c>
      <c r="I233">
        <v>1</v>
      </c>
      <c r="J233" t="s">
        <v>242</v>
      </c>
      <c r="K233" s="3" t="s">
        <v>176</v>
      </c>
      <c r="L233" s="3" t="s">
        <v>183</v>
      </c>
      <c r="M233">
        <v>36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ユニフォーム古牧譲ICONIC</v>
      </c>
    </row>
    <row r="234" spans="1:20" x14ac:dyDescent="0.3">
      <c r="A234">
        <f>VLOOKUP(Toss[[#This Row],[No用]],SetNo[[No.用]:[vlookup 用]],2,FALSE)</f>
        <v>81</v>
      </c>
      <c r="B234">
        <f>IF(A233&lt;&gt;Toss[[#This Row],[No]],1,B233+1)</f>
        <v>2</v>
      </c>
      <c r="C234" t="s">
        <v>216</v>
      </c>
      <c r="D234" t="s">
        <v>72</v>
      </c>
      <c r="E234" t="s">
        <v>23</v>
      </c>
      <c r="F234" t="s">
        <v>31</v>
      </c>
      <c r="G234" t="s">
        <v>75</v>
      </c>
      <c r="H234" t="s">
        <v>71</v>
      </c>
      <c r="I234">
        <v>1</v>
      </c>
      <c r="J234" t="s">
        <v>242</v>
      </c>
      <c r="K234" s="3" t="s">
        <v>179</v>
      </c>
      <c r="L234" s="3" t="s">
        <v>183</v>
      </c>
      <c r="M234">
        <v>36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ユニフォーム古牧譲ICONIC</v>
      </c>
    </row>
    <row r="235" spans="1:20" x14ac:dyDescent="0.3">
      <c r="A235">
        <f>VLOOKUP(Toss[[#This Row],[No用]],SetNo[[No.用]:[vlookup 用]],2,FALSE)</f>
        <v>81</v>
      </c>
      <c r="B235">
        <f>IF(A234&lt;&gt;Toss[[#This Row],[No]],1,B234+1)</f>
        <v>3</v>
      </c>
      <c r="C235" t="s">
        <v>216</v>
      </c>
      <c r="D235" t="s">
        <v>72</v>
      </c>
      <c r="E235" t="s">
        <v>23</v>
      </c>
      <c r="F235" t="s">
        <v>31</v>
      </c>
      <c r="G235" t="s">
        <v>75</v>
      </c>
      <c r="H235" t="s">
        <v>71</v>
      </c>
      <c r="I235">
        <v>1</v>
      </c>
      <c r="J235" t="s">
        <v>242</v>
      </c>
      <c r="K235" s="3" t="s">
        <v>182</v>
      </c>
      <c r="L235" s="3" t="s">
        <v>183</v>
      </c>
      <c r="M235">
        <v>35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ユニフォーム古牧譲ICONIC</v>
      </c>
    </row>
    <row r="236" spans="1:20" x14ac:dyDescent="0.3">
      <c r="A236">
        <f>VLOOKUP(Toss[[#This Row],[No用]],SetNo[[No.用]:[vlookup 用]],2,FALSE)</f>
        <v>81</v>
      </c>
      <c r="B236">
        <f>IF(A235&lt;&gt;Toss[[#This Row],[No]],1,B235+1)</f>
        <v>4</v>
      </c>
      <c r="C236" t="s">
        <v>216</v>
      </c>
      <c r="D236" t="s">
        <v>72</v>
      </c>
      <c r="E236" t="s">
        <v>23</v>
      </c>
      <c r="F236" t="s">
        <v>31</v>
      </c>
      <c r="G236" t="s">
        <v>75</v>
      </c>
      <c r="H236" t="s">
        <v>71</v>
      </c>
      <c r="I236">
        <v>1</v>
      </c>
      <c r="J236" t="s">
        <v>242</v>
      </c>
      <c r="K236" s="3" t="s">
        <v>243</v>
      </c>
      <c r="L236" s="3" t="s">
        <v>172</v>
      </c>
      <c r="M236">
        <v>34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ユニフォーム古牧譲ICONIC</v>
      </c>
    </row>
    <row r="237" spans="1:20" x14ac:dyDescent="0.3">
      <c r="A237">
        <f>VLOOKUP(Toss[[#This Row],[No用]],SetNo[[No.用]:[vlookup 用]],2,FALSE)</f>
        <v>81</v>
      </c>
      <c r="B237">
        <f>IF(A236&lt;&gt;Toss[[#This Row],[No]],1,B236+1)</f>
        <v>5</v>
      </c>
      <c r="C237" t="s">
        <v>216</v>
      </c>
      <c r="D237" t="s">
        <v>72</v>
      </c>
      <c r="E237" t="s">
        <v>23</v>
      </c>
      <c r="F237" t="s">
        <v>31</v>
      </c>
      <c r="G237" t="s">
        <v>75</v>
      </c>
      <c r="H237" t="s">
        <v>71</v>
      </c>
      <c r="I237">
        <v>1</v>
      </c>
      <c r="J237" t="s">
        <v>242</v>
      </c>
      <c r="K237" s="3" t="s">
        <v>193</v>
      </c>
      <c r="L237" s="3" t="s">
        <v>235</v>
      </c>
      <c r="M237">
        <v>49</v>
      </c>
      <c r="N237">
        <v>0</v>
      </c>
      <c r="O237">
        <v>59</v>
      </c>
      <c r="P237">
        <v>0</v>
      </c>
      <c r="T237" t="str">
        <f>Toss[[#This Row],[服装]]&amp;Toss[[#This Row],[名前]]&amp;Toss[[#This Row],[レアリティ]]</f>
        <v>ユニフォーム古牧譲ICONIC</v>
      </c>
    </row>
    <row r="238" spans="1:20" x14ac:dyDescent="0.3">
      <c r="A238">
        <f>VLOOKUP(Toss[[#This Row],[No用]],SetNo[[No.用]:[vlookup 用]],2,FALSE)</f>
        <v>82</v>
      </c>
      <c r="B238">
        <f>IF(A237&lt;&gt;Toss[[#This Row],[No]],1,B237+1)</f>
        <v>1</v>
      </c>
      <c r="C238" t="s">
        <v>216</v>
      </c>
      <c r="D238" t="s">
        <v>76</v>
      </c>
      <c r="E238" t="s">
        <v>28</v>
      </c>
      <c r="F238" t="s">
        <v>25</v>
      </c>
      <c r="G238" t="s">
        <v>75</v>
      </c>
      <c r="H238" t="s">
        <v>71</v>
      </c>
      <c r="I238">
        <v>1</v>
      </c>
      <c r="J238" t="s">
        <v>242</v>
      </c>
      <c r="K238" s="3" t="s">
        <v>176</v>
      </c>
      <c r="L238" s="3" t="s">
        <v>172</v>
      </c>
      <c r="M238">
        <v>26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ユニフォーム浅虫快人ICONIC</v>
      </c>
    </row>
    <row r="239" spans="1:20" x14ac:dyDescent="0.3">
      <c r="A239">
        <f>VLOOKUP(Toss[[#This Row],[No用]],SetNo[[No.用]:[vlookup 用]],2,FALSE)</f>
        <v>82</v>
      </c>
      <c r="B239">
        <f>IF(A238&lt;&gt;Toss[[#This Row],[No]],1,B238+1)</f>
        <v>2</v>
      </c>
      <c r="C239" t="s">
        <v>216</v>
      </c>
      <c r="D239" t="s">
        <v>76</v>
      </c>
      <c r="E239" t="s">
        <v>28</v>
      </c>
      <c r="F239" t="s">
        <v>25</v>
      </c>
      <c r="G239" t="s">
        <v>75</v>
      </c>
      <c r="H239" t="s">
        <v>71</v>
      </c>
      <c r="I239">
        <v>1</v>
      </c>
      <c r="J239" t="s">
        <v>242</v>
      </c>
      <c r="K239" s="3" t="s">
        <v>177</v>
      </c>
      <c r="L239" s="3" t="s">
        <v>172</v>
      </c>
      <c r="M239">
        <v>31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ユニフォーム浅虫快人ICONIC</v>
      </c>
    </row>
    <row r="240" spans="1:20" x14ac:dyDescent="0.3">
      <c r="A240">
        <f>VLOOKUP(Toss[[#This Row],[No用]],SetNo[[No.用]:[vlookup 用]],2,FALSE)</f>
        <v>83</v>
      </c>
      <c r="B240">
        <f>IF(A239&lt;&gt;Toss[[#This Row],[No]],1,B239+1)</f>
        <v>1</v>
      </c>
      <c r="C240" t="s">
        <v>216</v>
      </c>
      <c r="D240" t="s">
        <v>79</v>
      </c>
      <c r="E240" t="s">
        <v>23</v>
      </c>
      <c r="F240" t="s">
        <v>21</v>
      </c>
      <c r="G240" t="s">
        <v>75</v>
      </c>
      <c r="H240" t="s">
        <v>71</v>
      </c>
      <c r="I240">
        <v>1</v>
      </c>
      <c r="J240" t="s">
        <v>242</v>
      </c>
      <c r="K240" s="3" t="s">
        <v>176</v>
      </c>
      <c r="L240" s="3" t="s">
        <v>172</v>
      </c>
      <c r="M240">
        <v>27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ユニフォーム南田大志ICONIC</v>
      </c>
    </row>
    <row r="241" spans="1:20" x14ac:dyDescent="0.3">
      <c r="A241">
        <f>VLOOKUP(Toss[[#This Row],[No用]],SetNo[[No.用]:[vlookup 用]],2,FALSE)</f>
        <v>84</v>
      </c>
      <c r="B241">
        <f>IF(A240&lt;&gt;Toss[[#This Row],[No]],1,B240+1)</f>
        <v>1</v>
      </c>
      <c r="C241" t="s">
        <v>216</v>
      </c>
      <c r="D241" t="s">
        <v>81</v>
      </c>
      <c r="E241" t="s">
        <v>23</v>
      </c>
      <c r="F241" t="s">
        <v>26</v>
      </c>
      <c r="G241" t="s">
        <v>75</v>
      </c>
      <c r="H241" t="s">
        <v>71</v>
      </c>
      <c r="I241">
        <v>1</v>
      </c>
      <c r="J241" t="s">
        <v>242</v>
      </c>
      <c r="K241" s="3" t="s">
        <v>176</v>
      </c>
      <c r="L241" s="3" t="s">
        <v>172</v>
      </c>
      <c r="M241" s="3">
        <v>25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ユニフォーム湯川良明ICONIC</v>
      </c>
    </row>
    <row r="242" spans="1:20" x14ac:dyDescent="0.3">
      <c r="A242">
        <f>VLOOKUP(Toss[[#This Row],[No用]],SetNo[[No.用]:[vlookup 用]],2,FALSE)</f>
        <v>84</v>
      </c>
      <c r="B242">
        <f>IF(A241&lt;&gt;Toss[[#This Row],[No]],1,B241+1)</f>
        <v>2</v>
      </c>
      <c r="C242" t="s">
        <v>216</v>
      </c>
      <c r="D242" t="s">
        <v>81</v>
      </c>
      <c r="E242" t="s">
        <v>23</v>
      </c>
      <c r="F242" t="s">
        <v>26</v>
      </c>
      <c r="G242" t="s">
        <v>75</v>
      </c>
      <c r="H242" t="s">
        <v>71</v>
      </c>
      <c r="I242">
        <v>1</v>
      </c>
      <c r="J242" t="s">
        <v>242</v>
      </c>
      <c r="K242" s="3" t="s">
        <v>177</v>
      </c>
      <c r="L242" s="3" t="s">
        <v>172</v>
      </c>
      <c r="M242">
        <v>25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ユニフォーム湯川良明ICONIC</v>
      </c>
    </row>
    <row r="243" spans="1:20" x14ac:dyDescent="0.3">
      <c r="A243">
        <f>VLOOKUP(Toss[[#This Row],[No用]],SetNo[[No.用]:[vlookup 用]],2,FALSE)</f>
        <v>85</v>
      </c>
      <c r="B243">
        <f>IF(A242&lt;&gt;Toss[[#This Row],[No]],1,B242+1)</f>
        <v>1</v>
      </c>
      <c r="C243" t="s">
        <v>216</v>
      </c>
      <c r="D243" t="s">
        <v>83</v>
      </c>
      <c r="E243" t="s">
        <v>23</v>
      </c>
      <c r="F243" t="s">
        <v>25</v>
      </c>
      <c r="G243" t="s">
        <v>75</v>
      </c>
      <c r="H243" t="s">
        <v>71</v>
      </c>
      <c r="I243">
        <v>1</v>
      </c>
      <c r="J243" t="s">
        <v>242</v>
      </c>
      <c r="K243" s="3" t="s">
        <v>176</v>
      </c>
      <c r="L243" s="3" t="s">
        <v>172</v>
      </c>
      <c r="M243">
        <v>26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ユニフォーム稲垣功ICONIC</v>
      </c>
    </row>
    <row r="244" spans="1:20" x14ac:dyDescent="0.3">
      <c r="A244">
        <f>VLOOKUP(Toss[[#This Row],[No用]],SetNo[[No.用]:[vlookup 用]],2,FALSE)</f>
        <v>85</v>
      </c>
      <c r="B244">
        <f>IF(A243&lt;&gt;Toss[[#This Row],[No]],1,B243+1)</f>
        <v>2</v>
      </c>
      <c r="C244" t="s">
        <v>216</v>
      </c>
      <c r="D244" t="s">
        <v>83</v>
      </c>
      <c r="E244" t="s">
        <v>23</v>
      </c>
      <c r="F244" t="s">
        <v>25</v>
      </c>
      <c r="G244" t="s">
        <v>75</v>
      </c>
      <c r="H244" t="s">
        <v>71</v>
      </c>
      <c r="I244">
        <v>1</v>
      </c>
      <c r="J244" t="s">
        <v>242</v>
      </c>
      <c r="K244" s="3" t="s">
        <v>177</v>
      </c>
      <c r="L244" s="3" t="s">
        <v>172</v>
      </c>
      <c r="M244">
        <v>31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ユニフォーム稲垣功ICONIC</v>
      </c>
    </row>
    <row r="245" spans="1:20" x14ac:dyDescent="0.3">
      <c r="A245">
        <f>VLOOKUP(Toss[[#This Row],[No用]],SetNo[[No.用]:[vlookup 用]],2,FALSE)</f>
        <v>86</v>
      </c>
      <c r="B245">
        <f>IF(A244&lt;&gt;Toss[[#This Row],[No]],1,B244+1)</f>
        <v>1</v>
      </c>
      <c r="C245" t="s">
        <v>216</v>
      </c>
      <c r="D245" t="s">
        <v>86</v>
      </c>
      <c r="E245" t="s">
        <v>23</v>
      </c>
      <c r="F245" t="s">
        <v>26</v>
      </c>
      <c r="G245" t="s">
        <v>75</v>
      </c>
      <c r="H245" t="s">
        <v>71</v>
      </c>
      <c r="I245">
        <v>1</v>
      </c>
      <c r="J245" t="s">
        <v>242</v>
      </c>
      <c r="K245" s="3" t="s">
        <v>176</v>
      </c>
      <c r="L245" s="3" t="s">
        <v>172</v>
      </c>
      <c r="M245">
        <v>25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ユニフォーム馬門英治ICONIC</v>
      </c>
    </row>
    <row r="246" spans="1:20" x14ac:dyDescent="0.3">
      <c r="A246">
        <f>VLOOKUP(Toss[[#This Row],[No用]],SetNo[[No.用]:[vlookup 用]],2,FALSE)</f>
        <v>86</v>
      </c>
      <c r="B246">
        <f>IF(A245&lt;&gt;Toss[[#This Row],[No]],1,B245+1)</f>
        <v>2</v>
      </c>
      <c r="C246" t="s">
        <v>216</v>
      </c>
      <c r="D246" t="s">
        <v>86</v>
      </c>
      <c r="E246" t="s">
        <v>23</v>
      </c>
      <c r="F246" t="s">
        <v>26</v>
      </c>
      <c r="G246" t="s">
        <v>75</v>
      </c>
      <c r="H246" t="s">
        <v>71</v>
      </c>
      <c r="I246">
        <v>1</v>
      </c>
      <c r="J246" t="s">
        <v>242</v>
      </c>
      <c r="K246" s="3" t="s">
        <v>177</v>
      </c>
      <c r="L246" s="3" t="s">
        <v>172</v>
      </c>
      <c r="M246">
        <v>25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ユニフォーム馬門英治ICONIC</v>
      </c>
    </row>
    <row r="247" spans="1:20" x14ac:dyDescent="0.3">
      <c r="A247">
        <f>VLOOKUP(Toss[[#This Row],[No用]],SetNo[[No.用]:[vlookup 用]],2,FALSE)</f>
        <v>87</v>
      </c>
      <c r="B247">
        <f>IF(A246&lt;&gt;Toss[[#This Row],[No]],1,B246+1)</f>
        <v>1</v>
      </c>
      <c r="C247" t="s">
        <v>216</v>
      </c>
      <c r="D247" t="s">
        <v>88</v>
      </c>
      <c r="E247" t="s">
        <v>23</v>
      </c>
      <c r="F247" t="s">
        <v>25</v>
      </c>
      <c r="G247" t="s">
        <v>75</v>
      </c>
      <c r="H247" t="s">
        <v>71</v>
      </c>
      <c r="I247">
        <v>1</v>
      </c>
      <c r="J247" t="s">
        <v>242</v>
      </c>
      <c r="K247" s="3" t="s">
        <v>176</v>
      </c>
      <c r="L247" s="3" t="s">
        <v>172</v>
      </c>
      <c r="M247">
        <v>24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ユニフォーム百沢雄大ICONIC</v>
      </c>
    </row>
    <row r="248" spans="1:20" x14ac:dyDescent="0.3">
      <c r="A248">
        <f>VLOOKUP(Toss[[#This Row],[No用]],SetNo[[No.用]:[vlookup 用]],2,FALSE)</f>
        <v>87</v>
      </c>
      <c r="B248">
        <f>IF(A247&lt;&gt;Toss[[#This Row],[No]],1,B247+1)</f>
        <v>2</v>
      </c>
      <c r="C248" t="s">
        <v>216</v>
      </c>
      <c r="D248" t="s">
        <v>88</v>
      </c>
      <c r="E248" t="s">
        <v>23</v>
      </c>
      <c r="F248" t="s">
        <v>25</v>
      </c>
      <c r="G248" t="s">
        <v>75</v>
      </c>
      <c r="H248" t="s">
        <v>71</v>
      </c>
      <c r="I248">
        <v>1</v>
      </c>
      <c r="J248" t="s">
        <v>242</v>
      </c>
      <c r="K248" s="3" t="s">
        <v>177</v>
      </c>
      <c r="L248" s="3" t="s">
        <v>172</v>
      </c>
      <c r="M248">
        <v>29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ユニフォーム百沢雄大ICONIC</v>
      </c>
    </row>
    <row r="249" spans="1:20" x14ac:dyDescent="0.3">
      <c r="A249">
        <f>VLOOKUP(Toss[[#This Row],[No用]],SetNo[[No.用]:[vlookup 用]],2,FALSE)</f>
        <v>88</v>
      </c>
      <c r="B249">
        <f>IF(A248&lt;&gt;Toss[[#This Row],[No]],1,B248+1)</f>
        <v>1</v>
      </c>
      <c r="C249" s="3" t="s">
        <v>716</v>
      </c>
      <c r="D249" t="s">
        <v>88</v>
      </c>
      <c r="E249" s="3" t="s">
        <v>90</v>
      </c>
      <c r="F249" t="s">
        <v>78</v>
      </c>
      <c r="G249" t="s">
        <v>75</v>
      </c>
      <c r="H249" t="s">
        <v>71</v>
      </c>
      <c r="I249">
        <v>1</v>
      </c>
      <c r="J249" t="s">
        <v>242</v>
      </c>
      <c r="K249" s="3" t="s">
        <v>176</v>
      </c>
      <c r="L249" s="3" t="s">
        <v>172</v>
      </c>
      <c r="M249">
        <v>24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職業体験百沢雄大ICONIC</v>
      </c>
    </row>
    <row r="250" spans="1:20" x14ac:dyDescent="0.3">
      <c r="A250">
        <f>VLOOKUP(Toss[[#This Row],[No用]],SetNo[[No.用]:[vlookup 用]],2,FALSE)</f>
        <v>88</v>
      </c>
      <c r="B250">
        <f>IF(A249&lt;&gt;Toss[[#This Row],[No]],1,B249+1)</f>
        <v>2</v>
      </c>
      <c r="C250" s="3" t="s">
        <v>716</v>
      </c>
      <c r="D250" t="s">
        <v>88</v>
      </c>
      <c r="E250" s="3" t="s">
        <v>90</v>
      </c>
      <c r="F250" t="s">
        <v>78</v>
      </c>
      <c r="G250" t="s">
        <v>75</v>
      </c>
      <c r="H250" t="s">
        <v>71</v>
      </c>
      <c r="I250">
        <v>1</v>
      </c>
      <c r="J250" t="s">
        <v>242</v>
      </c>
      <c r="K250" s="3" t="s">
        <v>177</v>
      </c>
      <c r="L250" s="3" t="s">
        <v>172</v>
      </c>
      <c r="M250">
        <v>29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職業体験百沢雄大ICONIC</v>
      </c>
    </row>
    <row r="251" spans="1:20" x14ac:dyDescent="0.3">
      <c r="A251">
        <f>VLOOKUP(Toss[[#This Row],[No用]],SetNo[[No.用]:[vlookup 用]],2,FALSE)</f>
        <v>89</v>
      </c>
      <c r="B251">
        <f>IF(A250&lt;&gt;Toss[[#This Row],[No]],1,B250+1)</f>
        <v>1</v>
      </c>
      <c r="C251" t="s">
        <v>108</v>
      </c>
      <c r="D251" t="s">
        <v>89</v>
      </c>
      <c r="E251" t="s">
        <v>90</v>
      </c>
      <c r="F251" t="s">
        <v>78</v>
      </c>
      <c r="G251" t="s">
        <v>91</v>
      </c>
      <c r="H251" t="s">
        <v>71</v>
      </c>
      <c r="I251">
        <v>1</v>
      </c>
      <c r="J251" t="s">
        <v>242</v>
      </c>
      <c r="K251" s="3" t="s">
        <v>176</v>
      </c>
      <c r="L251" s="3" t="s">
        <v>172</v>
      </c>
      <c r="M251">
        <v>25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ユニフォーム照島游児ICONIC</v>
      </c>
    </row>
    <row r="252" spans="1:20" x14ac:dyDescent="0.3">
      <c r="A252">
        <f>VLOOKUP(Toss[[#This Row],[No用]],SetNo[[No.用]:[vlookup 用]],2,FALSE)</f>
        <v>89</v>
      </c>
      <c r="B252">
        <f>IF(A251&lt;&gt;Toss[[#This Row],[No]],1,B251+1)</f>
        <v>2</v>
      </c>
      <c r="C252" t="s">
        <v>108</v>
      </c>
      <c r="D252" t="s">
        <v>89</v>
      </c>
      <c r="E252" t="s">
        <v>90</v>
      </c>
      <c r="F252" t="s">
        <v>78</v>
      </c>
      <c r="G252" t="s">
        <v>91</v>
      </c>
      <c r="H252" t="s">
        <v>71</v>
      </c>
      <c r="I252">
        <v>1</v>
      </c>
      <c r="J252" t="s">
        <v>242</v>
      </c>
      <c r="K252" s="3" t="s">
        <v>177</v>
      </c>
      <c r="L252" s="3" t="s">
        <v>172</v>
      </c>
      <c r="M252">
        <v>33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ユニフォーム照島游児ICONIC</v>
      </c>
    </row>
    <row r="253" spans="1:20" x14ac:dyDescent="0.3">
      <c r="A253">
        <f>VLOOKUP(Toss[[#This Row],[No用]],SetNo[[No.用]:[vlookup 用]],2,FALSE)</f>
        <v>90</v>
      </c>
      <c r="B253">
        <f>IF(A252&lt;&gt;Toss[[#This Row],[No]],1,B252+1)</f>
        <v>1</v>
      </c>
      <c r="C253" t="s">
        <v>149</v>
      </c>
      <c r="D253" t="s">
        <v>89</v>
      </c>
      <c r="E253" t="s">
        <v>77</v>
      </c>
      <c r="F253" t="s">
        <v>78</v>
      </c>
      <c r="G253" t="s">
        <v>91</v>
      </c>
      <c r="H253" t="s">
        <v>71</v>
      </c>
      <c r="I253">
        <v>1</v>
      </c>
      <c r="J253" t="s">
        <v>242</v>
      </c>
      <c r="K253" s="3" t="s">
        <v>176</v>
      </c>
      <c r="L253" s="3" t="s">
        <v>172</v>
      </c>
      <c r="M253">
        <v>25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制服照島游児ICONIC</v>
      </c>
    </row>
    <row r="254" spans="1:20" x14ac:dyDescent="0.3">
      <c r="A254">
        <f>VLOOKUP(Toss[[#This Row],[No用]],SetNo[[No.用]:[vlookup 用]],2,FALSE)</f>
        <v>90</v>
      </c>
      <c r="B254">
        <f>IF(A253&lt;&gt;Toss[[#This Row],[No]],1,B253+1)</f>
        <v>2</v>
      </c>
      <c r="C254" t="s">
        <v>149</v>
      </c>
      <c r="D254" t="s">
        <v>89</v>
      </c>
      <c r="E254" t="s">
        <v>77</v>
      </c>
      <c r="F254" t="s">
        <v>78</v>
      </c>
      <c r="G254" t="s">
        <v>91</v>
      </c>
      <c r="H254" t="s">
        <v>71</v>
      </c>
      <c r="I254">
        <v>1</v>
      </c>
      <c r="J254" t="s">
        <v>242</v>
      </c>
      <c r="K254" s="3" t="s">
        <v>177</v>
      </c>
      <c r="L254" s="3" t="s">
        <v>172</v>
      </c>
      <c r="M254">
        <v>33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制服照島游児ICONIC</v>
      </c>
    </row>
    <row r="255" spans="1:20" x14ac:dyDescent="0.3">
      <c r="A255">
        <f>VLOOKUP(Toss[[#This Row],[No用]],SetNo[[No.用]:[vlookup 用]],2,FALSE)</f>
        <v>91</v>
      </c>
      <c r="B255">
        <f>IF(A254&lt;&gt;Toss[[#This Row],[No]],1,B254+1)</f>
        <v>1</v>
      </c>
      <c r="C255" t="s">
        <v>108</v>
      </c>
      <c r="D255" t="s">
        <v>92</v>
      </c>
      <c r="E255" t="s">
        <v>90</v>
      </c>
      <c r="F255" t="s">
        <v>82</v>
      </c>
      <c r="G255" t="s">
        <v>91</v>
      </c>
      <c r="H255" t="s">
        <v>71</v>
      </c>
      <c r="I255">
        <v>1</v>
      </c>
      <c r="J255" t="s">
        <v>242</v>
      </c>
      <c r="K255" s="3" t="s">
        <v>176</v>
      </c>
      <c r="L255" s="3" t="s">
        <v>172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ユニフォーム母畑和馬ICONIC</v>
      </c>
    </row>
    <row r="256" spans="1:20" x14ac:dyDescent="0.3">
      <c r="A256">
        <f>VLOOKUP(Toss[[#This Row],[No用]],SetNo[[No.用]:[vlookup 用]],2,FALSE)</f>
        <v>91</v>
      </c>
      <c r="B256">
        <f>IF(A255&lt;&gt;Toss[[#This Row],[No]],1,B255+1)</f>
        <v>2</v>
      </c>
      <c r="C256" t="s">
        <v>108</v>
      </c>
      <c r="D256" t="s">
        <v>92</v>
      </c>
      <c r="E256" t="s">
        <v>90</v>
      </c>
      <c r="F256" t="s">
        <v>82</v>
      </c>
      <c r="G256" t="s">
        <v>91</v>
      </c>
      <c r="H256" t="s">
        <v>71</v>
      </c>
      <c r="I256">
        <v>1</v>
      </c>
      <c r="J256" t="s">
        <v>242</v>
      </c>
      <c r="K256" s="3" t="s">
        <v>177</v>
      </c>
      <c r="L256" s="3" t="s">
        <v>172</v>
      </c>
      <c r="M256">
        <v>25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ユニフォーム母畑和馬ICONIC</v>
      </c>
    </row>
    <row r="257" spans="1:20" x14ac:dyDescent="0.3">
      <c r="A257">
        <f>VLOOKUP(Toss[[#This Row],[No用]],SetNo[[No.用]:[vlookup 用]],2,FALSE)</f>
        <v>92</v>
      </c>
      <c r="B257">
        <f>IF(A256&lt;&gt;Toss[[#This Row],[No]],1,B256+1)</f>
        <v>1</v>
      </c>
      <c r="C257" t="s">
        <v>108</v>
      </c>
      <c r="D257" t="s">
        <v>93</v>
      </c>
      <c r="E257" t="s">
        <v>73</v>
      </c>
      <c r="F257" t="s">
        <v>74</v>
      </c>
      <c r="G257" t="s">
        <v>91</v>
      </c>
      <c r="H257" t="s">
        <v>71</v>
      </c>
      <c r="I257">
        <v>1</v>
      </c>
      <c r="J257" t="s">
        <v>242</v>
      </c>
      <c r="K257" s="3" t="s">
        <v>176</v>
      </c>
      <c r="L257" s="3" t="s">
        <v>183</v>
      </c>
      <c r="M257">
        <v>35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ユニフォーム二岐丈晴ICONIC</v>
      </c>
    </row>
    <row r="258" spans="1:20" x14ac:dyDescent="0.3">
      <c r="A258">
        <f>VLOOKUP(Toss[[#This Row],[No用]],SetNo[[No.用]:[vlookup 用]],2,FALSE)</f>
        <v>92</v>
      </c>
      <c r="B258">
        <f>IF(A257&lt;&gt;Toss[[#This Row],[No]],1,B257+1)</f>
        <v>2</v>
      </c>
      <c r="C258" t="s">
        <v>108</v>
      </c>
      <c r="D258" t="s">
        <v>93</v>
      </c>
      <c r="E258" t="s">
        <v>73</v>
      </c>
      <c r="F258" t="s">
        <v>74</v>
      </c>
      <c r="G258" t="s">
        <v>91</v>
      </c>
      <c r="H258" t="s">
        <v>71</v>
      </c>
      <c r="I258">
        <v>1</v>
      </c>
      <c r="J258" t="s">
        <v>242</v>
      </c>
      <c r="K258" s="3" t="s">
        <v>179</v>
      </c>
      <c r="L258" s="3" t="s">
        <v>183</v>
      </c>
      <c r="M258">
        <v>35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ユニフォーム二岐丈晴ICONIC</v>
      </c>
    </row>
    <row r="259" spans="1:20" x14ac:dyDescent="0.3">
      <c r="A259">
        <f>VLOOKUP(Toss[[#This Row],[No用]],SetNo[[No.用]:[vlookup 用]],2,FALSE)</f>
        <v>92</v>
      </c>
      <c r="B259">
        <f>IF(A258&lt;&gt;Toss[[#This Row],[No]],1,B258+1)</f>
        <v>3</v>
      </c>
      <c r="C259" t="s">
        <v>108</v>
      </c>
      <c r="D259" t="s">
        <v>93</v>
      </c>
      <c r="E259" t="s">
        <v>73</v>
      </c>
      <c r="F259" t="s">
        <v>74</v>
      </c>
      <c r="G259" t="s">
        <v>91</v>
      </c>
      <c r="H259" t="s">
        <v>71</v>
      </c>
      <c r="I259">
        <v>1</v>
      </c>
      <c r="J259" t="s">
        <v>242</v>
      </c>
      <c r="K259" s="3" t="s">
        <v>191</v>
      </c>
      <c r="L259" s="3" t="s">
        <v>172</v>
      </c>
      <c r="M259">
        <v>31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ユニフォーム二岐丈晴ICONIC</v>
      </c>
    </row>
    <row r="260" spans="1:20" x14ac:dyDescent="0.3">
      <c r="A260">
        <f>VLOOKUP(Toss[[#This Row],[No用]],SetNo[[No.用]:[vlookup 用]],2,FALSE)</f>
        <v>92</v>
      </c>
      <c r="B260">
        <f>IF(A259&lt;&gt;Toss[[#This Row],[No]],1,B259+1)</f>
        <v>4</v>
      </c>
      <c r="C260" t="s">
        <v>108</v>
      </c>
      <c r="D260" t="s">
        <v>93</v>
      </c>
      <c r="E260" t="s">
        <v>73</v>
      </c>
      <c r="F260" t="s">
        <v>74</v>
      </c>
      <c r="G260" t="s">
        <v>91</v>
      </c>
      <c r="H260" t="s">
        <v>71</v>
      </c>
      <c r="I260">
        <v>1</v>
      </c>
      <c r="J260" t="s">
        <v>242</v>
      </c>
      <c r="K260" s="3" t="s">
        <v>397</v>
      </c>
      <c r="L260" s="3" t="s">
        <v>183</v>
      </c>
      <c r="M260">
        <v>43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ユニフォーム二岐丈晴ICONIC</v>
      </c>
    </row>
    <row r="261" spans="1:20" x14ac:dyDescent="0.3">
      <c r="A261">
        <f>VLOOKUP(Toss[[#This Row],[No用]],SetNo[[No.用]:[vlookup 用]],2,FALSE)</f>
        <v>92</v>
      </c>
      <c r="B261">
        <f>IF(A260&lt;&gt;Toss[[#This Row],[No]],1,B260+1)</f>
        <v>5</v>
      </c>
      <c r="C261" t="s">
        <v>108</v>
      </c>
      <c r="D261" t="s">
        <v>93</v>
      </c>
      <c r="E261" t="s">
        <v>73</v>
      </c>
      <c r="F261" t="s">
        <v>74</v>
      </c>
      <c r="G261" t="s">
        <v>91</v>
      </c>
      <c r="H261" t="s">
        <v>71</v>
      </c>
      <c r="I261">
        <v>1</v>
      </c>
      <c r="J261" t="s">
        <v>242</v>
      </c>
      <c r="K261" s="3" t="s">
        <v>243</v>
      </c>
      <c r="L261" s="3" t="s">
        <v>172</v>
      </c>
      <c r="M261">
        <v>34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ユニフォーム二岐丈晴ICONIC</v>
      </c>
    </row>
    <row r="262" spans="1:20" x14ac:dyDescent="0.3">
      <c r="A262">
        <f>VLOOKUP(Toss[[#This Row],[No用]],SetNo[[No.用]:[vlookup 用]],2,FALSE)</f>
        <v>92</v>
      </c>
      <c r="B262">
        <f>IF(A261&lt;&gt;Toss[[#This Row],[No]],1,B261+1)</f>
        <v>6</v>
      </c>
      <c r="C262" t="s">
        <v>108</v>
      </c>
      <c r="D262" t="s">
        <v>93</v>
      </c>
      <c r="E262" t="s">
        <v>73</v>
      </c>
      <c r="F262" t="s">
        <v>74</v>
      </c>
      <c r="G262" t="s">
        <v>91</v>
      </c>
      <c r="H262" t="s">
        <v>71</v>
      </c>
      <c r="I262">
        <v>1</v>
      </c>
      <c r="J262" t="s">
        <v>242</v>
      </c>
      <c r="K262" s="3" t="s">
        <v>177</v>
      </c>
      <c r="L262" s="3" t="s">
        <v>172</v>
      </c>
      <c r="M262">
        <v>34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ユニフォーム二岐丈晴ICONIC</v>
      </c>
    </row>
    <row r="263" spans="1:20" x14ac:dyDescent="0.3">
      <c r="A263">
        <f>VLOOKUP(Toss[[#This Row],[No用]],SetNo[[No.用]:[vlookup 用]],2,FALSE)</f>
        <v>92</v>
      </c>
      <c r="B263">
        <f>IF(A262&lt;&gt;Toss[[#This Row],[No]],1,B262+1)</f>
        <v>7</v>
      </c>
      <c r="C263" t="s">
        <v>108</v>
      </c>
      <c r="D263" t="s">
        <v>93</v>
      </c>
      <c r="E263" t="s">
        <v>73</v>
      </c>
      <c r="F263" t="s">
        <v>74</v>
      </c>
      <c r="G263" t="s">
        <v>91</v>
      </c>
      <c r="H263" t="s">
        <v>71</v>
      </c>
      <c r="I263">
        <v>1</v>
      </c>
      <c r="J263" t="s">
        <v>242</v>
      </c>
      <c r="K263" s="3" t="s">
        <v>192</v>
      </c>
      <c r="L263" s="3" t="s">
        <v>235</v>
      </c>
      <c r="M263">
        <v>47</v>
      </c>
      <c r="N263">
        <v>0</v>
      </c>
      <c r="O263">
        <v>57</v>
      </c>
      <c r="P263">
        <v>0</v>
      </c>
      <c r="T263" t="str">
        <f>Toss[[#This Row],[服装]]&amp;Toss[[#This Row],[名前]]&amp;Toss[[#This Row],[レアリティ]]</f>
        <v>ユニフォーム二岐丈晴ICONIC</v>
      </c>
    </row>
    <row r="264" spans="1:20" x14ac:dyDescent="0.3">
      <c r="A264">
        <f>VLOOKUP(Toss[[#This Row],[No用]],SetNo[[No.用]:[vlookup 用]],2,FALSE)</f>
        <v>93</v>
      </c>
      <c r="B264">
        <f>IF(A263&lt;&gt;Toss[[#This Row],[No]],1,B263+1)</f>
        <v>1</v>
      </c>
      <c r="C264" t="s">
        <v>149</v>
      </c>
      <c r="D264" t="s">
        <v>93</v>
      </c>
      <c r="E264" t="s">
        <v>90</v>
      </c>
      <c r="F264" t="s">
        <v>74</v>
      </c>
      <c r="G264" t="s">
        <v>91</v>
      </c>
      <c r="H264" t="s">
        <v>71</v>
      </c>
      <c r="I264">
        <v>1</v>
      </c>
      <c r="J264" t="s">
        <v>242</v>
      </c>
      <c r="K264" s="3" t="s">
        <v>176</v>
      </c>
      <c r="L264" s="3" t="s">
        <v>183</v>
      </c>
      <c r="M264">
        <v>35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制服二岐丈晴ICONIC</v>
      </c>
    </row>
    <row r="265" spans="1:20" x14ac:dyDescent="0.3">
      <c r="A265">
        <f>VLOOKUP(Toss[[#This Row],[No用]],SetNo[[No.用]:[vlookup 用]],2,FALSE)</f>
        <v>93</v>
      </c>
      <c r="B265">
        <f>IF(A264&lt;&gt;Toss[[#This Row],[No]],1,B264+1)</f>
        <v>2</v>
      </c>
      <c r="C265" t="s">
        <v>149</v>
      </c>
      <c r="D265" t="s">
        <v>93</v>
      </c>
      <c r="E265" t="s">
        <v>90</v>
      </c>
      <c r="F265" t="s">
        <v>74</v>
      </c>
      <c r="G265" t="s">
        <v>91</v>
      </c>
      <c r="H265" t="s">
        <v>71</v>
      </c>
      <c r="I265">
        <v>1</v>
      </c>
      <c r="J265" t="s">
        <v>242</v>
      </c>
      <c r="K265" s="3" t="s">
        <v>179</v>
      </c>
      <c r="L265" s="3" t="s">
        <v>183</v>
      </c>
      <c r="M265">
        <v>35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制服二岐丈晴ICONIC</v>
      </c>
    </row>
    <row r="266" spans="1:20" x14ac:dyDescent="0.3">
      <c r="A266">
        <f>VLOOKUP(Toss[[#This Row],[No用]],SetNo[[No.用]:[vlookup 用]],2,FALSE)</f>
        <v>93</v>
      </c>
      <c r="B266">
        <f>IF(A265&lt;&gt;Toss[[#This Row],[No]],1,B265+1)</f>
        <v>3</v>
      </c>
      <c r="C266" t="s">
        <v>149</v>
      </c>
      <c r="D266" t="s">
        <v>93</v>
      </c>
      <c r="E266" t="s">
        <v>90</v>
      </c>
      <c r="F266" t="s">
        <v>74</v>
      </c>
      <c r="G266" t="s">
        <v>91</v>
      </c>
      <c r="H266" t="s">
        <v>71</v>
      </c>
      <c r="I266">
        <v>1</v>
      </c>
      <c r="J266" t="s">
        <v>242</v>
      </c>
      <c r="K266" s="3" t="s">
        <v>191</v>
      </c>
      <c r="L266" s="3" t="s">
        <v>172</v>
      </c>
      <c r="M266">
        <v>32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制服二岐丈晴ICONIC</v>
      </c>
    </row>
    <row r="267" spans="1:20" x14ac:dyDescent="0.3">
      <c r="A267">
        <f>VLOOKUP(Toss[[#This Row],[No用]],SetNo[[No.用]:[vlookup 用]],2,FALSE)</f>
        <v>93</v>
      </c>
      <c r="B267">
        <f>IF(A266&lt;&gt;Toss[[#This Row],[No]],1,B266+1)</f>
        <v>4</v>
      </c>
      <c r="C267" t="s">
        <v>149</v>
      </c>
      <c r="D267" t="s">
        <v>93</v>
      </c>
      <c r="E267" t="s">
        <v>90</v>
      </c>
      <c r="F267" t="s">
        <v>74</v>
      </c>
      <c r="G267" t="s">
        <v>91</v>
      </c>
      <c r="H267" t="s">
        <v>71</v>
      </c>
      <c r="I267">
        <v>1</v>
      </c>
      <c r="J267" t="s">
        <v>242</v>
      </c>
      <c r="K267" s="3" t="s">
        <v>397</v>
      </c>
      <c r="L267" s="3" t="s">
        <v>183</v>
      </c>
      <c r="M267">
        <v>43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制服二岐丈晴ICONIC</v>
      </c>
    </row>
    <row r="268" spans="1:20" x14ac:dyDescent="0.3">
      <c r="A268">
        <f>VLOOKUP(Toss[[#This Row],[No用]],SetNo[[No.用]:[vlookup 用]],2,FALSE)</f>
        <v>93</v>
      </c>
      <c r="B268">
        <f>IF(A267&lt;&gt;Toss[[#This Row],[No]],1,B267+1)</f>
        <v>5</v>
      </c>
      <c r="C268" t="s">
        <v>149</v>
      </c>
      <c r="D268" t="s">
        <v>93</v>
      </c>
      <c r="E268" t="s">
        <v>90</v>
      </c>
      <c r="F268" t="s">
        <v>74</v>
      </c>
      <c r="G268" t="s">
        <v>91</v>
      </c>
      <c r="H268" t="s">
        <v>71</v>
      </c>
      <c r="I268">
        <v>1</v>
      </c>
      <c r="J268" t="s">
        <v>242</v>
      </c>
      <c r="K268" s="3" t="s">
        <v>243</v>
      </c>
      <c r="L268" s="3" t="s">
        <v>188</v>
      </c>
      <c r="M268">
        <v>37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制服二岐丈晴ICONIC</v>
      </c>
    </row>
    <row r="269" spans="1:20" x14ac:dyDescent="0.3">
      <c r="A269">
        <f>VLOOKUP(Toss[[#This Row],[No用]],SetNo[[No.用]:[vlookup 用]],2,FALSE)</f>
        <v>93</v>
      </c>
      <c r="B269">
        <f>IF(A268&lt;&gt;Toss[[#This Row],[No]],1,B268+1)</f>
        <v>6</v>
      </c>
      <c r="C269" t="s">
        <v>149</v>
      </c>
      <c r="D269" t="s">
        <v>93</v>
      </c>
      <c r="E269" t="s">
        <v>90</v>
      </c>
      <c r="F269" t="s">
        <v>74</v>
      </c>
      <c r="G269" t="s">
        <v>91</v>
      </c>
      <c r="H269" t="s">
        <v>71</v>
      </c>
      <c r="I269">
        <v>1</v>
      </c>
      <c r="J269" t="s">
        <v>242</v>
      </c>
      <c r="K269" s="3" t="s">
        <v>397</v>
      </c>
      <c r="L269" s="3" t="s">
        <v>235</v>
      </c>
      <c r="M269">
        <v>47</v>
      </c>
      <c r="N269">
        <v>0</v>
      </c>
      <c r="O269">
        <v>57</v>
      </c>
      <c r="P269">
        <v>0</v>
      </c>
      <c r="T269" t="str">
        <f>Toss[[#This Row],[服装]]&amp;Toss[[#This Row],[名前]]&amp;Toss[[#This Row],[レアリティ]]</f>
        <v>制服二岐丈晴ICONIC</v>
      </c>
    </row>
    <row r="270" spans="1:20" x14ac:dyDescent="0.3">
      <c r="A270">
        <f>VLOOKUP(Toss[[#This Row],[No用]],SetNo[[No.用]:[vlookup 用]],2,FALSE)</f>
        <v>93</v>
      </c>
      <c r="B270">
        <f>IF(A269&lt;&gt;Toss[[#This Row],[No]],1,B269+1)</f>
        <v>7</v>
      </c>
      <c r="C270" t="s">
        <v>149</v>
      </c>
      <c r="D270" t="s">
        <v>93</v>
      </c>
      <c r="E270" t="s">
        <v>90</v>
      </c>
      <c r="F270" t="s">
        <v>74</v>
      </c>
      <c r="G270" t="s">
        <v>91</v>
      </c>
      <c r="H270" t="s">
        <v>71</v>
      </c>
      <c r="I270">
        <v>1</v>
      </c>
      <c r="J270" t="s">
        <v>242</v>
      </c>
      <c r="K270" s="3" t="s">
        <v>243</v>
      </c>
      <c r="L270" s="3" t="s">
        <v>235</v>
      </c>
      <c r="M270">
        <v>47</v>
      </c>
      <c r="N270">
        <v>0</v>
      </c>
      <c r="O270">
        <v>57</v>
      </c>
      <c r="P270">
        <v>0</v>
      </c>
      <c r="T270" t="str">
        <f>Toss[[#This Row],[服装]]&amp;Toss[[#This Row],[名前]]&amp;Toss[[#This Row],[レアリティ]]</f>
        <v>制服二岐丈晴ICONIC</v>
      </c>
    </row>
    <row r="271" spans="1:20" x14ac:dyDescent="0.3">
      <c r="A271">
        <f>VLOOKUP(Toss[[#This Row],[No用]],SetNo[[No.用]:[vlookup 用]],2,FALSE)</f>
        <v>94</v>
      </c>
      <c r="B271">
        <f>IF(A270&lt;&gt;Toss[[#This Row],[No]],1,B270+1)</f>
        <v>1</v>
      </c>
      <c r="C271" t="s">
        <v>108</v>
      </c>
      <c r="D271" t="s">
        <v>99</v>
      </c>
      <c r="E271" t="s">
        <v>73</v>
      </c>
      <c r="F271" t="s">
        <v>78</v>
      </c>
      <c r="G271" t="s">
        <v>91</v>
      </c>
      <c r="H271" t="s">
        <v>71</v>
      </c>
      <c r="I271">
        <v>1</v>
      </c>
      <c r="J271" t="s">
        <v>242</v>
      </c>
      <c r="K271" s="3" t="s">
        <v>176</v>
      </c>
      <c r="L271" s="3" t="s">
        <v>172</v>
      </c>
      <c r="M271">
        <v>26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ユニフォーム沼尻凛太郎ICONIC</v>
      </c>
    </row>
    <row r="272" spans="1:20" x14ac:dyDescent="0.3">
      <c r="A272">
        <f>VLOOKUP(Toss[[#This Row],[No用]],SetNo[[No.用]:[vlookup 用]],2,FALSE)</f>
        <v>94</v>
      </c>
      <c r="B272">
        <f>IF(A271&lt;&gt;Toss[[#This Row],[No]],1,B271+1)</f>
        <v>2</v>
      </c>
      <c r="C272" t="s">
        <v>108</v>
      </c>
      <c r="D272" t="s">
        <v>99</v>
      </c>
      <c r="E272" t="s">
        <v>73</v>
      </c>
      <c r="F272" t="s">
        <v>78</v>
      </c>
      <c r="G272" t="s">
        <v>91</v>
      </c>
      <c r="H272" t="s">
        <v>71</v>
      </c>
      <c r="I272">
        <v>1</v>
      </c>
      <c r="J272" t="s">
        <v>242</v>
      </c>
      <c r="K272" s="3" t="s">
        <v>177</v>
      </c>
      <c r="L272" s="3" t="s">
        <v>172</v>
      </c>
      <c r="M272">
        <v>31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ユニフォーム沼尻凛太郎ICONIC</v>
      </c>
    </row>
    <row r="273" spans="1:20" x14ac:dyDescent="0.3">
      <c r="A273">
        <f>VLOOKUP(Toss[[#This Row],[No用]],SetNo[[No.用]:[vlookup 用]],2,FALSE)</f>
        <v>95</v>
      </c>
      <c r="B273">
        <f>IF(A272&lt;&gt;Toss[[#This Row],[No]],1,B272+1)</f>
        <v>1</v>
      </c>
      <c r="C273" t="s">
        <v>108</v>
      </c>
      <c r="D273" t="s">
        <v>94</v>
      </c>
      <c r="E273" t="s">
        <v>90</v>
      </c>
      <c r="F273" t="s">
        <v>82</v>
      </c>
      <c r="G273" t="s">
        <v>91</v>
      </c>
      <c r="H273" t="s">
        <v>71</v>
      </c>
      <c r="I273">
        <v>1</v>
      </c>
      <c r="J273" t="s">
        <v>242</v>
      </c>
      <c r="K273" s="3" t="s">
        <v>176</v>
      </c>
      <c r="L273" s="3" t="s">
        <v>172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ユニフォーム飯坂信義ICONIC</v>
      </c>
    </row>
    <row r="274" spans="1:20" x14ac:dyDescent="0.3">
      <c r="A274">
        <f>VLOOKUP(Toss[[#This Row],[No用]],SetNo[[No.用]:[vlookup 用]],2,FALSE)</f>
        <v>95</v>
      </c>
      <c r="B274">
        <f>IF(A273&lt;&gt;Toss[[#This Row],[No]],1,B273+1)</f>
        <v>2</v>
      </c>
      <c r="C274" t="s">
        <v>108</v>
      </c>
      <c r="D274" t="s">
        <v>94</v>
      </c>
      <c r="E274" t="s">
        <v>90</v>
      </c>
      <c r="F274" t="s">
        <v>82</v>
      </c>
      <c r="G274" t="s">
        <v>91</v>
      </c>
      <c r="H274" t="s">
        <v>71</v>
      </c>
      <c r="I274">
        <v>1</v>
      </c>
      <c r="J274" t="s">
        <v>242</v>
      </c>
      <c r="K274" s="3" t="s">
        <v>177</v>
      </c>
      <c r="L274" s="3" t="s">
        <v>172</v>
      </c>
      <c r="M274">
        <v>25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ユニフォーム飯坂信義ICONIC</v>
      </c>
    </row>
    <row r="275" spans="1:20" x14ac:dyDescent="0.3">
      <c r="A275">
        <f>VLOOKUP(Toss[[#This Row],[No用]],SetNo[[No.用]:[vlookup 用]],2,FALSE)</f>
        <v>96</v>
      </c>
      <c r="B275">
        <f>IF(A274&lt;&gt;Toss[[#This Row],[No]],1,B274+1)</f>
        <v>1</v>
      </c>
      <c r="C275" t="s">
        <v>108</v>
      </c>
      <c r="D275" t="s">
        <v>95</v>
      </c>
      <c r="E275" t="s">
        <v>90</v>
      </c>
      <c r="F275" t="s">
        <v>78</v>
      </c>
      <c r="G275" t="s">
        <v>91</v>
      </c>
      <c r="H275" t="s">
        <v>71</v>
      </c>
      <c r="I275">
        <v>1</v>
      </c>
      <c r="J275" t="s">
        <v>242</v>
      </c>
      <c r="K275" s="3" t="s">
        <v>176</v>
      </c>
      <c r="L275" s="3" t="s">
        <v>172</v>
      </c>
      <c r="M275">
        <v>26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ユニフォーム東山勝道ICONIC</v>
      </c>
    </row>
    <row r="276" spans="1:20" x14ac:dyDescent="0.3">
      <c r="A276">
        <f>VLOOKUP(Toss[[#This Row],[No用]],SetNo[[No.用]:[vlookup 用]],2,FALSE)</f>
        <v>96</v>
      </c>
      <c r="B276">
        <f>IF(A275&lt;&gt;Toss[[#This Row],[No]],1,B275+1)</f>
        <v>2</v>
      </c>
      <c r="C276" t="s">
        <v>108</v>
      </c>
      <c r="D276" t="s">
        <v>95</v>
      </c>
      <c r="E276" t="s">
        <v>90</v>
      </c>
      <c r="F276" t="s">
        <v>78</v>
      </c>
      <c r="G276" t="s">
        <v>91</v>
      </c>
      <c r="H276" t="s">
        <v>71</v>
      </c>
      <c r="I276">
        <v>1</v>
      </c>
      <c r="J276" t="s">
        <v>242</v>
      </c>
      <c r="K276" s="3" t="s">
        <v>177</v>
      </c>
      <c r="L276" s="3" t="s">
        <v>172</v>
      </c>
      <c r="M276">
        <v>31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ユニフォーム東山勝道ICONIC</v>
      </c>
    </row>
    <row r="277" spans="1:20" x14ac:dyDescent="0.3">
      <c r="A277">
        <f>VLOOKUP(Toss[[#This Row],[No用]],SetNo[[No.用]:[vlookup 用]],2,FALSE)</f>
        <v>97</v>
      </c>
      <c r="B277">
        <f>IF(A276&lt;&gt;Toss[[#This Row],[No]],1,B276+1)</f>
        <v>1</v>
      </c>
      <c r="C277" t="s">
        <v>108</v>
      </c>
      <c r="D277" t="s">
        <v>96</v>
      </c>
      <c r="E277" t="s">
        <v>90</v>
      </c>
      <c r="F277" t="s">
        <v>80</v>
      </c>
      <c r="G277" t="s">
        <v>91</v>
      </c>
      <c r="H277" t="s">
        <v>71</v>
      </c>
      <c r="I277">
        <v>1</v>
      </c>
      <c r="J277" t="s">
        <v>242</v>
      </c>
      <c r="K277" s="3" t="s">
        <v>176</v>
      </c>
      <c r="L277" s="3" t="s">
        <v>172</v>
      </c>
      <c r="M277">
        <v>27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ユニフォーム土湯新ICONIC</v>
      </c>
    </row>
    <row r="278" spans="1:20" x14ac:dyDescent="0.3">
      <c r="A278">
        <f>VLOOKUP(Toss[[#This Row],[No用]],SetNo[[No.用]:[vlookup 用]],2,FALSE)</f>
        <v>98</v>
      </c>
      <c r="B278">
        <f>IF(A277&lt;&gt;Toss[[#This Row],[No]],1,B277+1)</f>
        <v>1</v>
      </c>
      <c r="C278" t="s">
        <v>216</v>
      </c>
      <c r="D278" t="s">
        <v>582</v>
      </c>
      <c r="E278" t="s">
        <v>28</v>
      </c>
      <c r="F278" t="s">
        <v>25</v>
      </c>
      <c r="G278" t="s">
        <v>157</v>
      </c>
      <c r="H278" t="s">
        <v>71</v>
      </c>
      <c r="I278">
        <v>1</v>
      </c>
      <c r="J278" t="s">
        <v>242</v>
      </c>
      <c r="K278" s="3" t="s">
        <v>176</v>
      </c>
      <c r="L278" s="3" t="s">
        <v>172</v>
      </c>
      <c r="M278">
        <v>31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ユニフォーム中島猛ICONIC</v>
      </c>
    </row>
    <row r="279" spans="1:20" x14ac:dyDescent="0.3">
      <c r="A279">
        <f>VLOOKUP(Toss[[#This Row],[No用]],SetNo[[No.用]:[vlookup 用]],2,FALSE)</f>
        <v>98</v>
      </c>
      <c r="B279">
        <f>IF(A278&lt;&gt;Toss[[#This Row],[No]],1,B278+1)</f>
        <v>2</v>
      </c>
      <c r="C279" t="s">
        <v>216</v>
      </c>
      <c r="D279" t="s">
        <v>582</v>
      </c>
      <c r="E279" t="s">
        <v>28</v>
      </c>
      <c r="F279" t="s">
        <v>25</v>
      </c>
      <c r="G279" t="s">
        <v>157</v>
      </c>
      <c r="H279" t="s">
        <v>71</v>
      </c>
      <c r="I279">
        <v>1</v>
      </c>
      <c r="J279" t="s">
        <v>242</v>
      </c>
      <c r="K279" s="3" t="s">
        <v>177</v>
      </c>
      <c r="L279" s="3" t="s">
        <v>172</v>
      </c>
      <c r="M279">
        <v>33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ユニフォーム中島猛ICONIC</v>
      </c>
    </row>
    <row r="280" spans="1:20" x14ac:dyDescent="0.3">
      <c r="A280">
        <f>VLOOKUP(Toss[[#This Row],[No用]],SetNo[[No.用]:[vlookup 用]],2,FALSE)</f>
        <v>99</v>
      </c>
      <c r="B280">
        <f>IF(A279&lt;&gt;Toss[[#This Row],[No]],1,B279+1)</f>
        <v>1</v>
      </c>
      <c r="C280" t="s">
        <v>216</v>
      </c>
      <c r="D280" t="s">
        <v>585</v>
      </c>
      <c r="E280" t="s">
        <v>24</v>
      </c>
      <c r="F280" t="s">
        <v>25</v>
      </c>
      <c r="G280" t="s">
        <v>157</v>
      </c>
      <c r="H280" t="s">
        <v>71</v>
      </c>
      <c r="I280">
        <v>1</v>
      </c>
      <c r="J280" t="s">
        <v>242</v>
      </c>
      <c r="K280" s="3" t="s">
        <v>176</v>
      </c>
      <c r="L280" s="3" t="s">
        <v>172</v>
      </c>
      <c r="M280">
        <v>24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ユニフォーム白石優希ICONIC</v>
      </c>
    </row>
    <row r="281" spans="1:20" x14ac:dyDescent="0.3">
      <c r="A281">
        <f>VLOOKUP(Toss[[#This Row],[No用]],SetNo[[No.用]:[vlookup 用]],2,FALSE)</f>
        <v>99</v>
      </c>
      <c r="B281">
        <f>IF(A280&lt;&gt;Toss[[#This Row],[No]],1,B280+1)</f>
        <v>2</v>
      </c>
      <c r="C281" t="s">
        <v>216</v>
      </c>
      <c r="D281" t="s">
        <v>585</v>
      </c>
      <c r="E281" t="s">
        <v>24</v>
      </c>
      <c r="F281" t="s">
        <v>25</v>
      </c>
      <c r="G281" t="s">
        <v>157</v>
      </c>
      <c r="H281" t="s">
        <v>71</v>
      </c>
      <c r="I281">
        <v>1</v>
      </c>
      <c r="J281" t="s">
        <v>242</v>
      </c>
      <c r="K281" s="3" t="s">
        <v>177</v>
      </c>
      <c r="L281" s="3" t="s">
        <v>172</v>
      </c>
      <c r="M281">
        <v>29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ユニフォーム白石優希ICONIC</v>
      </c>
    </row>
    <row r="282" spans="1:20" x14ac:dyDescent="0.3">
      <c r="A282">
        <f>VLOOKUP(Toss[[#This Row],[No用]],SetNo[[No.用]:[vlookup 用]],2,FALSE)</f>
        <v>100</v>
      </c>
      <c r="B282">
        <f>IF(A281&lt;&gt;Toss[[#This Row],[No]],1,B281+1)</f>
        <v>1</v>
      </c>
      <c r="C282" t="s">
        <v>216</v>
      </c>
      <c r="D282" t="s">
        <v>588</v>
      </c>
      <c r="E282" t="s">
        <v>28</v>
      </c>
      <c r="F282" t="s">
        <v>31</v>
      </c>
      <c r="G282" t="s">
        <v>157</v>
      </c>
      <c r="H282" t="s">
        <v>71</v>
      </c>
      <c r="I282">
        <v>1</v>
      </c>
      <c r="J282" t="s">
        <v>242</v>
      </c>
      <c r="K282" s="3" t="s">
        <v>176</v>
      </c>
      <c r="L282" s="3" t="s">
        <v>183</v>
      </c>
      <c r="M282">
        <v>37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ユニフォーム花山一雅ICONIC</v>
      </c>
    </row>
    <row r="283" spans="1:20" x14ac:dyDescent="0.3">
      <c r="A283">
        <f>VLOOKUP(Toss[[#This Row],[No用]],SetNo[[No.用]:[vlookup 用]],2,FALSE)</f>
        <v>100</v>
      </c>
      <c r="B283">
        <f>IF(A282&lt;&gt;Toss[[#This Row],[No]],1,B282+1)</f>
        <v>2</v>
      </c>
      <c r="C283" t="s">
        <v>216</v>
      </c>
      <c r="D283" t="s">
        <v>588</v>
      </c>
      <c r="E283" t="s">
        <v>28</v>
      </c>
      <c r="F283" t="s">
        <v>31</v>
      </c>
      <c r="G283" t="s">
        <v>157</v>
      </c>
      <c r="H283" t="s">
        <v>71</v>
      </c>
      <c r="I283">
        <v>1</v>
      </c>
      <c r="J283" t="s">
        <v>242</v>
      </c>
      <c r="K283" s="3" t="s">
        <v>179</v>
      </c>
      <c r="L283" s="3" t="s">
        <v>183</v>
      </c>
      <c r="M283">
        <v>37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ユニフォーム花山一雅ICONIC</v>
      </c>
    </row>
    <row r="284" spans="1:20" x14ac:dyDescent="0.3">
      <c r="A284">
        <f>VLOOKUP(Toss[[#This Row],[No用]],SetNo[[No.用]:[vlookup 用]],2,FALSE)</f>
        <v>100</v>
      </c>
      <c r="B284">
        <f>IF(A283&lt;&gt;Toss[[#This Row],[No]],1,B283+1)</f>
        <v>3</v>
      </c>
      <c r="C284" t="s">
        <v>216</v>
      </c>
      <c r="D284" t="s">
        <v>588</v>
      </c>
      <c r="E284" t="s">
        <v>28</v>
      </c>
      <c r="F284" t="s">
        <v>31</v>
      </c>
      <c r="G284" t="s">
        <v>157</v>
      </c>
      <c r="H284" t="s">
        <v>71</v>
      </c>
      <c r="I284">
        <v>1</v>
      </c>
      <c r="J284" t="s">
        <v>242</v>
      </c>
      <c r="K284" s="3" t="s">
        <v>182</v>
      </c>
      <c r="L284" s="3" t="s">
        <v>183</v>
      </c>
      <c r="M284">
        <v>42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ユニフォーム花山一雅ICONIC</v>
      </c>
    </row>
    <row r="285" spans="1:20" x14ac:dyDescent="0.3">
      <c r="A285">
        <f>VLOOKUP(Toss[[#This Row],[No用]],SetNo[[No.用]:[vlookup 用]],2,FALSE)</f>
        <v>100</v>
      </c>
      <c r="B285">
        <f>IF(A284&lt;&gt;Toss[[#This Row],[No]],1,B284+1)</f>
        <v>4</v>
      </c>
      <c r="C285" t="s">
        <v>216</v>
      </c>
      <c r="D285" t="s">
        <v>588</v>
      </c>
      <c r="E285" t="s">
        <v>28</v>
      </c>
      <c r="F285" t="s">
        <v>31</v>
      </c>
      <c r="G285" t="s">
        <v>157</v>
      </c>
      <c r="H285" t="s">
        <v>71</v>
      </c>
      <c r="I285">
        <v>1</v>
      </c>
      <c r="J285" t="s">
        <v>242</v>
      </c>
      <c r="K285" s="3" t="s">
        <v>243</v>
      </c>
      <c r="L285" s="3" t="s">
        <v>172</v>
      </c>
      <c r="M285">
        <v>35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ユニフォーム花山一雅ICONIC</v>
      </c>
    </row>
    <row r="286" spans="1:20" x14ac:dyDescent="0.3">
      <c r="A286">
        <f>VLOOKUP(Toss[[#This Row],[No用]],SetNo[[No.用]:[vlookup 用]],2,FALSE)</f>
        <v>100</v>
      </c>
      <c r="B286">
        <f>IF(A285&lt;&gt;Toss[[#This Row],[No]],1,B285+1)</f>
        <v>5</v>
      </c>
      <c r="C286" t="s">
        <v>216</v>
      </c>
      <c r="D286" t="s">
        <v>588</v>
      </c>
      <c r="E286" t="s">
        <v>28</v>
      </c>
      <c r="F286" t="s">
        <v>31</v>
      </c>
      <c r="G286" t="s">
        <v>157</v>
      </c>
      <c r="H286" t="s">
        <v>71</v>
      </c>
      <c r="I286">
        <v>1</v>
      </c>
      <c r="J286" t="s">
        <v>242</v>
      </c>
      <c r="K286" s="3" t="s">
        <v>193</v>
      </c>
      <c r="L286" s="3" t="s">
        <v>235</v>
      </c>
      <c r="M286">
        <v>49</v>
      </c>
      <c r="N286">
        <v>0</v>
      </c>
      <c r="O286">
        <v>59</v>
      </c>
      <c r="P286">
        <v>0</v>
      </c>
      <c r="T286" t="str">
        <f>Toss[[#This Row],[服装]]&amp;Toss[[#This Row],[名前]]&amp;Toss[[#This Row],[レアリティ]]</f>
        <v>ユニフォーム花山一雅ICONIC</v>
      </c>
    </row>
    <row r="287" spans="1:20" x14ac:dyDescent="0.3">
      <c r="A287">
        <f>VLOOKUP(Toss[[#This Row],[No用]],SetNo[[No.用]:[vlookup 用]],2,FALSE)</f>
        <v>101</v>
      </c>
      <c r="B287">
        <f>IF(A286&lt;&gt;Toss[[#This Row],[No]],1,B286+1)</f>
        <v>1</v>
      </c>
      <c r="C287" t="s">
        <v>216</v>
      </c>
      <c r="D287" t="s">
        <v>591</v>
      </c>
      <c r="E287" t="s">
        <v>28</v>
      </c>
      <c r="F287" t="s">
        <v>26</v>
      </c>
      <c r="G287" t="s">
        <v>157</v>
      </c>
      <c r="H287" t="s">
        <v>71</v>
      </c>
      <c r="I287">
        <v>1</v>
      </c>
      <c r="J287" t="s">
        <v>242</v>
      </c>
      <c r="K287" s="3" t="s">
        <v>176</v>
      </c>
      <c r="L287" s="3" t="s">
        <v>172</v>
      </c>
      <c r="M287">
        <v>24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ユニフォーム鳴子哲平ICONIC</v>
      </c>
    </row>
    <row r="288" spans="1:20" x14ac:dyDescent="0.3">
      <c r="A288">
        <f>VLOOKUP(Toss[[#This Row],[No用]],SetNo[[No.用]:[vlookup 用]],2,FALSE)</f>
        <v>101</v>
      </c>
      <c r="B288">
        <f>IF(A287&lt;&gt;Toss[[#This Row],[No]],1,B287+1)</f>
        <v>2</v>
      </c>
      <c r="C288" t="s">
        <v>216</v>
      </c>
      <c r="D288" t="s">
        <v>591</v>
      </c>
      <c r="E288" t="s">
        <v>28</v>
      </c>
      <c r="F288" t="s">
        <v>26</v>
      </c>
      <c r="G288" t="s">
        <v>157</v>
      </c>
      <c r="H288" t="s">
        <v>71</v>
      </c>
      <c r="I288">
        <v>1</v>
      </c>
      <c r="J288" t="s">
        <v>242</v>
      </c>
      <c r="K288" s="3" t="s">
        <v>177</v>
      </c>
      <c r="L288" s="3" t="s">
        <v>172</v>
      </c>
      <c r="M288">
        <v>24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ユニフォーム鳴子哲平ICONIC</v>
      </c>
    </row>
    <row r="289" spans="1:20" x14ac:dyDescent="0.3">
      <c r="A289">
        <f>VLOOKUP(Toss[[#This Row],[No用]],SetNo[[No.用]:[vlookup 用]],2,FALSE)</f>
        <v>102</v>
      </c>
      <c r="B289">
        <f>IF(A288&lt;&gt;Toss[[#This Row],[No]],1,B288+1)</f>
        <v>1</v>
      </c>
      <c r="C289" t="s">
        <v>216</v>
      </c>
      <c r="D289" t="s">
        <v>594</v>
      </c>
      <c r="E289" t="s">
        <v>28</v>
      </c>
      <c r="F289" t="s">
        <v>21</v>
      </c>
      <c r="G289" t="s">
        <v>157</v>
      </c>
      <c r="H289" t="s">
        <v>71</v>
      </c>
      <c r="I289">
        <v>1</v>
      </c>
      <c r="J289" t="s">
        <v>242</v>
      </c>
      <c r="K289" s="3" t="s">
        <v>176</v>
      </c>
      <c r="L289" s="3" t="s">
        <v>172</v>
      </c>
      <c r="M289">
        <v>27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ユニフォーム秋保和光ICONIC</v>
      </c>
    </row>
    <row r="290" spans="1:20" x14ac:dyDescent="0.3">
      <c r="A290">
        <f>VLOOKUP(Toss[[#This Row],[No用]],SetNo[[No.用]:[vlookup 用]],2,FALSE)</f>
        <v>103</v>
      </c>
      <c r="B290">
        <f>IF(A289&lt;&gt;Toss[[#This Row],[No]],1,B289+1)</f>
        <v>1</v>
      </c>
      <c r="C290" t="s">
        <v>216</v>
      </c>
      <c r="D290" t="s">
        <v>597</v>
      </c>
      <c r="E290" t="s">
        <v>28</v>
      </c>
      <c r="F290" t="s">
        <v>26</v>
      </c>
      <c r="G290" t="s">
        <v>157</v>
      </c>
      <c r="H290" t="s">
        <v>71</v>
      </c>
      <c r="I290">
        <v>1</v>
      </c>
      <c r="J290" t="s">
        <v>242</v>
      </c>
      <c r="K290" s="3" t="s">
        <v>176</v>
      </c>
      <c r="L290" s="3" t="s">
        <v>172</v>
      </c>
      <c r="M290">
        <v>23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ユニフォーム松島剛ICONIC</v>
      </c>
    </row>
    <row r="291" spans="1:20" x14ac:dyDescent="0.3">
      <c r="A291">
        <f>VLOOKUP(Toss[[#This Row],[No用]],SetNo[[No.用]:[vlookup 用]],2,FALSE)</f>
        <v>103</v>
      </c>
      <c r="B291">
        <f>IF(A290&lt;&gt;Toss[[#This Row],[No]],1,B290+1)</f>
        <v>2</v>
      </c>
      <c r="C291" t="s">
        <v>216</v>
      </c>
      <c r="D291" t="s">
        <v>597</v>
      </c>
      <c r="E291" t="s">
        <v>28</v>
      </c>
      <c r="F291" t="s">
        <v>26</v>
      </c>
      <c r="G291" t="s">
        <v>157</v>
      </c>
      <c r="H291" t="s">
        <v>71</v>
      </c>
      <c r="I291">
        <v>1</v>
      </c>
      <c r="J291" t="s">
        <v>242</v>
      </c>
      <c r="K291" s="3" t="s">
        <v>177</v>
      </c>
      <c r="L291" s="3" t="s">
        <v>172</v>
      </c>
      <c r="M291">
        <v>23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ユニフォーム松島剛ICONIC</v>
      </c>
    </row>
    <row r="292" spans="1:20" x14ac:dyDescent="0.3">
      <c r="A292">
        <f>VLOOKUP(Toss[[#This Row],[No用]],SetNo[[No.用]:[vlookup 用]],2,FALSE)</f>
        <v>104</v>
      </c>
      <c r="B292">
        <f>IF(A291&lt;&gt;Toss[[#This Row],[No]],1,B291+1)</f>
        <v>1</v>
      </c>
      <c r="C292" t="s">
        <v>216</v>
      </c>
      <c r="D292" t="s">
        <v>600</v>
      </c>
      <c r="E292" t="s">
        <v>28</v>
      </c>
      <c r="F292" t="s">
        <v>25</v>
      </c>
      <c r="G292" t="s">
        <v>157</v>
      </c>
      <c r="H292" t="s">
        <v>71</v>
      </c>
      <c r="I292">
        <v>1</v>
      </c>
      <c r="J292" t="s">
        <v>242</v>
      </c>
      <c r="K292" s="3" t="s">
        <v>176</v>
      </c>
      <c r="L292" s="3" t="s">
        <v>172</v>
      </c>
      <c r="M292">
        <v>26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ユニフォーム川渡瞬己ICONIC</v>
      </c>
    </row>
    <row r="293" spans="1:20" x14ac:dyDescent="0.3">
      <c r="A293">
        <f>VLOOKUP(Toss[[#This Row],[No用]],SetNo[[No.用]:[vlookup 用]],2,FALSE)</f>
        <v>104</v>
      </c>
      <c r="B293">
        <f>IF(A292&lt;&gt;Toss[[#This Row],[No]],1,B292+1)</f>
        <v>2</v>
      </c>
      <c r="C293" t="s">
        <v>216</v>
      </c>
      <c r="D293" t="s">
        <v>600</v>
      </c>
      <c r="E293" t="s">
        <v>28</v>
      </c>
      <c r="F293" t="s">
        <v>25</v>
      </c>
      <c r="G293" t="s">
        <v>157</v>
      </c>
      <c r="H293" t="s">
        <v>71</v>
      </c>
      <c r="I293">
        <v>1</v>
      </c>
      <c r="J293" t="s">
        <v>242</v>
      </c>
      <c r="K293" s="3" t="s">
        <v>177</v>
      </c>
      <c r="L293" s="3" t="s">
        <v>172</v>
      </c>
      <c r="M293">
        <v>34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ユニフォーム川渡瞬己ICONIC</v>
      </c>
    </row>
    <row r="294" spans="1:20" x14ac:dyDescent="0.3">
      <c r="A294">
        <f>VLOOKUP(Toss[[#This Row],[No用]],SetNo[[No.用]:[vlookup 用]],2,FALSE)</f>
        <v>105</v>
      </c>
      <c r="B294">
        <f>IF(A293&lt;&gt;Toss[[#This Row],[No]],1,B293+1)</f>
        <v>1</v>
      </c>
      <c r="C294" t="s">
        <v>108</v>
      </c>
      <c r="D294" t="s">
        <v>109</v>
      </c>
      <c r="E294" t="s">
        <v>73</v>
      </c>
      <c r="F294" t="s">
        <v>78</v>
      </c>
      <c r="G294" t="s">
        <v>118</v>
      </c>
      <c r="H294" t="s">
        <v>71</v>
      </c>
      <c r="I294">
        <v>1</v>
      </c>
      <c r="J294" t="s">
        <v>242</v>
      </c>
      <c r="K294" s="3" t="s">
        <v>176</v>
      </c>
      <c r="L294" s="3" t="s">
        <v>172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ユニフォーム牛島若利ICONIC</v>
      </c>
    </row>
    <row r="295" spans="1:20" x14ac:dyDescent="0.3">
      <c r="A295">
        <f>VLOOKUP(Toss[[#This Row],[No用]],SetNo[[No.用]:[vlookup 用]],2,FALSE)</f>
        <v>105</v>
      </c>
      <c r="B295">
        <f>IF(A294&lt;&gt;Toss[[#This Row],[No]],1,B294+1)</f>
        <v>2</v>
      </c>
      <c r="C295" t="s">
        <v>108</v>
      </c>
      <c r="D295" t="s">
        <v>109</v>
      </c>
      <c r="E295" t="s">
        <v>73</v>
      </c>
      <c r="F295" t="s">
        <v>78</v>
      </c>
      <c r="G295" t="s">
        <v>118</v>
      </c>
      <c r="H295" t="s">
        <v>71</v>
      </c>
      <c r="I295">
        <v>1</v>
      </c>
      <c r="J295" t="s">
        <v>242</v>
      </c>
      <c r="K295" s="3" t="s">
        <v>177</v>
      </c>
      <c r="L295" s="3" t="s">
        <v>172</v>
      </c>
      <c r="M295">
        <v>30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ユニフォーム牛島若利ICONIC</v>
      </c>
    </row>
    <row r="296" spans="1:20" x14ac:dyDescent="0.3">
      <c r="A296">
        <f>VLOOKUP(Toss[[#This Row],[No用]],SetNo[[No.用]:[vlookup 用]],2,FALSE)</f>
        <v>106</v>
      </c>
      <c r="B296">
        <f>IF(A295&lt;&gt;Toss[[#This Row],[No]],1,B295+1)</f>
        <v>1</v>
      </c>
      <c r="C296" t="s">
        <v>116</v>
      </c>
      <c r="D296" t="s">
        <v>109</v>
      </c>
      <c r="E296" t="s">
        <v>90</v>
      </c>
      <c r="F296" t="s">
        <v>78</v>
      </c>
      <c r="G296" t="s">
        <v>118</v>
      </c>
      <c r="H296" t="s">
        <v>71</v>
      </c>
      <c r="I296">
        <v>1</v>
      </c>
      <c r="J296" t="s">
        <v>242</v>
      </c>
      <c r="K296" s="3" t="s">
        <v>176</v>
      </c>
      <c r="L296" s="3" t="s">
        <v>172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水着牛島若利ICONIC</v>
      </c>
    </row>
    <row r="297" spans="1:20" x14ac:dyDescent="0.3">
      <c r="A297">
        <f>VLOOKUP(Toss[[#This Row],[No用]],SetNo[[No.用]:[vlookup 用]],2,FALSE)</f>
        <v>106</v>
      </c>
      <c r="B297">
        <f>IF(A296&lt;&gt;Toss[[#This Row],[No]],1,B296+1)</f>
        <v>2</v>
      </c>
      <c r="C297" t="s">
        <v>116</v>
      </c>
      <c r="D297" t="s">
        <v>109</v>
      </c>
      <c r="E297" t="s">
        <v>90</v>
      </c>
      <c r="F297" t="s">
        <v>78</v>
      </c>
      <c r="G297" t="s">
        <v>118</v>
      </c>
      <c r="H297" t="s">
        <v>71</v>
      </c>
      <c r="I297">
        <v>1</v>
      </c>
      <c r="J297" t="s">
        <v>242</v>
      </c>
      <c r="K297" s="3" t="s">
        <v>177</v>
      </c>
      <c r="L297" s="3" t="s">
        <v>172</v>
      </c>
      <c r="M297">
        <v>30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水着牛島若利ICONIC</v>
      </c>
    </row>
    <row r="298" spans="1:20" x14ac:dyDescent="0.3">
      <c r="A298">
        <f>VLOOKUP(Toss[[#This Row],[No用]],SetNo[[No.用]:[vlookup 用]],2,FALSE)</f>
        <v>107</v>
      </c>
      <c r="B298">
        <f>IF(A297&lt;&gt;Toss[[#This Row],[No]],1,B297+1)</f>
        <v>1</v>
      </c>
      <c r="C298" t="s">
        <v>108</v>
      </c>
      <c r="D298" t="s">
        <v>110</v>
      </c>
      <c r="E298" t="s">
        <v>73</v>
      </c>
      <c r="F298" t="s">
        <v>82</v>
      </c>
      <c r="G298" t="s">
        <v>118</v>
      </c>
      <c r="H298" t="s">
        <v>71</v>
      </c>
      <c r="I298">
        <v>1</v>
      </c>
      <c r="J298" t="s">
        <v>242</v>
      </c>
      <c r="K298" s="3" t="s">
        <v>176</v>
      </c>
      <c r="L298" s="3" t="s">
        <v>172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ユニフォーム天童覚ICONIC</v>
      </c>
    </row>
    <row r="299" spans="1:20" x14ac:dyDescent="0.3">
      <c r="A299">
        <f>VLOOKUP(Toss[[#This Row],[No用]],SetNo[[No.用]:[vlookup 用]],2,FALSE)</f>
        <v>107</v>
      </c>
      <c r="B299">
        <f>IF(A298&lt;&gt;Toss[[#This Row],[No]],1,B298+1)</f>
        <v>2</v>
      </c>
      <c r="C299" t="s">
        <v>108</v>
      </c>
      <c r="D299" t="s">
        <v>110</v>
      </c>
      <c r="E299" t="s">
        <v>73</v>
      </c>
      <c r="F299" t="s">
        <v>82</v>
      </c>
      <c r="G299" t="s">
        <v>118</v>
      </c>
      <c r="H299" t="s">
        <v>71</v>
      </c>
      <c r="I299">
        <v>1</v>
      </c>
      <c r="J299" t="s">
        <v>242</v>
      </c>
      <c r="K299" s="3" t="s">
        <v>177</v>
      </c>
      <c r="L299" s="3" t="s">
        <v>172</v>
      </c>
      <c r="M299">
        <v>30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ユニフォーム天童覚ICONIC</v>
      </c>
    </row>
    <row r="300" spans="1:20" x14ac:dyDescent="0.3">
      <c r="A300">
        <f>VLOOKUP(Toss[[#This Row],[No用]],SetNo[[No.用]:[vlookup 用]],2,FALSE)</f>
        <v>108</v>
      </c>
      <c r="B300">
        <f>IF(A299&lt;&gt;Toss[[#This Row],[No]],1,B299+1)</f>
        <v>1</v>
      </c>
      <c r="C300" t="s">
        <v>116</v>
      </c>
      <c r="D300" t="s">
        <v>110</v>
      </c>
      <c r="E300" t="s">
        <v>90</v>
      </c>
      <c r="F300" t="s">
        <v>82</v>
      </c>
      <c r="G300" t="s">
        <v>118</v>
      </c>
      <c r="H300" t="s">
        <v>71</v>
      </c>
      <c r="I300">
        <v>1</v>
      </c>
      <c r="J300" t="s">
        <v>242</v>
      </c>
      <c r="K300" s="3" t="s">
        <v>176</v>
      </c>
      <c r="L300" s="3" t="s">
        <v>172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水着天童覚ICONIC</v>
      </c>
    </row>
    <row r="301" spans="1:20" x14ac:dyDescent="0.3">
      <c r="A301">
        <f>VLOOKUP(Toss[[#This Row],[No用]],SetNo[[No.用]:[vlookup 用]],2,FALSE)</f>
        <v>108</v>
      </c>
      <c r="B301">
        <f>IF(A300&lt;&gt;Toss[[#This Row],[No]],1,B300+1)</f>
        <v>2</v>
      </c>
      <c r="C301" t="s">
        <v>116</v>
      </c>
      <c r="D301" t="s">
        <v>110</v>
      </c>
      <c r="E301" t="s">
        <v>90</v>
      </c>
      <c r="F301" t="s">
        <v>82</v>
      </c>
      <c r="G301" t="s">
        <v>118</v>
      </c>
      <c r="H301" t="s">
        <v>71</v>
      </c>
      <c r="I301">
        <v>1</v>
      </c>
      <c r="J301" t="s">
        <v>242</v>
      </c>
      <c r="K301" s="3" t="s">
        <v>177</v>
      </c>
      <c r="L301" s="3" t="s">
        <v>172</v>
      </c>
      <c r="M301">
        <v>30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水着天童覚ICONIC</v>
      </c>
    </row>
    <row r="302" spans="1:20" x14ac:dyDescent="0.3">
      <c r="A302">
        <f>VLOOKUP(Toss[[#This Row],[No用]],SetNo[[No.用]:[vlookup 用]],2,FALSE)</f>
        <v>109</v>
      </c>
      <c r="B302">
        <f>IF(A301&lt;&gt;Toss[[#This Row],[No]],1,B301+1)</f>
        <v>1</v>
      </c>
      <c r="C302" t="s">
        <v>108</v>
      </c>
      <c r="D302" t="s">
        <v>111</v>
      </c>
      <c r="E302" t="s">
        <v>77</v>
      </c>
      <c r="F302" t="s">
        <v>78</v>
      </c>
      <c r="G302" t="s">
        <v>118</v>
      </c>
      <c r="H302" t="s">
        <v>71</v>
      </c>
      <c r="I302">
        <v>1</v>
      </c>
      <c r="J302" t="s">
        <v>242</v>
      </c>
      <c r="K302" s="3" t="s">
        <v>176</v>
      </c>
      <c r="L302" s="3" t="s">
        <v>172</v>
      </c>
      <c r="M302">
        <v>27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ユニフォーム五色工ICONIC</v>
      </c>
    </row>
    <row r="303" spans="1:20" x14ac:dyDescent="0.3">
      <c r="A303">
        <f>VLOOKUP(Toss[[#This Row],[No用]],SetNo[[No.用]:[vlookup 用]],2,FALSE)</f>
        <v>109</v>
      </c>
      <c r="B303">
        <f>IF(A302&lt;&gt;Toss[[#This Row],[No]],1,B302+1)</f>
        <v>2</v>
      </c>
      <c r="C303" t="s">
        <v>108</v>
      </c>
      <c r="D303" t="s">
        <v>111</v>
      </c>
      <c r="E303" t="s">
        <v>77</v>
      </c>
      <c r="F303" t="s">
        <v>78</v>
      </c>
      <c r="G303" t="s">
        <v>118</v>
      </c>
      <c r="H303" t="s">
        <v>71</v>
      </c>
      <c r="I303">
        <v>1</v>
      </c>
      <c r="J303" t="s">
        <v>242</v>
      </c>
      <c r="K303" s="3" t="s">
        <v>177</v>
      </c>
      <c r="L303" s="3" t="s">
        <v>172</v>
      </c>
      <c r="M303">
        <v>31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ユニフォーム五色工ICONIC</v>
      </c>
    </row>
    <row r="304" spans="1:20" x14ac:dyDescent="0.3">
      <c r="A304">
        <f>VLOOKUP(Toss[[#This Row],[No用]],SetNo[[No.用]:[vlookup 用]],2,FALSE)</f>
        <v>110</v>
      </c>
      <c r="B304">
        <f>IF(A303&lt;&gt;Toss[[#This Row],[No]],1,B303+1)</f>
        <v>1</v>
      </c>
      <c r="C304" s="3" t="s">
        <v>716</v>
      </c>
      <c r="D304" t="s">
        <v>111</v>
      </c>
      <c r="E304" s="3" t="s">
        <v>73</v>
      </c>
      <c r="F304" t="s">
        <v>78</v>
      </c>
      <c r="G304" t="s">
        <v>118</v>
      </c>
      <c r="H304" t="s">
        <v>71</v>
      </c>
      <c r="I304">
        <v>1</v>
      </c>
      <c r="J304" t="s">
        <v>242</v>
      </c>
      <c r="K304" s="3" t="s">
        <v>176</v>
      </c>
      <c r="L304" s="3" t="s">
        <v>172</v>
      </c>
      <c r="M304">
        <v>27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職業体験五色工ICONIC</v>
      </c>
    </row>
    <row r="305" spans="1:20" x14ac:dyDescent="0.3">
      <c r="A305">
        <f>VLOOKUP(Toss[[#This Row],[No用]],SetNo[[No.用]:[vlookup 用]],2,FALSE)</f>
        <v>110</v>
      </c>
      <c r="B305">
        <f>IF(A304&lt;&gt;Toss[[#This Row],[No]],1,B304+1)</f>
        <v>2</v>
      </c>
      <c r="C305" s="3" t="s">
        <v>716</v>
      </c>
      <c r="D305" t="s">
        <v>111</v>
      </c>
      <c r="E305" s="3" t="s">
        <v>73</v>
      </c>
      <c r="F305" t="s">
        <v>78</v>
      </c>
      <c r="G305" t="s">
        <v>118</v>
      </c>
      <c r="H305" t="s">
        <v>71</v>
      </c>
      <c r="I305">
        <v>1</v>
      </c>
      <c r="J305" t="s">
        <v>242</v>
      </c>
      <c r="K305" s="3" t="s">
        <v>177</v>
      </c>
      <c r="L305" s="3" t="s">
        <v>172</v>
      </c>
      <c r="M305">
        <v>31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職業体験五色工ICONIC</v>
      </c>
    </row>
    <row r="306" spans="1:20" x14ac:dyDescent="0.3">
      <c r="A306">
        <f>VLOOKUP(Toss[[#This Row],[No用]],SetNo[[No.用]:[vlookup 用]],2,FALSE)</f>
        <v>111</v>
      </c>
      <c r="B306">
        <f>IF(A305&lt;&gt;Toss[[#This Row],[No]],1,B305+1)</f>
        <v>1</v>
      </c>
      <c r="C306" t="s">
        <v>108</v>
      </c>
      <c r="D306" t="s">
        <v>112</v>
      </c>
      <c r="E306" t="s">
        <v>73</v>
      </c>
      <c r="F306" t="s">
        <v>74</v>
      </c>
      <c r="G306" t="s">
        <v>118</v>
      </c>
      <c r="H306" t="s">
        <v>71</v>
      </c>
      <c r="I306">
        <v>1</v>
      </c>
      <c r="J306" t="s">
        <v>242</v>
      </c>
      <c r="K306" t="s">
        <v>408</v>
      </c>
      <c r="L306" t="s">
        <v>287</v>
      </c>
      <c r="M306">
        <v>34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ユニフォーム白布賢二郎ICONIC</v>
      </c>
    </row>
    <row r="307" spans="1:20" x14ac:dyDescent="0.3">
      <c r="A307">
        <f>VLOOKUP(Toss[[#This Row],[No用]],SetNo[[No.用]:[vlookup 用]],2,FALSE)</f>
        <v>111</v>
      </c>
      <c r="B307">
        <f>IF(A306&lt;&gt;Toss[[#This Row],[No]],1,B306+1)</f>
        <v>2</v>
      </c>
      <c r="C307" t="s">
        <v>108</v>
      </c>
      <c r="D307" t="s">
        <v>112</v>
      </c>
      <c r="E307" t="s">
        <v>73</v>
      </c>
      <c r="F307" t="s">
        <v>74</v>
      </c>
      <c r="G307" t="s">
        <v>118</v>
      </c>
      <c r="H307" t="s">
        <v>71</v>
      </c>
      <c r="I307">
        <v>1</v>
      </c>
      <c r="J307" t="s">
        <v>242</v>
      </c>
      <c r="K307" t="s">
        <v>409</v>
      </c>
      <c r="L307" t="s">
        <v>287</v>
      </c>
      <c r="M307">
        <v>34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ユニフォーム白布賢二郎ICONIC</v>
      </c>
    </row>
    <row r="308" spans="1:20" x14ac:dyDescent="0.3">
      <c r="A308">
        <f>VLOOKUP(Toss[[#This Row],[No用]],SetNo[[No.用]:[vlookup 用]],2,FALSE)</f>
        <v>111</v>
      </c>
      <c r="B308">
        <f>IF(A307&lt;&gt;Toss[[#This Row],[No]],1,B307+1)</f>
        <v>3</v>
      </c>
      <c r="C308" t="s">
        <v>108</v>
      </c>
      <c r="D308" t="s">
        <v>112</v>
      </c>
      <c r="E308" t="s">
        <v>73</v>
      </c>
      <c r="F308" t="s">
        <v>74</v>
      </c>
      <c r="G308" t="s">
        <v>118</v>
      </c>
      <c r="H308" t="s">
        <v>71</v>
      </c>
      <c r="I308">
        <v>1</v>
      </c>
      <c r="J308" t="s">
        <v>242</v>
      </c>
      <c r="K308" t="s">
        <v>412</v>
      </c>
      <c r="L308" t="s">
        <v>287</v>
      </c>
      <c r="M308">
        <v>36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ユニフォーム白布賢二郎ICONIC</v>
      </c>
    </row>
    <row r="309" spans="1:20" x14ac:dyDescent="0.3">
      <c r="A309">
        <f>VLOOKUP(Toss[[#This Row],[No用]],SetNo[[No.用]:[vlookup 用]],2,FALSE)</f>
        <v>111</v>
      </c>
      <c r="B309">
        <f>IF(A308&lt;&gt;Toss[[#This Row],[No]],1,B308+1)</f>
        <v>4</v>
      </c>
      <c r="C309" t="s">
        <v>108</v>
      </c>
      <c r="D309" t="s">
        <v>112</v>
      </c>
      <c r="E309" t="s">
        <v>73</v>
      </c>
      <c r="F309" t="s">
        <v>74</v>
      </c>
      <c r="G309" t="s">
        <v>118</v>
      </c>
      <c r="H309" t="s">
        <v>71</v>
      </c>
      <c r="I309">
        <v>1</v>
      </c>
      <c r="J309" t="s">
        <v>242</v>
      </c>
      <c r="K309" t="s">
        <v>413</v>
      </c>
      <c r="L309" s="3" t="s">
        <v>172</v>
      </c>
      <c r="M309">
        <v>34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ユニフォーム白布賢二郎ICONIC</v>
      </c>
    </row>
    <row r="310" spans="1:20" x14ac:dyDescent="0.3">
      <c r="A310">
        <f>VLOOKUP(Toss[[#This Row],[No用]],SetNo[[No.用]:[vlookup 用]],2,FALSE)</f>
        <v>111</v>
      </c>
      <c r="B310">
        <f>IF(A309&lt;&gt;Toss[[#This Row],[No]],1,B309+1)</f>
        <v>5</v>
      </c>
      <c r="C310" t="s">
        <v>108</v>
      </c>
      <c r="D310" t="s">
        <v>112</v>
      </c>
      <c r="E310" t="s">
        <v>73</v>
      </c>
      <c r="F310" t="s">
        <v>74</v>
      </c>
      <c r="G310" t="s">
        <v>118</v>
      </c>
      <c r="H310" t="s">
        <v>71</v>
      </c>
      <c r="I310">
        <v>1</v>
      </c>
      <c r="J310" t="s">
        <v>242</v>
      </c>
      <c r="K310" t="s">
        <v>414</v>
      </c>
      <c r="L310" t="s">
        <v>415</v>
      </c>
      <c r="M310">
        <v>49</v>
      </c>
      <c r="N310">
        <v>0</v>
      </c>
      <c r="O310">
        <v>59</v>
      </c>
      <c r="P310">
        <v>0</v>
      </c>
      <c r="T310" t="str">
        <f>Toss[[#This Row],[服装]]&amp;Toss[[#This Row],[名前]]&amp;Toss[[#This Row],[レアリティ]]</f>
        <v>ユニフォーム白布賢二郎ICONIC</v>
      </c>
    </row>
    <row r="311" spans="1:20" x14ac:dyDescent="0.3">
      <c r="A311">
        <f>VLOOKUP(Toss[[#This Row],[No用]],SetNo[[No.用]:[vlookup 用]],2,FALSE)</f>
        <v>112</v>
      </c>
      <c r="B311">
        <f>IF(A310&lt;&gt;Toss[[#This Row],[No]],1,B310+1)</f>
        <v>1</v>
      </c>
      <c r="C311" t="s">
        <v>404</v>
      </c>
      <c r="D311" t="s">
        <v>405</v>
      </c>
      <c r="E311" t="s">
        <v>24</v>
      </c>
      <c r="F311" t="s">
        <v>31</v>
      </c>
      <c r="G311" t="s">
        <v>158</v>
      </c>
      <c r="H311" t="s">
        <v>71</v>
      </c>
      <c r="I311">
        <v>1</v>
      </c>
      <c r="J311" t="s">
        <v>242</v>
      </c>
      <c r="K311" t="s">
        <v>408</v>
      </c>
      <c r="L311" t="s">
        <v>287</v>
      </c>
      <c r="M311">
        <v>34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探偵白布賢二郎ICONIC</v>
      </c>
    </row>
    <row r="312" spans="1:20" x14ac:dyDescent="0.3">
      <c r="A312">
        <f>VLOOKUP(Toss[[#This Row],[No用]],SetNo[[No.用]:[vlookup 用]],2,FALSE)</f>
        <v>112</v>
      </c>
      <c r="B312">
        <f>IF(A311&lt;&gt;Toss[[#This Row],[No]],1,B311+1)</f>
        <v>2</v>
      </c>
      <c r="C312" t="s">
        <v>404</v>
      </c>
      <c r="D312" t="s">
        <v>405</v>
      </c>
      <c r="E312" t="s">
        <v>24</v>
      </c>
      <c r="F312" t="s">
        <v>31</v>
      </c>
      <c r="G312" t="s">
        <v>158</v>
      </c>
      <c r="H312" t="s">
        <v>71</v>
      </c>
      <c r="I312">
        <v>1</v>
      </c>
      <c r="J312" t="s">
        <v>242</v>
      </c>
      <c r="K312" t="s">
        <v>409</v>
      </c>
      <c r="L312" t="s">
        <v>287</v>
      </c>
      <c r="M312">
        <v>34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探偵白布賢二郎ICONIC</v>
      </c>
    </row>
    <row r="313" spans="1:20" x14ac:dyDescent="0.3">
      <c r="A313">
        <f>VLOOKUP(Toss[[#This Row],[No用]],SetNo[[No.用]:[vlookup 用]],2,FALSE)</f>
        <v>112</v>
      </c>
      <c r="B313">
        <f>IF(A312&lt;&gt;Toss[[#This Row],[No]],1,B312+1)</f>
        <v>3</v>
      </c>
      <c r="C313" t="s">
        <v>404</v>
      </c>
      <c r="D313" t="s">
        <v>405</v>
      </c>
      <c r="E313" t="s">
        <v>24</v>
      </c>
      <c r="F313" t="s">
        <v>31</v>
      </c>
      <c r="G313" t="s">
        <v>158</v>
      </c>
      <c r="H313" t="s">
        <v>71</v>
      </c>
      <c r="I313">
        <v>1</v>
      </c>
      <c r="J313" t="s">
        <v>242</v>
      </c>
      <c r="K313" t="s">
        <v>410</v>
      </c>
      <c r="L313" t="s">
        <v>411</v>
      </c>
      <c r="M313">
        <v>31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探偵白布賢二郎ICONIC</v>
      </c>
    </row>
    <row r="314" spans="1:20" x14ac:dyDescent="0.3">
      <c r="A314">
        <f>VLOOKUP(Toss[[#This Row],[No用]],SetNo[[No.用]:[vlookup 用]],2,FALSE)</f>
        <v>112</v>
      </c>
      <c r="B314">
        <f>IF(A313&lt;&gt;Toss[[#This Row],[No]],1,B313+1)</f>
        <v>4</v>
      </c>
      <c r="C314" t="s">
        <v>404</v>
      </c>
      <c r="D314" t="s">
        <v>405</v>
      </c>
      <c r="E314" t="s">
        <v>24</v>
      </c>
      <c r="F314" t="s">
        <v>31</v>
      </c>
      <c r="G314" t="s">
        <v>158</v>
      </c>
      <c r="H314" t="s">
        <v>71</v>
      </c>
      <c r="I314">
        <v>1</v>
      </c>
      <c r="J314" t="s">
        <v>407</v>
      </c>
      <c r="K314" t="s">
        <v>412</v>
      </c>
      <c r="L314" t="s">
        <v>287</v>
      </c>
      <c r="M314">
        <v>36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探偵白布賢二郎ICONIC</v>
      </c>
    </row>
    <row r="315" spans="1:20" x14ac:dyDescent="0.3">
      <c r="A315">
        <f>VLOOKUP(Toss[[#This Row],[No用]],SetNo[[No.用]:[vlookup 用]],2,FALSE)</f>
        <v>112</v>
      </c>
      <c r="B315">
        <f>IF(A314&lt;&gt;Toss[[#This Row],[No]],1,B314+1)</f>
        <v>5</v>
      </c>
      <c r="C315" t="s">
        <v>404</v>
      </c>
      <c r="D315" t="s">
        <v>405</v>
      </c>
      <c r="E315" t="s">
        <v>24</v>
      </c>
      <c r="F315" t="s">
        <v>31</v>
      </c>
      <c r="G315" t="s">
        <v>158</v>
      </c>
      <c r="H315" t="s">
        <v>71</v>
      </c>
      <c r="I315">
        <v>1</v>
      </c>
      <c r="J315" t="s">
        <v>407</v>
      </c>
      <c r="K315" t="s">
        <v>413</v>
      </c>
      <c r="L315" t="s">
        <v>411</v>
      </c>
      <c r="M315">
        <v>37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探偵白布賢二郎ICONIC</v>
      </c>
    </row>
    <row r="316" spans="1:20" x14ac:dyDescent="0.3">
      <c r="A316">
        <f>VLOOKUP(Toss[[#This Row],[No用]],SetNo[[No.用]:[vlookup 用]],2,FALSE)</f>
        <v>112</v>
      </c>
      <c r="B316">
        <f>IF(A315&lt;&gt;Toss[[#This Row],[No]],1,B315+1)</f>
        <v>6</v>
      </c>
      <c r="C316" t="s">
        <v>404</v>
      </c>
      <c r="D316" t="s">
        <v>405</v>
      </c>
      <c r="E316" t="s">
        <v>24</v>
      </c>
      <c r="F316" t="s">
        <v>31</v>
      </c>
      <c r="G316" t="s">
        <v>158</v>
      </c>
      <c r="H316" t="s">
        <v>71</v>
      </c>
      <c r="I316">
        <v>1</v>
      </c>
      <c r="J316" t="s">
        <v>407</v>
      </c>
      <c r="K316" t="s">
        <v>414</v>
      </c>
      <c r="L316" t="s">
        <v>415</v>
      </c>
      <c r="M316">
        <v>49</v>
      </c>
      <c r="N316">
        <v>0</v>
      </c>
      <c r="O316">
        <v>59</v>
      </c>
      <c r="P316">
        <v>0</v>
      </c>
      <c r="T316" t="str">
        <f>Toss[[#This Row],[服装]]&amp;Toss[[#This Row],[名前]]&amp;Toss[[#This Row],[レアリティ]]</f>
        <v>探偵白布賢二郎ICONIC</v>
      </c>
    </row>
    <row r="317" spans="1:20" x14ac:dyDescent="0.3">
      <c r="A317">
        <f>VLOOKUP(Toss[[#This Row],[No用]],SetNo[[No.用]:[vlookup 用]],2,FALSE)</f>
        <v>113</v>
      </c>
      <c r="B317">
        <f>IF(A316&lt;&gt;Toss[[#This Row],[No]],1,B316+1)</f>
        <v>1</v>
      </c>
      <c r="C317" t="s">
        <v>108</v>
      </c>
      <c r="D317" t="s">
        <v>113</v>
      </c>
      <c r="E317" t="s">
        <v>73</v>
      </c>
      <c r="F317" t="s">
        <v>78</v>
      </c>
      <c r="G317" t="s">
        <v>118</v>
      </c>
      <c r="H317" t="s">
        <v>71</v>
      </c>
      <c r="I317">
        <v>1</v>
      </c>
      <c r="J317" t="s">
        <v>407</v>
      </c>
      <c r="K317" s="3" t="s">
        <v>176</v>
      </c>
      <c r="L317" s="3" t="s">
        <v>172</v>
      </c>
      <c r="M317">
        <v>26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ユニフォーム大平獅音ICONIC</v>
      </c>
    </row>
    <row r="318" spans="1:20" x14ac:dyDescent="0.3">
      <c r="A318">
        <f>VLOOKUP(Toss[[#This Row],[No用]],SetNo[[No.用]:[vlookup 用]],2,FALSE)</f>
        <v>113</v>
      </c>
      <c r="B318">
        <f>IF(A317&lt;&gt;Toss[[#This Row],[No]],1,B317+1)</f>
        <v>2</v>
      </c>
      <c r="C318" t="s">
        <v>108</v>
      </c>
      <c r="D318" t="s">
        <v>113</v>
      </c>
      <c r="E318" t="s">
        <v>73</v>
      </c>
      <c r="F318" t="s">
        <v>78</v>
      </c>
      <c r="G318" t="s">
        <v>118</v>
      </c>
      <c r="H318" t="s">
        <v>71</v>
      </c>
      <c r="I318">
        <v>1</v>
      </c>
      <c r="J318" t="s">
        <v>407</v>
      </c>
      <c r="K318" s="3" t="s">
        <v>177</v>
      </c>
      <c r="L318" s="3" t="s">
        <v>172</v>
      </c>
      <c r="M318">
        <v>31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ユニフォーム大平獅音ICONIC</v>
      </c>
    </row>
    <row r="319" spans="1:20" x14ac:dyDescent="0.3">
      <c r="A319">
        <f>VLOOKUP(Toss[[#This Row],[No用]],SetNo[[No.用]:[vlookup 用]],2,FALSE)</f>
        <v>114</v>
      </c>
      <c r="B319">
        <f>IF(A318&lt;&gt;Toss[[#This Row],[No]],1,B318+1)</f>
        <v>1</v>
      </c>
      <c r="C319" t="s">
        <v>108</v>
      </c>
      <c r="D319" t="s">
        <v>114</v>
      </c>
      <c r="E319" t="s">
        <v>73</v>
      </c>
      <c r="F319" t="s">
        <v>82</v>
      </c>
      <c r="G319" t="s">
        <v>118</v>
      </c>
      <c r="H319" t="s">
        <v>71</v>
      </c>
      <c r="I319">
        <v>1</v>
      </c>
      <c r="J319" t="s">
        <v>407</v>
      </c>
      <c r="K319" s="3" t="s">
        <v>176</v>
      </c>
      <c r="L319" s="3" t="s">
        <v>172</v>
      </c>
      <c r="M319">
        <v>29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ユニフォーム川西太一ICONIC</v>
      </c>
    </row>
    <row r="320" spans="1:20" x14ac:dyDescent="0.3">
      <c r="A320">
        <f>VLOOKUP(Toss[[#This Row],[No用]],SetNo[[No.用]:[vlookup 用]],2,FALSE)</f>
        <v>114</v>
      </c>
      <c r="B320">
        <f>IF(A319&lt;&gt;Toss[[#This Row],[No]],1,B319+1)</f>
        <v>2</v>
      </c>
      <c r="C320" t="s">
        <v>108</v>
      </c>
      <c r="D320" t="s">
        <v>114</v>
      </c>
      <c r="E320" t="s">
        <v>73</v>
      </c>
      <c r="F320" t="s">
        <v>82</v>
      </c>
      <c r="G320" t="s">
        <v>118</v>
      </c>
      <c r="H320" t="s">
        <v>71</v>
      </c>
      <c r="I320">
        <v>1</v>
      </c>
      <c r="J320" t="s">
        <v>242</v>
      </c>
      <c r="K320" s="3" t="s">
        <v>177</v>
      </c>
      <c r="L320" s="3" t="s">
        <v>172</v>
      </c>
      <c r="M320">
        <v>31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ユニフォーム川西太一ICONIC</v>
      </c>
    </row>
    <row r="321" spans="1:20" x14ac:dyDescent="0.3">
      <c r="A321">
        <f>VLOOKUP(Toss[[#This Row],[No用]],SetNo[[No.用]:[vlookup 用]],2,FALSE)</f>
        <v>115</v>
      </c>
      <c r="B321">
        <f>IF(A320&lt;&gt;Toss[[#This Row],[No]],1,B320+1)</f>
        <v>1</v>
      </c>
      <c r="C321" t="s">
        <v>108</v>
      </c>
      <c r="D321" s="3" t="s">
        <v>675</v>
      </c>
      <c r="E321" t="s">
        <v>73</v>
      </c>
      <c r="F321" t="s">
        <v>74</v>
      </c>
      <c r="G321" t="s">
        <v>118</v>
      </c>
      <c r="H321" t="s">
        <v>71</v>
      </c>
      <c r="I321">
        <v>1</v>
      </c>
      <c r="J321" t="s">
        <v>242</v>
      </c>
      <c r="K321" s="3" t="s">
        <v>176</v>
      </c>
      <c r="L321" s="3" t="s">
        <v>183</v>
      </c>
      <c r="M321">
        <v>38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ユニフォーム瀬見英太ICONIC</v>
      </c>
    </row>
    <row r="322" spans="1:20" x14ac:dyDescent="0.3">
      <c r="A322">
        <f>VLOOKUP(Toss[[#This Row],[No用]],SetNo[[No.用]:[vlookup 用]],2,FALSE)</f>
        <v>115</v>
      </c>
      <c r="B322">
        <f>IF(A321&lt;&gt;Toss[[#This Row],[No]],1,B321+1)</f>
        <v>2</v>
      </c>
      <c r="C322" t="s">
        <v>108</v>
      </c>
      <c r="D322" s="3" t="s">
        <v>675</v>
      </c>
      <c r="E322" t="s">
        <v>73</v>
      </c>
      <c r="F322" t="s">
        <v>74</v>
      </c>
      <c r="G322" t="s">
        <v>118</v>
      </c>
      <c r="H322" t="s">
        <v>71</v>
      </c>
      <c r="I322">
        <v>1</v>
      </c>
      <c r="J322" t="s">
        <v>242</v>
      </c>
      <c r="K322" s="3" t="s">
        <v>179</v>
      </c>
      <c r="L322" s="3" t="s">
        <v>183</v>
      </c>
      <c r="M322">
        <v>38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ユニフォーム瀬見英太ICONIC</v>
      </c>
    </row>
    <row r="323" spans="1:20" x14ac:dyDescent="0.3">
      <c r="A323">
        <f>VLOOKUP(Toss[[#This Row],[No用]],SetNo[[No.用]:[vlookup 用]],2,FALSE)</f>
        <v>115</v>
      </c>
      <c r="B323">
        <f>IF(A322&lt;&gt;Toss[[#This Row],[No]],1,B322+1)</f>
        <v>3</v>
      </c>
      <c r="C323" t="s">
        <v>108</v>
      </c>
      <c r="D323" s="3" t="s">
        <v>675</v>
      </c>
      <c r="E323" t="s">
        <v>73</v>
      </c>
      <c r="F323" t="s">
        <v>74</v>
      </c>
      <c r="G323" t="s">
        <v>118</v>
      </c>
      <c r="H323" t="s">
        <v>71</v>
      </c>
      <c r="I323">
        <v>1</v>
      </c>
      <c r="J323" t="s">
        <v>242</v>
      </c>
      <c r="K323" s="3" t="s">
        <v>182</v>
      </c>
      <c r="L323" s="3" t="s">
        <v>183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ユニフォーム瀬見英太ICONIC</v>
      </c>
    </row>
    <row r="324" spans="1:20" x14ac:dyDescent="0.3">
      <c r="A324">
        <f>VLOOKUP(Toss[[#This Row],[No用]],SetNo[[No.用]:[vlookup 用]],2,FALSE)</f>
        <v>115</v>
      </c>
      <c r="B324">
        <f>IF(A323&lt;&gt;Toss[[#This Row],[No]],1,B323+1)</f>
        <v>4</v>
      </c>
      <c r="C324" t="s">
        <v>108</v>
      </c>
      <c r="D324" s="3" t="s">
        <v>675</v>
      </c>
      <c r="E324" t="s">
        <v>73</v>
      </c>
      <c r="F324" t="s">
        <v>74</v>
      </c>
      <c r="G324" t="s">
        <v>118</v>
      </c>
      <c r="H324" t="s">
        <v>71</v>
      </c>
      <c r="I324">
        <v>1</v>
      </c>
      <c r="J324" t="s">
        <v>242</v>
      </c>
      <c r="K324" s="3" t="s">
        <v>397</v>
      </c>
      <c r="L324" s="3" t="s">
        <v>183</v>
      </c>
      <c r="M324">
        <v>45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ユニフォーム瀬見英太ICONIC</v>
      </c>
    </row>
    <row r="325" spans="1:20" x14ac:dyDescent="0.3">
      <c r="A325">
        <f>VLOOKUP(Toss[[#This Row],[No用]],SetNo[[No.用]:[vlookup 用]],2,FALSE)</f>
        <v>115</v>
      </c>
      <c r="B325">
        <f>IF(A324&lt;&gt;Toss[[#This Row],[No]],1,B324+1)</f>
        <v>5</v>
      </c>
      <c r="C325" t="s">
        <v>108</v>
      </c>
      <c r="D325" s="3" t="s">
        <v>675</v>
      </c>
      <c r="E325" t="s">
        <v>73</v>
      </c>
      <c r="F325" t="s">
        <v>74</v>
      </c>
      <c r="G325" t="s">
        <v>118</v>
      </c>
      <c r="H325" t="s">
        <v>71</v>
      </c>
      <c r="I325">
        <v>1</v>
      </c>
      <c r="J325" t="s">
        <v>242</v>
      </c>
      <c r="K325" s="3" t="s">
        <v>243</v>
      </c>
      <c r="L325" s="3" t="s">
        <v>172</v>
      </c>
      <c r="M325">
        <v>35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ユニフォーム瀬見英太ICONIC</v>
      </c>
    </row>
    <row r="326" spans="1:20" x14ac:dyDescent="0.3">
      <c r="A326">
        <f>VLOOKUP(Toss[[#This Row],[No用]],SetNo[[No.用]:[vlookup 用]],2,FALSE)</f>
        <v>116</v>
      </c>
      <c r="B326">
        <f>IF(A325&lt;&gt;Toss[[#This Row],[No]],1,B325+1)</f>
        <v>1</v>
      </c>
      <c r="C326" t="s">
        <v>108</v>
      </c>
      <c r="D326" t="s">
        <v>115</v>
      </c>
      <c r="E326" t="s">
        <v>73</v>
      </c>
      <c r="F326" t="s">
        <v>80</v>
      </c>
      <c r="G326" t="s">
        <v>118</v>
      </c>
      <c r="H326" t="s">
        <v>71</v>
      </c>
      <c r="I326">
        <v>1</v>
      </c>
      <c r="J326" t="s">
        <v>242</v>
      </c>
      <c r="K326" s="3" t="s">
        <v>176</v>
      </c>
      <c r="L326" s="3" t="s">
        <v>172</v>
      </c>
      <c r="M326">
        <v>27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ユニフォーム山形隼人ICONIC</v>
      </c>
    </row>
    <row r="327" spans="1:20" x14ac:dyDescent="0.3">
      <c r="A327">
        <f>VLOOKUP(Toss[[#This Row],[No用]],SetNo[[No.用]:[vlookup 用]],2,FALSE)</f>
        <v>117</v>
      </c>
      <c r="B327">
        <f>IF(A326&lt;&gt;Toss[[#This Row],[No]],1,B326+1)</f>
        <v>1</v>
      </c>
      <c r="C327" t="s">
        <v>108</v>
      </c>
      <c r="D327" t="s">
        <v>196</v>
      </c>
      <c r="E327" t="s">
        <v>77</v>
      </c>
      <c r="F327" t="s">
        <v>74</v>
      </c>
      <c r="G327" t="s">
        <v>195</v>
      </c>
      <c r="H327" t="s">
        <v>71</v>
      </c>
      <c r="I327">
        <v>1</v>
      </c>
      <c r="J327" t="s">
        <v>242</v>
      </c>
      <c r="K327" s="3" t="s">
        <v>176</v>
      </c>
      <c r="L327" s="3" t="s">
        <v>183</v>
      </c>
      <c r="M327">
        <v>38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ユニフォーム宮侑ICONIC</v>
      </c>
    </row>
    <row r="328" spans="1:20" x14ac:dyDescent="0.3">
      <c r="A328">
        <f>VLOOKUP(Toss[[#This Row],[No用]],SetNo[[No.用]:[vlookup 用]],2,FALSE)</f>
        <v>117</v>
      </c>
      <c r="B328">
        <f>IF(A327&lt;&gt;Toss[[#This Row],[No]],1,B327+1)</f>
        <v>2</v>
      </c>
      <c r="C328" t="s">
        <v>108</v>
      </c>
      <c r="D328" t="s">
        <v>196</v>
      </c>
      <c r="E328" t="s">
        <v>77</v>
      </c>
      <c r="F328" t="s">
        <v>74</v>
      </c>
      <c r="G328" t="s">
        <v>195</v>
      </c>
      <c r="H328" t="s">
        <v>71</v>
      </c>
      <c r="I328">
        <v>1</v>
      </c>
      <c r="J328" t="s">
        <v>242</v>
      </c>
      <c r="K328" s="3" t="s">
        <v>179</v>
      </c>
      <c r="L328" s="3" t="s">
        <v>183</v>
      </c>
      <c r="M328">
        <v>38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ユニフォーム宮侑ICONIC</v>
      </c>
    </row>
    <row r="329" spans="1:20" x14ac:dyDescent="0.3">
      <c r="A329">
        <f>VLOOKUP(Toss[[#This Row],[No用]],SetNo[[No.用]:[vlookup 用]],2,FALSE)</f>
        <v>117</v>
      </c>
      <c r="B329">
        <f>IF(A328&lt;&gt;Toss[[#This Row],[No]],1,B328+1)</f>
        <v>3</v>
      </c>
      <c r="C329" t="s">
        <v>108</v>
      </c>
      <c r="D329" t="s">
        <v>196</v>
      </c>
      <c r="E329" t="s">
        <v>77</v>
      </c>
      <c r="F329" t="s">
        <v>74</v>
      </c>
      <c r="G329" t="s">
        <v>195</v>
      </c>
      <c r="H329" t="s">
        <v>71</v>
      </c>
      <c r="I329">
        <v>1</v>
      </c>
      <c r="J329" t="s">
        <v>242</v>
      </c>
      <c r="K329" s="3" t="s">
        <v>191</v>
      </c>
      <c r="L329" s="3" t="s">
        <v>183</v>
      </c>
      <c r="M329">
        <v>42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ユニフォーム宮侑ICONIC</v>
      </c>
    </row>
    <row r="330" spans="1:20" x14ac:dyDescent="0.3">
      <c r="A330">
        <f>VLOOKUP(Toss[[#This Row],[No用]],SetNo[[No.用]:[vlookup 用]],2,FALSE)</f>
        <v>117</v>
      </c>
      <c r="B330">
        <f>IF(A329&lt;&gt;Toss[[#This Row],[No]],1,B329+1)</f>
        <v>4</v>
      </c>
      <c r="C330" t="s">
        <v>108</v>
      </c>
      <c r="D330" t="s">
        <v>196</v>
      </c>
      <c r="E330" t="s">
        <v>77</v>
      </c>
      <c r="F330" t="s">
        <v>74</v>
      </c>
      <c r="G330" t="s">
        <v>195</v>
      </c>
      <c r="H330" t="s">
        <v>71</v>
      </c>
      <c r="I330">
        <v>1</v>
      </c>
      <c r="J330" t="s">
        <v>242</v>
      </c>
      <c r="K330" s="3" t="s">
        <v>243</v>
      </c>
      <c r="L330" s="3" t="s">
        <v>172</v>
      </c>
      <c r="M330">
        <v>25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ユニフォーム宮侑ICONIC</v>
      </c>
    </row>
    <row r="331" spans="1:20" x14ac:dyDescent="0.3">
      <c r="A331">
        <f>VLOOKUP(Toss[[#This Row],[No用]],SetNo[[No.用]:[vlookup 用]],2,FALSE)</f>
        <v>117</v>
      </c>
      <c r="B331">
        <f>IF(A330&lt;&gt;Toss[[#This Row],[No]],1,B330+1)</f>
        <v>5</v>
      </c>
      <c r="C331" t="s">
        <v>108</v>
      </c>
      <c r="D331" t="s">
        <v>196</v>
      </c>
      <c r="E331" t="s">
        <v>77</v>
      </c>
      <c r="F331" t="s">
        <v>74</v>
      </c>
      <c r="G331" t="s">
        <v>195</v>
      </c>
      <c r="H331" t="s">
        <v>71</v>
      </c>
      <c r="I331">
        <v>1</v>
      </c>
      <c r="J331" t="s">
        <v>242</v>
      </c>
      <c r="K331" s="3" t="s">
        <v>193</v>
      </c>
      <c r="L331" s="3" t="s">
        <v>235</v>
      </c>
      <c r="M331">
        <v>50</v>
      </c>
      <c r="N331">
        <v>0</v>
      </c>
      <c r="O331">
        <v>60</v>
      </c>
      <c r="P331">
        <v>0</v>
      </c>
      <c r="T331" t="str">
        <f>Toss[[#This Row],[服装]]&amp;Toss[[#This Row],[名前]]&amp;Toss[[#This Row],[レアリティ]]</f>
        <v>ユニフォーム宮侑ICONIC</v>
      </c>
    </row>
    <row r="332" spans="1:20" x14ac:dyDescent="0.3">
      <c r="A332">
        <f>VLOOKUP(Toss[[#This Row],[No用]],SetNo[[No.用]:[vlookup 用]],2,FALSE)</f>
        <v>117</v>
      </c>
      <c r="B332">
        <f>IF(A331&lt;&gt;Toss[[#This Row],[No]],1,B331+1)</f>
        <v>6</v>
      </c>
      <c r="C332" t="s">
        <v>108</v>
      </c>
      <c r="D332" t="s">
        <v>196</v>
      </c>
      <c r="E332" t="s">
        <v>77</v>
      </c>
      <c r="F332" t="s">
        <v>74</v>
      </c>
      <c r="G332" t="s">
        <v>195</v>
      </c>
      <c r="H332" t="s">
        <v>71</v>
      </c>
      <c r="I332">
        <v>1</v>
      </c>
      <c r="J332" t="s">
        <v>242</v>
      </c>
      <c r="K332" s="3" t="s">
        <v>179</v>
      </c>
      <c r="L332" s="3" t="s">
        <v>235</v>
      </c>
      <c r="M332">
        <v>57</v>
      </c>
      <c r="N332">
        <v>0</v>
      </c>
      <c r="O332">
        <v>64</v>
      </c>
      <c r="P332">
        <v>0</v>
      </c>
      <c r="Q332" s="3" t="s">
        <v>197</v>
      </c>
      <c r="T332" t="str">
        <f>Toss[[#This Row],[服装]]&amp;Toss[[#This Row],[名前]]&amp;Toss[[#This Row],[レアリティ]]</f>
        <v>ユニフォーム宮侑ICONIC</v>
      </c>
    </row>
    <row r="333" spans="1:20" x14ac:dyDescent="0.3">
      <c r="A333">
        <f>VLOOKUP(Toss[[#This Row],[No用]],SetNo[[No.用]:[vlookup 用]],2,FALSE)</f>
        <v>118</v>
      </c>
      <c r="B333">
        <f>IF(A332&lt;&gt;Toss[[#This Row],[No]],1,B332+1)</f>
        <v>1</v>
      </c>
      <c r="C333" t="s">
        <v>108</v>
      </c>
      <c r="D333" t="s">
        <v>197</v>
      </c>
      <c r="E333" t="s">
        <v>90</v>
      </c>
      <c r="F333" t="s">
        <v>78</v>
      </c>
      <c r="G333" t="s">
        <v>195</v>
      </c>
      <c r="H333" t="s">
        <v>71</v>
      </c>
      <c r="I333">
        <v>1</v>
      </c>
      <c r="J333" t="s">
        <v>242</v>
      </c>
      <c r="K333" s="3" t="s">
        <v>176</v>
      </c>
      <c r="L333" s="3" t="s">
        <v>172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ユニフォーム宮治ICONIC</v>
      </c>
    </row>
    <row r="334" spans="1:20" x14ac:dyDescent="0.3">
      <c r="A334">
        <f>VLOOKUP(Toss[[#This Row],[No用]],SetNo[[No.用]:[vlookup 用]],2,FALSE)</f>
        <v>118</v>
      </c>
      <c r="B334">
        <f>IF(A333&lt;&gt;Toss[[#This Row],[No]],1,B333+1)</f>
        <v>2</v>
      </c>
      <c r="C334" t="s">
        <v>108</v>
      </c>
      <c r="D334" t="s">
        <v>197</v>
      </c>
      <c r="E334" t="s">
        <v>90</v>
      </c>
      <c r="F334" t="s">
        <v>78</v>
      </c>
      <c r="G334" t="s">
        <v>195</v>
      </c>
      <c r="H334" t="s">
        <v>71</v>
      </c>
      <c r="I334">
        <v>1</v>
      </c>
      <c r="J334" t="s">
        <v>242</v>
      </c>
      <c r="K334" s="3" t="s">
        <v>177</v>
      </c>
      <c r="L334" s="3" t="s">
        <v>172</v>
      </c>
      <c r="M334">
        <v>29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ユニフォーム宮治ICONIC</v>
      </c>
    </row>
    <row r="335" spans="1:20" x14ac:dyDescent="0.3">
      <c r="A335">
        <f>VLOOKUP(Toss[[#This Row],[No用]],SetNo[[No.用]:[vlookup 用]],2,FALSE)</f>
        <v>119</v>
      </c>
      <c r="B335">
        <f>IF(A334&lt;&gt;Toss[[#This Row],[No]],1,B334+1)</f>
        <v>1</v>
      </c>
      <c r="C335" t="s">
        <v>108</v>
      </c>
      <c r="D335" t="s">
        <v>198</v>
      </c>
      <c r="E335" t="s">
        <v>77</v>
      </c>
      <c r="F335" t="s">
        <v>82</v>
      </c>
      <c r="G335" t="s">
        <v>195</v>
      </c>
      <c r="H335" t="s">
        <v>71</v>
      </c>
      <c r="I335">
        <v>1</v>
      </c>
      <c r="J335" t="s">
        <v>242</v>
      </c>
      <c r="K335" s="3" t="s">
        <v>176</v>
      </c>
      <c r="L335" s="3" t="s">
        <v>172</v>
      </c>
      <c r="M335">
        <v>25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ユニフォーム角名倫太郎ICONIC</v>
      </c>
    </row>
    <row r="336" spans="1:20" x14ac:dyDescent="0.3">
      <c r="A336">
        <f>VLOOKUP(Toss[[#This Row],[No用]],SetNo[[No.用]:[vlookup 用]],2,FALSE)</f>
        <v>119</v>
      </c>
      <c r="B336">
        <f>IF(A335&lt;&gt;Toss[[#This Row],[No]],1,B335+1)</f>
        <v>2</v>
      </c>
      <c r="C336" t="s">
        <v>108</v>
      </c>
      <c r="D336" t="s">
        <v>198</v>
      </c>
      <c r="E336" t="s">
        <v>77</v>
      </c>
      <c r="F336" t="s">
        <v>82</v>
      </c>
      <c r="G336" t="s">
        <v>195</v>
      </c>
      <c r="H336" t="s">
        <v>71</v>
      </c>
      <c r="I336">
        <v>1</v>
      </c>
      <c r="J336" t="s">
        <v>242</v>
      </c>
      <c r="K336" s="3" t="s">
        <v>177</v>
      </c>
      <c r="L336" s="3" t="s">
        <v>172</v>
      </c>
      <c r="M336">
        <v>33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ユニフォーム角名倫太郎ICONIC</v>
      </c>
    </row>
    <row r="337" spans="1:20" x14ac:dyDescent="0.3">
      <c r="A337">
        <f>VLOOKUP(Toss[[#This Row],[No用]],SetNo[[No.用]:[vlookup 用]],2,FALSE)</f>
        <v>120</v>
      </c>
      <c r="B337">
        <f>IF(A336&lt;&gt;Toss[[#This Row],[No]],1,B336+1)</f>
        <v>1</v>
      </c>
      <c r="C337" t="s">
        <v>108</v>
      </c>
      <c r="D337" t="s">
        <v>199</v>
      </c>
      <c r="E337" t="s">
        <v>77</v>
      </c>
      <c r="F337" t="s">
        <v>78</v>
      </c>
      <c r="G337" t="s">
        <v>195</v>
      </c>
      <c r="H337" t="s">
        <v>71</v>
      </c>
      <c r="I337">
        <v>1</v>
      </c>
      <c r="J337" t="s">
        <v>242</v>
      </c>
      <c r="K337" s="3" t="s">
        <v>176</v>
      </c>
      <c r="L337" s="3" t="s">
        <v>172</v>
      </c>
      <c r="M337">
        <v>26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ユニフォーム北信介ICONIC</v>
      </c>
    </row>
    <row r="338" spans="1:20" x14ac:dyDescent="0.3">
      <c r="A338">
        <f>VLOOKUP(Toss[[#This Row],[No用]],SetNo[[No.用]:[vlookup 用]],2,FALSE)</f>
        <v>120</v>
      </c>
      <c r="B338">
        <f>IF(A337&lt;&gt;Toss[[#This Row],[No]],1,B337+1)</f>
        <v>2</v>
      </c>
      <c r="C338" t="s">
        <v>108</v>
      </c>
      <c r="D338" t="s">
        <v>199</v>
      </c>
      <c r="E338" t="s">
        <v>77</v>
      </c>
      <c r="F338" t="s">
        <v>78</v>
      </c>
      <c r="G338" t="s">
        <v>195</v>
      </c>
      <c r="H338" t="s">
        <v>71</v>
      </c>
      <c r="I338">
        <v>1</v>
      </c>
      <c r="J338" t="s">
        <v>242</v>
      </c>
      <c r="K338" s="3" t="s">
        <v>177</v>
      </c>
      <c r="L338" s="3" t="s">
        <v>172</v>
      </c>
      <c r="M338">
        <v>31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ユニフォーム北信介ICONIC</v>
      </c>
    </row>
    <row r="339" spans="1:20" x14ac:dyDescent="0.3">
      <c r="A339">
        <f>VLOOKUP(Toss[[#This Row],[No用]],SetNo[[No.用]:[vlookup 用]],2,FALSE)</f>
        <v>121</v>
      </c>
      <c r="B339">
        <f>IF(A338&lt;&gt;Toss[[#This Row],[No]],1,B338+1)</f>
        <v>1</v>
      </c>
      <c r="C339" t="s">
        <v>108</v>
      </c>
      <c r="D339" s="3" t="s">
        <v>678</v>
      </c>
      <c r="E339" t="s">
        <v>77</v>
      </c>
      <c r="F339" s="3" t="s">
        <v>78</v>
      </c>
      <c r="G339" t="s">
        <v>195</v>
      </c>
      <c r="H339" t="s">
        <v>71</v>
      </c>
      <c r="I339">
        <v>1</v>
      </c>
      <c r="J339" t="s">
        <v>242</v>
      </c>
      <c r="K339" s="3" t="s">
        <v>176</v>
      </c>
      <c r="L339" s="3" t="s">
        <v>172</v>
      </c>
      <c r="M339">
        <v>24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ユニフォーム尾白アランICONIC</v>
      </c>
    </row>
    <row r="340" spans="1:20" x14ac:dyDescent="0.3">
      <c r="A340">
        <f>VLOOKUP(Toss[[#This Row],[No用]],SetNo[[No.用]:[vlookup 用]],2,FALSE)</f>
        <v>121</v>
      </c>
      <c r="B340">
        <f>IF(A339&lt;&gt;Toss[[#This Row],[No]],1,B339+1)</f>
        <v>2</v>
      </c>
      <c r="C340" t="s">
        <v>108</v>
      </c>
      <c r="D340" s="3" t="s">
        <v>678</v>
      </c>
      <c r="E340" t="s">
        <v>77</v>
      </c>
      <c r="F340" s="3" t="s">
        <v>78</v>
      </c>
      <c r="G340" t="s">
        <v>195</v>
      </c>
      <c r="H340" t="s">
        <v>71</v>
      </c>
      <c r="I340">
        <v>1</v>
      </c>
      <c r="J340" t="s">
        <v>242</v>
      </c>
      <c r="K340" s="3" t="s">
        <v>177</v>
      </c>
      <c r="L340" s="3" t="s">
        <v>172</v>
      </c>
      <c r="M340">
        <v>26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ユニフォーム尾白アランICONIC</v>
      </c>
    </row>
    <row r="341" spans="1:20" x14ac:dyDescent="0.3">
      <c r="A341">
        <f>VLOOKUP(Toss[[#This Row],[No用]],SetNo[[No.用]:[vlookup 用]],2,FALSE)</f>
        <v>122</v>
      </c>
      <c r="B341">
        <f>IF(A340&lt;&gt;Toss[[#This Row],[No]],1,B340+1)</f>
        <v>1</v>
      </c>
      <c r="C341" t="s">
        <v>108</v>
      </c>
      <c r="D341" s="3" t="s">
        <v>680</v>
      </c>
      <c r="E341" t="s">
        <v>77</v>
      </c>
      <c r="F341" s="3" t="s">
        <v>80</v>
      </c>
      <c r="G341" t="s">
        <v>195</v>
      </c>
      <c r="H341" t="s">
        <v>71</v>
      </c>
      <c r="I341">
        <v>1</v>
      </c>
      <c r="J341" t="s">
        <v>242</v>
      </c>
      <c r="K341" s="3" t="s">
        <v>176</v>
      </c>
      <c r="L341" s="3" t="s">
        <v>172</v>
      </c>
      <c r="M341">
        <v>28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ユニフォーム赤木路成ICONIC</v>
      </c>
    </row>
    <row r="342" spans="1:20" x14ac:dyDescent="0.3">
      <c r="A342">
        <f>VLOOKUP(Toss[[#This Row],[No用]],SetNo[[No.用]:[vlookup 用]],2,FALSE)</f>
        <v>123</v>
      </c>
      <c r="B342">
        <f>IF(A341&lt;&gt;Toss[[#This Row],[No]],1,B341+1)</f>
        <v>1</v>
      </c>
      <c r="C342" t="s">
        <v>108</v>
      </c>
      <c r="D342" s="3" t="s">
        <v>682</v>
      </c>
      <c r="E342" t="s">
        <v>77</v>
      </c>
      <c r="F342" s="3" t="s">
        <v>82</v>
      </c>
      <c r="G342" t="s">
        <v>195</v>
      </c>
      <c r="H342" t="s">
        <v>71</v>
      </c>
      <c r="I342">
        <v>1</v>
      </c>
      <c r="J342" t="s">
        <v>242</v>
      </c>
      <c r="K342" s="3" t="s">
        <v>176</v>
      </c>
      <c r="L342" s="3" t="s">
        <v>172</v>
      </c>
      <c r="M342">
        <v>27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ユニフォーム大耳練ICONIC</v>
      </c>
    </row>
    <row r="343" spans="1:20" x14ac:dyDescent="0.3">
      <c r="A343">
        <f>VLOOKUP(Toss[[#This Row],[No用]],SetNo[[No.用]:[vlookup 用]],2,FALSE)</f>
        <v>123</v>
      </c>
      <c r="B343">
        <f>IF(A342&lt;&gt;Toss[[#This Row],[No]],1,B342+1)</f>
        <v>2</v>
      </c>
      <c r="C343" t="s">
        <v>108</v>
      </c>
      <c r="D343" s="3" t="s">
        <v>682</v>
      </c>
      <c r="E343" t="s">
        <v>77</v>
      </c>
      <c r="F343" s="3" t="s">
        <v>82</v>
      </c>
      <c r="G343" t="s">
        <v>195</v>
      </c>
      <c r="H343" t="s">
        <v>71</v>
      </c>
      <c r="I343">
        <v>1</v>
      </c>
      <c r="J343" t="s">
        <v>242</v>
      </c>
      <c r="K343" s="3" t="s">
        <v>177</v>
      </c>
      <c r="L343" s="3" t="s">
        <v>172</v>
      </c>
      <c r="M343">
        <v>27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ユニフォーム大耳練ICONIC</v>
      </c>
    </row>
    <row r="344" spans="1:20" x14ac:dyDescent="0.3">
      <c r="A344">
        <f>VLOOKUP(Toss[[#This Row],[No用]],SetNo[[No.用]:[vlookup 用]],2,FALSE)</f>
        <v>124</v>
      </c>
      <c r="B344">
        <f>IF(A343&lt;&gt;Toss[[#This Row],[No]],1,B343+1)</f>
        <v>1</v>
      </c>
      <c r="C344" t="s">
        <v>108</v>
      </c>
      <c r="D344" s="3" t="s">
        <v>684</v>
      </c>
      <c r="E344" t="s">
        <v>77</v>
      </c>
      <c r="F344" s="3" t="s">
        <v>78</v>
      </c>
      <c r="G344" t="s">
        <v>195</v>
      </c>
      <c r="H344" t="s">
        <v>71</v>
      </c>
      <c r="I344">
        <v>1</v>
      </c>
      <c r="J344" t="s">
        <v>242</v>
      </c>
      <c r="K344" s="3" t="s">
        <v>176</v>
      </c>
      <c r="L344" s="3" t="s">
        <v>172</v>
      </c>
      <c r="M344">
        <v>23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ユニフォーム理石平介ICONIC</v>
      </c>
    </row>
    <row r="345" spans="1:20" x14ac:dyDescent="0.3">
      <c r="A345">
        <f>VLOOKUP(Toss[[#This Row],[No用]],SetNo[[No.用]:[vlookup 用]],2,FALSE)</f>
        <v>124</v>
      </c>
      <c r="B345">
        <f>IF(A344&lt;&gt;Toss[[#This Row],[No]],1,B344+1)</f>
        <v>2</v>
      </c>
      <c r="C345" t="s">
        <v>108</v>
      </c>
      <c r="D345" s="3" t="s">
        <v>684</v>
      </c>
      <c r="E345" t="s">
        <v>77</v>
      </c>
      <c r="F345" s="3" t="s">
        <v>78</v>
      </c>
      <c r="G345" t="s">
        <v>195</v>
      </c>
      <c r="H345" t="s">
        <v>71</v>
      </c>
      <c r="I345">
        <v>1</v>
      </c>
      <c r="J345" t="s">
        <v>242</v>
      </c>
      <c r="K345" s="3" t="s">
        <v>177</v>
      </c>
      <c r="L345" s="3" t="s">
        <v>172</v>
      </c>
      <c r="M345">
        <v>25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ユニフォーム理石平介ICONIC</v>
      </c>
    </row>
    <row r="346" spans="1:20" x14ac:dyDescent="0.3">
      <c r="A346">
        <f>VLOOKUP(Toss[[#This Row],[No用]],SetNo[[No.用]:[vlookup 用]],2,FALSE)</f>
        <v>125</v>
      </c>
      <c r="B346">
        <f>IF(A345&lt;&gt;Toss[[#This Row],[No]],1,B345+1)</f>
        <v>1</v>
      </c>
      <c r="C346" t="s">
        <v>108</v>
      </c>
      <c r="D346" t="s">
        <v>122</v>
      </c>
      <c r="E346" t="s">
        <v>90</v>
      </c>
      <c r="F346" t="s">
        <v>78</v>
      </c>
      <c r="G346" t="s">
        <v>128</v>
      </c>
      <c r="H346" t="s">
        <v>71</v>
      </c>
      <c r="I346">
        <v>1</v>
      </c>
      <c r="J346" t="s">
        <v>242</v>
      </c>
      <c r="K346" s="3" t="s">
        <v>176</v>
      </c>
      <c r="L346" s="3" t="s">
        <v>172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ユニフォーム木兎光太郎ICONIC</v>
      </c>
    </row>
    <row r="347" spans="1:20" x14ac:dyDescent="0.3">
      <c r="A347">
        <f>VLOOKUP(Toss[[#This Row],[No用]],SetNo[[No.用]:[vlookup 用]],2,FALSE)</f>
        <v>125</v>
      </c>
      <c r="B347">
        <f>IF(A346&lt;&gt;Toss[[#This Row],[No]],1,B346+1)</f>
        <v>2</v>
      </c>
      <c r="C347" t="s">
        <v>108</v>
      </c>
      <c r="D347" t="s">
        <v>122</v>
      </c>
      <c r="E347" t="s">
        <v>90</v>
      </c>
      <c r="F347" t="s">
        <v>78</v>
      </c>
      <c r="G347" t="s">
        <v>128</v>
      </c>
      <c r="H347" t="s">
        <v>71</v>
      </c>
      <c r="I347">
        <v>1</v>
      </c>
      <c r="J347" t="s">
        <v>242</v>
      </c>
      <c r="K347" s="3" t="s">
        <v>177</v>
      </c>
      <c r="L347" s="3" t="s">
        <v>172</v>
      </c>
      <c r="M347">
        <v>30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ユニフォーム木兎光太郎ICONIC</v>
      </c>
    </row>
    <row r="348" spans="1:20" x14ac:dyDescent="0.3">
      <c r="A348">
        <f>VLOOKUP(Toss[[#This Row],[No用]],SetNo[[No.用]:[vlookup 用]],2,FALSE)</f>
        <v>126</v>
      </c>
      <c r="B348">
        <f>IF(A347&lt;&gt;Toss[[#This Row],[No]],1,B347+1)</f>
        <v>1</v>
      </c>
      <c r="C348" t="s">
        <v>150</v>
      </c>
      <c r="D348" t="s">
        <v>122</v>
      </c>
      <c r="E348" t="s">
        <v>77</v>
      </c>
      <c r="F348" t="s">
        <v>78</v>
      </c>
      <c r="G348" t="s">
        <v>128</v>
      </c>
      <c r="H348" t="s">
        <v>71</v>
      </c>
      <c r="I348">
        <v>1</v>
      </c>
      <c r="J348" t="s">
        <v>242</v>
      </c>
      <c r="K348" s="3" t="s">
        <v>176</v>
      </c>
      <c r="L348" s="3" t="s">
        <v>172</v>
      </c>
      <c r="M348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夏祭り木兎光太郎ICONIC</v>
      </c>
    </row>
    <row r="349" spans="1:20" x14ac:dyDescent="0.3">
      <c r="A349">
        <f>VLOOKUP(Toss[[#This Row],[No用]],SetNo[[No.用]:[vlookup 用]],2,FALSE)</f>
        <v>126</v>
      </c>
      <c r="B349">
        <f>IF(A348&lt;&gt;Toss[[#This Row],[No]],1,B348+1)</f>
        <v>2</v>
      </c>
      <c r="C349" t="s">
        <v>150</v>
      </c>
      <c r="D349" t="s">
        <v>122</v>
      </c>
      <c r="E349" t="s">
        <v>77</v>
      </c>
      <c r="F349" t="s">
        <v>78</v>
      </c>
      <c r="G349" t="s">
        <v>128</v>
      </c>
      <c r="H349" t="s">
        <v>71</v>
      </c>
      <c r="I349">
        <v>1</v>
      </c>
      <c r="J349" t="s">
        <v>242</v>
      </c>
      <c r="K349" s="3" t="s">
        <v>177</v>
      </c>
      <c r="L349" s="3" t="s">
        <v>188</v>
      </c>
      <c r="M349">
        <v>33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夏祭り木兎光太郎ICONIC</v>
      </c>
    </row>
    <row r="350" spans="1:20" x14ac:dyDescent="0.3">
      <c r="A350">
        <f>VLOOKUP(Toss[[#This Row],[No用]],SetNo[[No.用]:[vlookup 用]],2,FALSE)</f>
        <v>127</v>
      </c>
      <c r="B350">
        <f>IF(A349&lt;&gt;Toss[[#This Row],[No]],1,B349+1)</f>
        <v>1</v>
      </c>
      <c r="C350" t="s">
        <v>108</v>
      </c>
      <c r="D350" t="s">
        <v>123</v>
      </c>
      <c r="E350" t="s">
        <v>90</v>
      </c>
      <c r="F350" t="s">
        <v>78</v>
      </c>
      <c r="G350" t="s">
        <v>128</v>
      </c>
      <c r="H350" t="s">
        <v>71</v>
      </c>
      <c r="I350">
        <v>1</v>
      </c>
      <c r="J350" t="s">
        <v>242</v>
      </c>
      <c r="K350" s="3" t="s">
        <v>176</v>
      </c>
      <c r="L350" s="3" t="s">
        <v>172</v>
      </c>
      <c r="M350">
        <v>31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ユニフォーム木葉秋紀ICONIC</v>
      </c>
    </row>
    <row r="351" spans="1:20" x14ac:dyDescent="0.3">
      <c r="A351">
        <f>VLOOKUP(Toss[[#This Row],[No用]],SetNo[[No.用]:[vlookup 用]],2,FALSE)</f>
        <v>127</v>
      </c>
      <c r="B351">
        <f>IF(A350&lt;&gt;Toss[[#This Row],[No]],1,B350+1)</f>
        <v>2</v>
      </c>
      <c r="C351" t="s">
        <v>108</v>
      </c>
      <c r="D351" t="s">
        <v>123</v>
      </c>
      <c r="E351" t="s">
        <v>90</v>
      </c>
      <c r="F351" t="s">
        <v>78</v>
      </c>
      <c r="G351" t="s">
        <v>128</v>
      </c>
      <c r="H351" t="s">
        <v>71</v>
      </c>
      <c r="I351">
        <v>1</v>
      </c>
      <c r="J351" t="s">
        <v>242</v>
      </c>
      <c r="K351" s="3" t="s">
        <v>177</v>
      </c>
      <c r="L351" s="3" t="s">
        <v>172</v>
      </c>
      <c r="M351">
        <v>28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ユニフォーム木葉秋紀ICONIC</v>
      </c>
    </row>
    <row r="352" spans="1:20" x14ac:dyDescent="0.3">
      <c r="A352">
        <f>VLOOKUP(Toss[[#This Row],[No用]],SetNo[[No.用]:[vlookup 用]],2,FALSE)</f>
        <v>128</v>
      </c>
      <c r="B352">
        <f>IF(A351&lt;&gt;Toss[[#This Row],[No]],1,B351+1)</f>
        <v>1</v>
      </c>
      <c r="C352" s="3" t="s">
        <v>398</v>
      </c>
      <c r="D352" t="s">
        <v>123</v>
      </c>
      <c r="E352" s="3" t="s">
        <v>77</v>
      </c>
      <c r="F352" t="s">
        <v>78</v>
      </c>
      <c r="G352" t="s">
        <v>128</v>
      </c>
      <c r="H352" t="s">
        <v>71</v>
      </c>
      <c r="I352">
        <v>1</v>
      </c>
      <c r="J352" t="s">
        <v>407</v>
      </c>
      <c r="K352" s="3" t="s">
        <v>176</v>
      </c>
      <c r="L352" s="3" t="s">
        <v>172</v>
      </c>
      <c r="M352">
        <v>31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探偵木葉秋紀ICONIC</v>
      </c>
    </row>
    <row r="353" spans="1:20" x14ac:dyDescent="0.3">
      <c r="A353">
        <f>VLOOKUP(Toss[[#This Row],[No用]],SetNo[[No.用]:[vlookup 用]],2,FALSE)</f>
        <v>128</v>
      </c>
      <c r="B353">
        <f>IF(A352&lt;&gt;Toss[[#This Row],[No]],1,B352+1)</f>
        <v>2</v>
      </c>
      <c r="C353" s="3" t="s">
        <v>398</v>
      </c>
      <c r="D353" t="s">
        <v>123</v>
      </c>
      <c r="E353" s="3" t="s">
        <v>77</v>
      </c>
      <c r="F353" t="s">
        <v>78</v>
      </c>
      <c r="G353" t="s">
        <v>128</v>
      </c>
      <c r="H353" t="s">
        <v>71</v>
      </c>
      <c r="I353">
        <v>1</v>
      </c>
      <c r="J353" t="s">
        <v>407</v>
      </c>
      <c r="K353" s="3" t="s">
        <v>177</v>
      </c>
      <c r="L353" s="3" t="s">
        <v>172</v>
      </c>
      <c r="M353">
        <v>28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探偵木葉秋紀ICONIC</v>
      </c>
    </row>
    <row r="354" spans="1:20" x14ac:dyDescent="0.3">
      <c r="A354">
        <f>VLOOKUP(Toss[[#This Row],[No用]],SetNo[[No.用]:[vlookup 用]],2,FALSE)</f>
        <v>129</v>
      </c>
      <c r="B354">
        <f>IF(A353&lt;&gt;Toss[[#This Row],[No]],1,B353+1)</f>
        <v>1</v>
      </c>
      <c r="C354" t="s">
        <v>108</v>
      </c>
      <c r="D354" t="s">
        <v>124</v>
      </c>
      <c r="E354" t="s">
        <v>90</v>
      </c>
      <c r="F354" t="s">
        <v>78</v>
      </c>
      <c r="G354" t="s">
        <v>128</v>
      </c>
      <c r="H354" t="s">
        <v>71</v>
      </c>
      <c r="I354">
        <v>1</v>
      </c>
      <c r="J354" t="s">
        <v>242</v>
      </c>
      <c r="K354" s="3" t="s">
        <v>176</v>
      </c>
      <c r="L354" s="3" t="s">
        <v>172</v>
      </c>
      <c r="M354" s="3">
        <v>25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ユニフォーム猿杙大和ICONIC</v>
      </c>
    </row>
    <row r="355" spans="1:20" x14ac:dyDescent="0.3">
      <c r="A355">
        <f>VLOOKUP(Toss[[#This Row],[No用]],SetNo[[No.用]:[vlookup 用]],2,FALSE)</f>
        <v>129</v>
      </c>
      <c r="B355">
        <f>IF(A354&lt;&gt;Toss[[#This Row],[No]],1,B354+1)</f>
        <v>2</v>
      </c>
      <c r="C355" t="s">
        <v>108</v>
      </c>
      <c r="D355" t="s">
        <v>124</v>
      </c>
      <c r="E355" t="s">
        <v>90</v>
      </c>
      <c r="F355" t="s">
        <v>78</v>
      </c>
      <c r="G355" t="s">
        <v>128</v>
      </c>
      <c r="H355" t="s">
        <v>71</v>
      </c>
      <c r="I355">
        <v>1</v>
      </c>
      <c r="J355" t="s">
        <v>242</v>
      </c>
      <c r="K355" s="3" t="s">
        <v>177</v>
      </c>
      <c r="L355" s="3" t="s">
        <v>172</v>
      </c>
      <c r="M355">
        <v>29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ユニフォーム猿杙大和ICONIC</v>
      </c>
    </row>
    <row r="356" spans="1:20" x14ac:dyDescent="0.3">
      <c r="A356">
        <f>VLOOKUP(Toss[[#This Row],[No用]],SetNo[[No.用]:[vlookup 用]],2,FALSE)</f>
        <v>130</v>
      </c>
      <c r="B356">
        <f>IF(A355&lt;&gt;Toss[[#This Row],[No]],1,B355+1)</f>
        <v>1</v>
      </c>
      <c r="C356" t="s">
        <v>108</v>
      </c>
      <c r="D356" t="s">
        <v>125</v>
      </c>
      <c r="E356" t="s">
        <v>90</v>
      </c>
      <c r="F356" t="s">
        <v>80</v>
      </c>
      <c r="G356" t="s">
        <v>128</v>
      </c>
      <c r="H356" t="s">
        <v>71</v>
      </c>
      <c r="I356">
        <v>1</v>
      </c>
      <c r="J356" t="s">
        <v>242</v>
      </c>
      <c r="K356" s="3" t="s">
        <v>176</v>
      </c>
      <c r="L356" s="3" t="s">
        <v>172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ユニフォーム小見春樹ICONIC</v>
      </c>
    </row>
    <row r="357" spans="1:20" x14ac:dyDescent="0.3">
      <c r="A357">
        <f>VLOOKUP(Toss[[#This Row],[No用]],SetNo[[No.用]:[vlookup 用]],2,FALSE)</f>
        <v>131</v>
      </c>
      <c r="B357">
        <f>IF(A356&lt;&gt;Toss[[#This Row],[No]],1,B356+1)</f>
        <v>1</v>
      </c>
      <c r="C357" t="s">
        <v>108</v>
      </c>
      <c r="D357" t="s">
        <v>126</v>
      </c>
      <c r="E357" t="s">
        <v>90</v>
      </c>
      <c r="F357" t="s">
        <v>82</v>
      </c>
      <c r="G357" t="s">
        <v>128</v>
      </c>
      <c r="H357" t="s">
        <v>71</v>
      </c>
      <c r="I357">
        <v>1</v>
      </c>
      <c r="J357" t="s">
        <v>242</v>
      </c>
      <c r="K357" s="3" t="s">
        <v>176</v>
      </c>
      <c r="L357" s="3" t="s">
        <v>172</v>
      </c>
      <c r="M357">
        <v>27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ユニフォーム尾長渉ICONIC</v>
      </c>
    </row>
    <row r="358" spans="1:20" x14ac:dyDescent="0.3">
      <c r="A358">
        <f>VLOOKUP(Toss[[#This Row],[No用]],SetNo[[No.用]:[vlookup 用]],2,FALSE)</f>
        <v>131</v>
      </c>
      <c r="B358">
        <f>IF(A357&lt;&gt;Toss[[#This Row],[No]],1,B357+1)</f>
        <v>2</v>
      </c>
      <c r="C358" t="s">
        <v>108</v>
      </c>
      <c r="D358" t="s">
        <v>126</v>
      </c>
      <c r="E358" t="s">
        <v>90</v>
      </c>
      <c r="F358" t="s">
        <v>82</v>
      </c>
      <c r="G358" t="s">
        <v>128</v>
      </c>
      <c r="H358" t="s">
        <v>71</v>
      </c>
      <c r="I358">
        <v>1</v>
      </c>
      <c r="J358" t="s">
        <v>242</v>
      </c>
      <c r="K358" s="3" t="s">
        <v>177</v>
      </c>
      <c r="L358" s="3" t="s">
        <v>172</v>
      </c>
      <c r="M358">
        <v>27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ユニフォーム尾長渉ICONIC</v>
      </c>
    </row>
    <row r="359" spans="1:20" x14ac:dyDescent="0.3">
      <c r="A359">
        <f>VLOOKUP(Toss[[#This Row],[No用]],SetNo[[No.用]:[vlookup 用]],2,FALSE)</f>
        <v>132</v>
      </c>
      <c r="B359">
        <f>IF(A358&lt;&gt;Toss[[#This Row],[No]],1,B358+1)</f>
        <v>1</v>
      </c>
      <c r="C359" t="s">
        <v>108</v>
      </c>
      <c r="D359" t="s">
        <v>127</v>
      </c>
      <c r="E359" t="s">
        <v>90</v>
      </c>
      <c r="F359" t="s">
        <v>82</v>
      </c>
      <c r="G359" t="s">
        <v>128</v>
      </c>
      <c r="H359" t="s">
        <v>71</v>
      </c>
      <c r="I359">
        <v>1</v>
      </c>
      <c r="J359" t="s">
        <v>242</v>
      </c>
      <c r="K359" s="3" t="s">
        <v>176</v>
      </c>
      <c r="L359" s="3" t="s">
        <v>172</v>
      </c>
      <c r="M359">
        <v>27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ユニフォーム鷲尾辰生ICONIC</v>
      </c>
    </row>
    <row r="360" spans="1:20" x14ac:dyDescent="0.3">
      <c r="A360">
        <f>VLOOKUP(Toss[[#This Row],[No用]],SetNo[[No.用]:[vlookup 用]],2,FALSE)</f>
        <v>132</v>
      </c>
      <c r="B360">
        <f>IF(A359&lt;&gt;Toss[[#This Row],[No]],1,B359+1)</f>
        <v>2</v>
      </c>
      <c r="C360" t="s">
        <v>108</v>
      </c>
      <c r="D360" t="s">
        <v>127</v>
      </c>
      <c r="E360" t="s">
        <v>90</v>
      </c>
      <c r="F360" t="s">
        <v>82</v>
      </c>
      <c r="G360" t="s">
        <v>128</v>
      </c>
      <c r="H360" t="s">
        <v>71</v>
      </c>
      <c r="I360">
        <v>1</v>
      </c>
      <c r="J360" t="s">
        <v>242</v>
      </c>
      <c r="K360" s="3" t="s">
        <v>177</v>
      </c>
      <c r="L360" s="3" t="s">
        <v>172</v>
      </c>
      <c r="M360">
        <v>25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ユニフォーム鷲尾辰生ICONIC</v>
      </c>
    </row>
    <row r="361" spans="1:20" x14ac:dyDescent="0.3">
      <c r="A361">
        <f>VLOOKUP(Toss[[#This Row],[No用]],SetNo[[No.用]:[vlookup 用]],2,FALSE)</f>
        <v>133</v>
      </c>
      <c r="B361">
        <f>IF(A360&lt;&gt;Toss[[#This Row],[No]],1,B360+1)</f>
        <v>1</v>
      </c>
      <c r="C361" t="s">
        <v>108</v>
      </c>
      <c r="D361" t="s">
        <v>129</v>
      </c>
      <c r="E361" t="s">
        <v>73</v>
      </c>
      <c r="F361" t="s">
        <v>74</v>
      </c>
      <c r="G361" t="s">
        <v>128</v>
      </c>
      <c r="H361" t="s">
        <v>71</v>
      </c>
      <c r="I361">
        <v>1</v>
      </c>
      <c r="J361" t="s">
        <v>242</v>
      </c>
      <c r="K361" s="3" t="s">
        <v>176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ユニフォーム赤葦京治ICONIC</v>
      </c>
    </row>
    <row r="362" spans="1:20" x14ac:dyDescent="0.3">
      <c r="A362">
        <f>VLOOKUP(Toss[[#This Row],[No用]],SetNo[[No.用]:[vlookup 用]],2,FALSE)</f>
        <v>133</v>
      </c>
      <c r="B362">
        <f>IF(A361&lt;&gt;Toss[[#This Row],[No]],1,B361+1)</f>
        <v>2</v>
      </c>
      <c r="C362" t="s">
        <v>108</v>
      </c>
      <c r="D362" t="s">
        <v>129</v>
      </c>
      <c r="E362" t="s">
        <v>73</v>
      </c>
      <c r="F362" t="s">
        <v>74</v>
      </c>
      <c r="G362" t="s">
        <v>128</v>
      </c>
      <c r="H362" t="s">
        <v>71</v>
      </c>
      <c r="I362">
        <v>1</v>
      </c>
      <c r="J362" t="s">
        <v>242</v>
      </c>
      <c r="K362" s="3" t="s">
        <v>179</v>
      </c>
      <c r="L362" s="3" t="s">
        <v>183</v>
      </c>
      <c r="M362">
        <v>38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ユニフォーム赤葦京治ICONIC</v>
      </c>
    </row>
    <row r="363" spans="1:20" x14ac:dyDescent="0.3">
      <c r="A363">
        <f>VLOOKUP(Toss[[#This Row],[No用]],SetNo[[No.用]:[vlookup 用]],2,FALSE)</f>
        <v>133</v>
      </c>
      <c r="B363">
        <f>IF(A362&lt;&gt;Toss[[#This Row],[No]],1,B362+1)</f>
        <v>3</v>
      </c>
      <c r="C363" t="s">
        <v>108</v>
      </c>
      <c r="D363" t="s">
        <v>129</v>
      </c>
      <c r="E363" t="s">
        <v>73</v>
      </c>
      <c r="F363" t="s">
        <v>74</v>
      </c>
      <c r="G363" t="s">
        <v>128</v>
      </c>
      <c r="H363" t="s">
        <v>71</v>
      </c>
      <c r="I363">
        <v>1</v>
      </c>
      <c r="J363" t="s">
        <v>242</v>
      </c>
      <c r="K363" s="3" t="s">
        <v>244</v>
      </c>
      <c r="L363" s="3" t="s">
        <v>172</v>
      </c>
      <c r="M363">
        <v>38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ユニフォーム赤葦京治ICONIC</v>
      </c>
    </row>
    <row r="364" spans="1:20" x14ac:dyDescent="0.3">
      <c r="A364">
        <f>VLOOKUP(Toss[[#This Row],[No用]],SetNo[[No.用]:[vlookup 用]],2,FALSE)</f>
        <v>133</v>
      </c>
      <c r="B364">
        <f>IF(A363&lt;&gt;Toss[[#This Row],[No]],1,B363+1)</f>
        <v>4</v>
      </c>
      <c r="C364" t="s">
        <v>108</v>
      </c>
      <c r="D364" t="s">
        <v>129</v>
      </c>
      <c r="E364" t="s">
        <v>73</v>
      </c>
      <c r="F364" t="s">
        <v>74</v>
      </c>
      <c r="G364" t="s">
        <v>128</v>
      </c>
      <c r="H364" t="s">
        <v>71</v>
      </c>
      <c r="I364">
        <v>1</v>
      </c>
      <c r="J364" t="s">
        <v>242</v>
      </c>
      <c r="K364" s="3" t="s">
        <v>182</v>
      </c>
      <c r="L364" s="3" t="s">
        <v>183</v>
      </c>
      <c r="M364">
        <v>41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ユニフォーム赤葦京治ICONIC</v>
      </c>
    </row>
    <row r="365" spans="1:20" x14ac:dyDescent="0.3">
      <c r="A365">
        <f>VLOOKUP(Toss[[#This Row],[No用]],SetNo[[No.用]:[vlookup 用]],2,FALSE)</f>
        <v>133</v>
      </c>
      <c r="B365">
        <f>IF(A364&lt;&gt;Toss[[#This Row],[No]],1,B364+1)</f>
        <v>5</v>
      </c>
      <c r="C365" t="s">
        <v>108</v>
      </c>
      <c r="D365" t="s">
        <v>129</v>
      </c>
      <c r="E365" t="s">
        <v>73</v>
      </c>
      <c r="F365" t="s">
        <v>74</v>
      </c>
      <c r="G365" t="s">
        <v>128</v>
      </c>
      <c r="H365" t="s">
        <v>71</v>
      </c>
      <c r="I365">
        <v>1</v>
      </c>
      <c r="J365" t="s">
        <v>242</v>
      </c>
      <c r="K365" s="3" t="s">
        <v>243</v>
      </c>
      <c r="L365" s="3" t="s">
        <v>172</v>
      </c>
      <c r="M365">
        <v>30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ユニフォーム赤葦京治ICONIC</v>
      </c>
    </row>
    <row r="366" spans="1:20" x14ac:dyDescent="0.3">
      <c r="A366">
        <f>VLOOKUP(Toss[[#This Row],[No用]],SetNo[[No.用]:[vlookup 用]],2,FALSE)</f>
        <v>133</v>
      </c>
      <c r="B366">
        <f>IF(A365&lt;&gt;Toss[[#This Row],[No]],1,B365+1)</f>
        <v>6</v>
      </c>
      <c r="C366" t="s">
        <v>108</v>
      </c>
      <c r="D366" t="s">
        <v>129</v>
      </c>
      <c r="E366" t="s">
        <v>73</v>
      </c>
      <c r="F366" t="s">
        <v>74</v>
      </c>
      <c r="G366" t="s">
        <v>128</v>
      </c>
      <c r="H366" t="s">
        <v>71</v>
      </c>
      <c r="I366">
        <v>1</v>
      </c>
      <c r="J366" t="s">
        <v>242</v>
      </c>
      <c r="K366" s="3" t="s">
        <v>179</v>
      </c>
      <c r="L366" s="3" t="s">
        <v>235</v>
      </c>
      <c r="M366">
        <v>50</v>
      </c>
      <c r="N366">
        <v>0</v>
      </c>
      <c r="O366">
        <v>60</v>
      </c>
      <c r="P366">
        <v>0</v>
      </c>
      <c r="T366" t="str">
        <f>Toss[[#This Row],[服装]]&amp;Toss[[#This Row],[名前]]&amp;Toss[[#This Row],[レアリティ]]</f>
        <v>ユニフォーム赤葦京治ICONIC</v>
      </c>
    </row>
    <row r="367" spans="1:20" x14ac:dyDescent="0.3">
      <c r="A367">
        <f>VLOOKUP(Toss[[#This Row],[No用]],SetNo[[No.用]:[vlookup 用]],2,FALSE)</f>
        <v>134</v>
      </c>
      <c r="B367">
        <f>IF(A366&lt;&gt;Toss[[#This Row],[No]],1,B366+1)</f>
        <v>1</v>
      </c>
      <c r="C367" t="s">
        <v>150</v>
      </c>
      <c r="D367" t="s">
        <v>129</v>
      </c>
      <c r="E367" t="s">
        <v>90</v>
      </c>
      <c r="F367" t="s">
        <v>74</v>
      </c>
      <c r="G367" t="s">
        <v>128</v>
      </c>
      <c r="H367" t="s">
        <v>71</v>
      </c>
      <c r="I367">
        <v>1</v>
      </c>
      <c r="J367" t="s">
        <v>242</v>
      </c>
      <c r="K367" s="3" t="s">
        <v>176</v>
      </c>
      <c r="L367" s="3" t="s">
        <v>183</v>
      </c>
      <c r="M367">
        <v>38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夏祭り赤葦京治ICONIC</v>
      </c>
    </row>
    <row r="368" spans="1:20" x14ac:dyDescent="0.3">
      <c r="A368">
        <f>VLOOKUP(Toss[[#This Row],[No用]],SetNo[[No.用]:[vlookup 用]],2,FALSE)</f>
        <v>134</v>
      </c>
      <c r="B368">
        <f>IF(A367&lt;&gt;Toss[[#This Row],[No]],1,B367+1)</f>
        <v>2</v>
      </c>
      <c r="C368" t="s">
        <v>150</v>
      </c>
      <c r="D368" t="s">
        <v>129</v>
      </c>
      <c r="E368" t="s">
        <v>90</v>
      </c>
      <c r="F368" t="s">
        <v>74</v>
      </c>
      <c r="G368" t="s">
        <v>128</v>
      </c>
      <c r="H368" t="s">
        <v>71</v>
      </c>
      <c r="I368">
        <v>1</v>
      </c>
      <c r="J368" t="s">
        <v>242</v>
      </c>
      <c r="K368" s="3" t="s">
        <v>179</v>
      </c>
      <c r="L368" s="3" t="s">
        <v>183</v>
      </c>
      <c r="M368">
        <v>38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夏祭り赤葦京治ICONIC</v>
      </c>
    </row>
    <row r="369" spans="1:20" x14ac:dyDescent="0.3">
      <c r="A369">
        <f>VLOOKUP(Toss[[#This Row],[No用]],SetNo[[No.用]:[vlookup 用]],2,FALSE)</f>
        <v>134</v>
      </c>
      <c r="B369">
        <f>IF(A368&lt;&gt;Toss[[#This Row],[No]],1,B368+1)</f>
        <v>3</v>
      </c>
      <c r="C369" t="s">
        <v>150</v>
      </c>
      <c r="D369" t="s">
        <v>129</v>
      </c>
      <c r="E369" t="s">
        <v>90</v>
      </c>
      <c r="F369" t="s">
        <v>74</v>
      </c>
      <c r="G369" t="s">
        <v>128</v>
      </c>
      <c r="H369" t="s">
        <v>71</v>
      </c>
      <c r="I369">
        <v>1</v>
      </c>
      <c r="J369" t="s">
        <v>242</v>
      </c>
      <c r="K369" s="3" t="s">
        <v>244</v>
      </c>
      <c r="L369" s="3" t="s">
        <v>172</v>
      </c>
      <c r="M369">
        <v>38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夏祭り赤葦京治ICONIC</v>
      </c>
    </row>
    <row r="370" spans="1:20" x14ac:dyDescent="0.3">
      <c r="A370">
        <f>VLOOKUP(Toss[[#This Row],[No用]],SetNo[[No.用]:[vlookup 用]],2,FALSE)</f>
        <v>134</v>
      </c>
      <c r="B370">
        <f>IF(A369&lt;&gt;Toss[[#This Row],[No]],1,B369+1)</f>
        <v>4</v>
      </c>
      <c r="C370" t="s">
        <v>150</v>
      </c>
      <c r="D370" t="s">
        <v>129</v>
      </c>
      <c r="E370" t="s">
        <v>90</v>
      </c>
      <c r="F370" t="s">
        <v>74</v>
      </c>
      <c r="G370" t="s">
        <v>128</v>
      </c>
      <c r="H370" t="s">
        <v>71</v>
      </c>
      <c r="I370">
        <v>1</v>
      </c>
      <c r="J370" t="s">
        <v>242</v>
      </c>
      <c r="K370" s="3" t="s">
        <v>182</v>
      </c>
      <c r="L370" s="3" t="s">
        <v>183</v>
      </c>
      <c r="M370">
        <v>41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夏祭り赤葦京治ICONIC</v>
      </c>
    </row>
    <row r="371" spans="1:20" x14ac:dyDescent="0.3">
      <c r="A371">
        <f>VLOOKUP(Toss[[#This Row],[No用]],SetNo[[No.用]:[vlookup 用]],2,FALSE)</f>
        <v>134</v>
      </c>
      <c r="B371">
        <f>IF(A370&lt;&gt;Toss[[#This Row],[No]],1,B370+1)</f>
        <v>5</v>
      </c>
      <c r="C371" t="s">
        <v>150</v>
      </c>
      <c r="D371" t="s">
        <v>129</v>
      </c>
      <c r="E371" t="s">
        <v>90</v>
      </c>
      <c r="F371" t="s">
        <v>74</v>
      </c>
      <c r="G371" t="s">
        <v>128</v>
      </c>
      <c r="H371" t="s">
        <v>71</v>
      </c>
      <c r="I371">
        <v>1</v>
      </c>
      <c r="J371" t="s">
        <v>242</v>
      </c>
      <c r="K371" s="3" t="s">
        <v>243</v>
      </c>
      <c r="L371" s="3" t="s">
        <v>188</v>
      </c>
      <c r="M371">
        <v>33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夏祭り赤葦京治ICONIC</v>
      </c>
    </row>
    <row r="372" spans="1:20" x14ac:dyDescent="0.3">
      <c r="A372">
        <f>VLOOKUP(Toss[[#This Row],[No用]],SetNo[[No.用]:[vlookup 用]],2,FALSE)</f>
        <v>134</v>
      </c>
      <c r="B372">
        <f>IF(A371&lt;&gt;Toss[[#This Row],[No]],1,B371+1)</f>
        <v>6</v>
      </c>
      <c r="C372" t="s">
        <v>150</v>
      </c>
      <c r="D372" t="s">
        <v>129</v>
      </c>
      <c r="E372" t="s">
        <v>90</v>
      </c>
      <c r="F372" t="s">
        <v>74</v>
      </c>
      <c r="G372" t="s">
        <v>128</v>
      </c>
      <c r="H372" t="s">
        <v>71</v>
      </c>
      <c r="I372">
        <v>1</v>
      </c>
      <c r="J372" t="s">
        <v>242</v>
      </c>
      <c r="K372" s="3" t="s">
        <v>193</v>
      </c>
      <c r="L372" s="3" t="s">
        <v>235</v>
      </c>
      <c r="M372">
        <v>50</v>
      </c>
      <c r="N372">
        <v>0</v>
      </c>
      <c r="O372">
        <v>60</v>
      </c>
      <c r="P372">
        <v>0</v>
      </c>
      <c r="Q372" s="3" t="s">
        <v>122</v>
      </c>
      <c r="T372" t="str">
        <f>Toss[[#This Row],[服装]]&amp;Toss[[#This Row],[名前]]&amp;Toss[[#This Row],[レアリティ]]</f>
        <v>夏祭り赤葦京治ICONIC</v>
      </c>
    </row>
    <row r="373" spans="1:20" x14ac:dyDescent="0.3">
      <c r="A373">
        <f>VLOOKUP(Toss[[#This Row],[No用]],SetNo[[No.用]:[vlookup 用]],2,FALSE)</f>
        <v>134</v>
      </c>
      <c r="B373">
        <f>IF(A372&lt;&gt;Toss[[#This Row],[No]],1,B372+1)</f>
        <v>7</v>
      </c>
      <c r="C373" t="s">
        <v>150</v>
      </c>
      <c r="D373" t="s">
        <v>129</v>
      </c>
      <c r="E373" t="s">
        <v>90</v>
      </c>
      <c r="F373" t="s">
        <v>74</v>
      </c>
      <c r="G373" t="s">
        <v>128</v>
      </c>
      <c r="H373" t="s">
        <v>71</v>
      </c>
      <c r="I373">
        <v>1</v>
      </c>
      <c r="J373" t="s">
        <v>242</v>
      </c>
      <c r="K373" s="3" t="s">
        <v>193</v>
      </c>
      <c r="L373" s="3" t="s">
        <v>235</v>
      </c>
      <c r="M373">
        <v>50</v>
      </c>
      <c r="N373">
        <v>0</v>
      </c>
      <c r="O373">
        <v>60</v>
      </c>
      <c r="P373">
        <v>0</v>
      </c>
      <c r="T373" t="str">
        <f>Toss[[#This Row],[服装]]&amp;Toss[[#This Row],[名前]]&amp;Toss[[#This Row],[レアリティ]]</f>
        <v>夏祭り赤葦京治ICONIC</v>
      </c>
    </row>
    <row r="374" spans="1:20" x14ac:dyDescent="0.3">
      <c r="A374">
        <f>VLOOKUP(Toss[[#This Row],[No用]],SetNo[[No.用]:[vlookup 用]],2,FALSE)</f>
        <v>135</v>
      </c>
      <c r="B374">
        <f>IF(A373&lt;&gt;Toss[[#This Row],[No]],1,B373+1)</f>
        <v>1</v>
      </c>
      <c r="C374" t="s">
        <v>108</v>
      </c>
      <c r="D374" t="s">
        <v>295</v>
      </c>
      <c r="E374" t="s">
        <v>77</v>
      </c>
      <c r="F374" t="s">
        <v>78</v>
      </c>
      <c r="G374" t="s">
        <v>134</v>
      </c>
      <c r="H374" t="s">
        <v>71</v>
      </c>
      <c r="I374">
        <v>1</v>
      </c>
      <c r="J374" t="s">
        <v>242</v>
      </c>
      <c r="K374" s="3" t="s">
        <v>176</v>
      </c>
      <c r="L374" s="3" t="s">
        <v>172</v>
      </c>
      <c r="M374">
        <v>27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ユニフォーム星海光来ICONIC</v>
      </c>
    </row>
    <row r="375" spans="1:20" x14ac:dyDescent="0.3">
      <c r="A375">
        <f>VLOOKUP(Toss[[#This Row],[No用]],SetNo[[No.用]:[vlookup 用]],2,FALSE)</f>
        <v>135</v>
      </c>
      <c r="B375">
        <f>IF(A374&lt;&gt;Toss[[#This Row],[No]],1,B374+1)</f>
        <v>2</v>
      </c>
      <c r="C375" t="s">
        <v>108</v>
      </c>
      <c r="D375" t="s">
        <v>295</v>
      </c>
      <c r="E375" t="s">
        <v>77</v>
      </c>
      <c r="F375" t="s">
        <v>78</v>
      </c>
      <c r="G375" t="s">
        <v>134</v>
      </c>
      <c r="H375" t="s">
        <v>71</v>
      </c>
      <c r="I375">
        <v>1</v>
      </c>
      <c r="J375" t="s">
        <v>242</v>
      </c>
      <c r="K375" s="3" t="s">
        <v>177</v>
      </c>
      <c r="L375" s="3" t="s">
        <v>172</v>
      </c>
      <c r="M375">
        <v>32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ユニフォーム星海光来ICONIC</v>
      </c>
    </row>
    <row r="376" spans="1:20" x14ac:dyDescent="0.3">
      <c r="A376">
        <f>VLOOKUP(Toss[[#This Row],[No用]],SetNo[[No.用]:[vlookup 用]],2,FALSE)</f>
        <v>136</v>
      </c>
      <c r="B376">
        <f>IF(A375&lt;&gt;Toss[[#This Row],[No]],1,B375+1)</f>
        <v>1</v>
      </c>
      <c r="C376" t="s">
        <v>108</v>
      </c>
      <c r="D376" t="s">
        <v>133</v>
      </c>
      <c r="E376" t="s">
        <v>77</v>
      </c>
      <c r="F376" t="s">
        <v>82</v>
      </c>
      <c r="G376" t="s">
        <v>134</v>
      </c>
      <c r="H376" t="s">
        <v>71</v>
      </c>
      <c r="I376">
        <v>1</v>
      </c>
      <c r="J376" t="s">
        <v>242</v>
      </c>
      <c r="K376" s="3" t="s">
        <v>176</v>
      </c>
      <c r="L376" s="3" t="s">
        <v>172</v>
      </c>
      <c r="M376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ユニフォーム昼神幸郎ICONIC</v>
      </c>
    </row>
    <row r="377" spans="1:20" x14ac:dyDescent="0.3">
      <c r="A377">
        <f>VLOOKUP(Toss[[#This Row],[No用]],SetNo[[No.用]:[vlookup 用]],2,FALSE)</f>
        <v>136</v>
      </c>
      <c r="B377">
        <f>IF(A376&lt;&gt;Toss[[#This Row],[No]],1,B376+1)</f>
        <v>2</v>
      </c>
      <c r="C377" t="s">
        <v>108</v>
      </c>
      <c r="D377" t="s">
        <v>133</v>
      </c>
      <c r="E377" t="s">
        <v>77</v>
      </c>
      <c r="F377" t="s">
        <v>82</v>
      </c>
      <c r="G377" t="s">
        <v>134</v>
      </c>
      <c r="H377" t="s">
        <v>71</v>
      </c>
      <c r="I377">
        <v>1</v>
      </c>
      <c r="J377" t="s">
        <v>242</v>
      </c>
      <c r="K377" s="3" t="s">
        <v>177</v>
      </c>
      <c r="L377" s="3" t="s">
        <v>172</v>
      </c>
      <c r="M377">
        <v>26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ユニフォーム昼神幸郎ICONIC</v>
      </c>
    </row>
    <row r="378" spans="1:20" x14ac:dyDescent="0.3">
      <c r="A378">
        <f>VLOOKUP(Toss[[#This Row],[No用]],SetNo[[No.用]:[vlookup 用]],2,FALSE)</f>
        <v>137</v>
      </c>
      <c r="B378">
        <f>IF(A377&lt;&gt;Toss[[#This Row],[No]],1,B377+1)</f>
        <v>1</v>
      </c>
      <c r="C378" t="s">
        <v>108</v>
      </c>
      <c r="D378" t="s">
        <v>131</v>
      </c>
      <c r="E378" t="s">
        <v>77</v>
      </c>
      <c r="F378" t="s">
        <v>78</v>
      </c>
      <c r="G378" t="s">
        <v>135</v>
      </c>
      <c r="H378" t="s">
        <v>71</v>
      </c>
      <c r="I378">
        <v>1</v>
      </c>
      <c r="J378" t="s">
        <v>242</v>
      </c>
      <c r="K378" s="3" t="s">
        <v>176</v>
      </c>
      <c r="L378" s="3" t="s">
        <v>172</v>
      </c>
      <c r="M378">
        <v>27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ユニフォーム佐久早聖臣ICONIC</v>
      </c>
    </row>
    <row r="379" spans="1:20" x14ac:dyDescent="0.3">
      <c r="A379">
        <f>VLOOKUP(Toss[[#This Row],[No用]],SetNo[[No.用]:[vlookup 用]],2,FALSE)</f>
        <v>137</v>
      </c>
      <c r="B379">
        <f>IF(A378&lt;&gt;Toss[[#This Row],[No]],1,B378+1)</f>
        <v>2</v>
      </c>
      <c r="C379" t="s">
        <v>108</v>
      </c>
      <c r="D379" t="s">
        <v>131</v>
      </c>
      <c r="E379" t="s">
        <v>77</v>
      </c>
      <c r="F379" t="s">
        <v>78</v>
      </c>
      <c r="G379" t="s">
        <v>135</v>
      </c>
      <c r="H379" t="s">
        <v>71</v>
      </c>
      <c r="I379">
        <v>1</v>
      </c>
      <c r="J379" t="s">
        <v>242</v>
      </c>
      <c r="K379" s="3" t="s">
        <v>177</v>
      </c>
      <c r="L379" s="3" t="s">
        <v>172</v>
      </c>
      <c r="M379">
        <v>32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ユニフォーム佐久早聖臣ICONIC</v>
      </c>
    </row>
    <row r="380" spans="1:20" x14ac:dyDescent="0.3">
      <c r="A380">
        <f>VLOOKUP(Toss[[#This Row],[No用]],SetNo[[No.用]:[vlookup 用]],2,FALSE)</f>
        <v>138</v>
      </c>
      <c r="B380">
        <f>IF(A379&lt;&gt;Toss[[#This Row],[No]],1,B379+1)</f>
        <v>1</v>
      </c>
      <c r="C380" t="s">
        <v>108</v>
      </c>
      <c r="D380" t="s">
        <v>132</v>
      </c>
      <c r="E380" t="s">
        <v>77</v>
      </c>
      <c r="F380" t="s">
        <v>80</v>
      </c>
      <c r="G380" t="s">
        <v>135</v>
      </c>
      <c r="H380" t="s">
        <v>71</v>
      </c>
      <c r="I380">
        <v>1</v>
      </c>
      <c r="J380" t="s">
        <v>242</v>
      </c>
      <c r="K380" s="3" t="s">
        <v>176</v>
      </c>
      <c r="L380" s="3" t="s">
        <v>172</v>
      </c>
      <c r="M380">
        <v>26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ユニフォーム小森元也ICONIC</v>
      </c>
    </row>
    <row r="381" spans="1:20" x14ac:dyDescent="0.3">
      <c r="A381">
        <f>VLOOKUP(Toss[[#This Row],[No用]],SetNo[[No.用]:[vlookup 用]],2,FALSE)</f>
        <v>138</v>
      </c>
      <c r="B381">
        <f>IF(A380&lt;&gt;Toss[[#This Row],[No]],1,B380+1)</f>
        <v>2</v>
      </c>
      <c r="C381" t="s">
        <v>108</v>
      </c>
      <c r="D381" t="s">
        <v>132</v>
      </c>
      <c r="E381" t="s">
        <v>77</v>
      </c>
      <c r="F381" t="s">
        <v>80</v>
      </c>
      <c r="G381" t="s">
        <v>135</v>
      </c>
      <c r="H381" t="s">
        <v>71</v>
      </c>
      <c r="I381">
        <v>1</v>
      </c>
      <c r="J381" t="s">
        <v>242</v>
      </c>
      <c r="K381" s="3" t="s">
        <v>179</v>
      </c>
      <c r="L381" s="3" t="s">
        <v>172</v>
      </c>
      <c r="M381">
        <v>26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ユニフォーム小森元也ICONIC</v>
      </c>
    </row>
    <row r="382" spans="1:20" x14ac:dyDescent="0.3">
      <c r="A382">
        <f>VLOOKUP(Toss[[#This Row],[No用]],SetNo[[No.用]:[vlookup 用]],2,FALSE)</f>
        <v>139</v>
      </c>
      <c r="B382">
        <f>IF(A381&lt;&gt;Toss[[#This Row],[No]],1,B381+1)</f>
        <v>1</v>
      </c>
      <c r="C382" t="s">
        <v>108</v>
      </c>
      <c r="D382" s="3" t="s">
        <v>700</v>
      </c>
      <c r="E382" s="3" t="s">
        <v>90</v>
      </c>
      <c r="F382" s="3" t="s">
        <v>78</v>
      </c>
      <c r="G382" s="3" t="s">
        <v>702</v>
      </c>
      <c r="H382" t="s">
        <v>71</v>
      </c>
      <c r="I382">
        <v>1</v>
      </c>
      <c r="J382" t="s">
        <v>407</v>
      </c>
      <c r="K382" s="3" t="s">
        <v>176</v>
      </c>
      <c r="L382" s="3" t="s">
        <v>172</v>
      </c>
      <c r="M382">
        <v>29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ユニフォーム大将優ICONIC</v>
      </c>
    </row>
    <row r="383" spans="1:20" x14ac:dyDescent="0.3">
      <c r="A383">
        <f>VLOOKUP(Toss[[#This Row],[No用]],SetNo[[No.用]:[vlookup 用]],2,FALSE)</f>
        <v>139</v>
      </c>
      <c r="B383">
        <f>IF(A382&lt;&gt;Toss[[#This Row],[No]],1,B382+1)</f>
        <v>2</v>
      </c>
      <c r="C383" t="s">
        <v>108</v>
      </c>
      <c r="D383" s="3" t="s">
        <v>700</v>
      </c>
      <c r="E383" s="3" t="s">
        <v>90</v>
      </c>
      <c r="F383" s="3" t="s">
        <v>78</v>
      </c>
      <c r="G383" s="3" t="s">
        <v>702</v>
      </c>
      <c r="H383" t="s">
        <v>71</v>
      </c>
      <c r="I383">
        <v>1</v>
      </c>
      <c r="J383" t="s">
        <v>407</v>
      </c>
      <c r="K383" s="3" t="s">
        <v>177</v>
      </c>
      <c r="L383" s="3" t="s">
        <v>172</v>
      </c>
      <c r="M383">
        <v>28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ユニフォーム大将優ICONIC</v>
      </c>
    </row>
    <row r="384" spans="1:20" x14ac:dyDescent="0.3">
      <c r="A384">
        <f>VLOOKUP(Toss[[#This Row],[No用]],SetNo[[No.用]:[vlookup 用]],2,FALSE)</f>
        <v>140</v>
      </c>
      <c r="B384">
        <f>IF(A383&lt;&gt;Toss[[#This Row],[No]],1,B383+1)</f>
        <v>1</v>
      </c>
      <c r="C384" t="s">
        <v>108</v>
      </c>
      <c r="D384" s="3" t="s">
        <v>705</v>
      </c>
      <c r="E384" s="3" t="s">
        <v>90</v>
      </c>
      <c r="F384" s="3" t="s">
        <v>78</v>
      </c>
      <c r="G384" s="3" t="s">
        <v>702</v>
      </c>
      <c r="H384" t="s">
        <v>71</v>
      </c>
      <c r="I384">
        <v>1</v>
      </c>
      <c r="J384" t="s">
        <v>407</v>
      </c>
      <c r="K384" s="3" t="s">
        <v>176</v>
      </c>
      <c r="L384" s="3" t="s">
        <v>172</v>
      </c>
      <c r="M384">
        <v>26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ユニフォーム沼井和馬ICONIC</v>
      </c>
    </row>
    <row r="385" spans="1:20" x14ac:dyDescent="0.3">
      <c r="A385">
        <f>VLOOKUP(Toss[[#This Row],[No用]],SetNo[[No.用]:[vlookup 用]],2,FALSE)</f>
        <v>140</v>
      </c>
      <c r="B385">
        <f>IF(A384&lt;&gt;Toss[[#This Row],[No]],1,B384+1)</f>
        <v>2</v>
      </c>
      <c r="C385" t="s">
        <v>108</v>
      </c>
      <c r="D385" s="3" t="s">
        <v>705</v>
      </c>
      <c r="E385" s="3" t="s">
        <v>90</v>
      </c>
      <c r="F385" s="3" t="s">
        <v>78</v>
      </c>
      <c r="G385" s="3" t="s">
        <v>702</v>
      </c>
      <c r="H385" t="s">
        <v>71</v>
      </c>
      <c r="I385">
        <v>1</v>
      </c>
      <c r="J385" t="s">
        <v>407</v>
      </c>
      <c r="K385" s="3" t="s">
        <v>177</v>
      </c>
      <c r="L385" s="3" t="s">
        <v>172</v>
      </c>
      <c r="M385">
        <v>31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ユニフォーム沼井和馬ICONIC</v>
      </c>
    </row>
    <row r="386" spans="1:20" x14ac:dyDescent="0.3">
      <c r="A386">
        <f>VLOOKUP(Toss[[#This Row],[No用]],SetNo[[No.用]:[vlookup 用]],2,FALSE)</f>
        <v>141</v>
      </c>
      <c r="B386">
        <f>IF(A385&lt;&gt;Toss[[#This Row],[No]],1,B385+1)</f>
        <v>1</v>
      </c>
      <c r="C386" t="s">
        <v>108</v>
      </c>
      <c r="D386" s="3" t="s">
        <v>878</v>
      </c>
      <c r="E386" s="3" t="s">
        <v>90</v>
      </c>
      <c r="F386" s="3" t="s">
        <v>78</v>
      </c>
      <c r="G386" s="3" t="s">
        <v>702</v>
      </c>
      <c r="H386" t="s">
        <v>71</v>
      </c>
      <c r="I386">
        <v>1</v>
      </c>
      <c r="J386" t="s">
        <v>407</v>
      </c>
      <c r="K386" s="3" t="s">
        <v>176</v>
      </c>
      <c r="L386" s="3" t="s">
        <v>172</v>
      </c>
      <c r="M386">
        <v>25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ユニフォーム潜尚保ICONIC</v>
      </c>
    </row>
    <row r="387" spans="1:20" x14ac:dyDescent="0.3">
      <c r="A387">
        <f>VLOOKUP(Toss[[#This Row],[No用]],SetNo[[No.用]:[vlookup 用]],2,FALSE)</f>
        <v>141</v>
      </c>
      <c r="B387">
        <f>IF(A386&lt;&gt;Toss[[#This Row],[No]],1,B386+1)</f>
        <v>2</v>
      </c>
      <c r="C387" t="s">
        <v>108</v>
      </c>
      <c r="D387" s="3" t="s">
        <v>878</v>
      </c>
      <c r="E387" s="3" t="s">
        <v>90</v>
      </c>
      <c r="F387" s="3" t="s">
        <v>78</v>
      </c>
      <c r="G387" s="3" t="s">
        <v>702</v>
      </c>
      <c r="H387" t="s">
        <v>71</v>
      </c>
      <c r="I387">
        <v>1</v>
      </c>
      <c r="J387" t="s">
        <v>407</v>
      </c>
      <c r="K387" s="3" t="s">
        <v>177</v>
      </c>
      <c r="L387" s="3" t="s">
        <v>172</v>
      </c>
      <c r="M387">
        <v>27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ユニフォーム潜尚保ICONIC</v>
      </c>
    </row>
    <row r="388" spans="1:20" x14ac:dyDescent="0.3">
      <c r="A388">
        <f>VLOOKUP(Toss[[#This Row],[No用]],SetNo[[No.用]:[vlookup 用]],2,FALSE)</f>
        <v>142</v>
      </c>
      <c r="B388">
        <f>IF(A387&lt;&gt;Toss[[#This Row],[No]],1,B387+1)</f>
        <v>1</v>
      </c>
      <c r="C388" t="s">
        <v>108</v>
      </c>
      <c r="D388" s="3" t="s">
        <v>880</v>
      </c>
      <c r="E388" s="3" t="s">
        <v>90</v>
      </c>
      <c r="F388" s="3" t="s">
        <v>78</v>
      </c>
      <c r="G388" s="3" t="s">
        <v>702</v>
      </c>
      <c r="H388" t="s">
        <v>71</v>
      </c>
      <c r="I388">
        <v>1</v>
      </c>
      <c r="J388" t="s">
        <v>407</v>
      </c>
      <c r="K388" s="3" t="s">
        <v>176</v>
      </c>
      <c r="L388" s="3" t="s">
        <v>172</v>
      </c>
      <c r="M388">
        <v>23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ユニフォーム高千穂恵也ICONIC</v>
      </c>
    </row>
    <row r="389" spans="1:20" x14ac:dyDescent="0.3">
      <c r="A389">
        <f>VLOOKUP(Toss[[#This Row],[No用]],SetNo[[No.用]:[vlookup 用]],2,FALSE)</f>
        <v>142</v>
      </c>
      <c r="B389">
        <f>IF(A388&lt;&gt;Toss[[#This Row],[No]],1,B388+1)</f>
        <v>2</v>
      </c>
      <c r="C389" t="s">
        <v>108</v>
      </c>
      <c r="D389" s="3" t="s">
        <v>880</v>
      </c>
      <c r="E389" s="3" t="s">
        <v>90</v>
      </c>
      <c r="F389" s="3" t="s">
        <v>78</v>
      </c>
      <c r="G389" s="3" t="s">
        <v>702</v>
      </c>
      <c r="H389" t="s">
        <v>71</v>
      </c>
      <c r="I389">
        <v>1</v>
      </c>
      <c r="J389" t="s">
        <v>407</v>
      </c>
      <c r="K389" s="3" t="s">
        <v>177</v>
      </c>
      <c r="L389" s="3" t="s">
        <v>172</v>
      </c>
      <c r="M389">
        <v>26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ユニフォーム高千穂恵也ICONIC</v>
      </c>
    </row>
    <row r="390" spans="1:20" x14ac:dyDescent="0.3">
      <c r="A390">
        <f>VLOOKUP(Toss[[#This Row],[No用]],SetNo[[No.用]:[vlookup 用]],2,FALSE)</f>
        <v>143</v>
      </c>
      <c r="B390">
        <f>IF(A389&lt;&gt;Toss[[#This Row],[No]],1,B389+1)</f>
        <v>1</v>
      </c>
      <c r="C390" t="s">
        <v>108</v>
      </c>
      <c r="D390" s="3" t="s">
        <v>882</v>
      </c>
      <c r="E390" s="3" t="s">
        <v>90</v>
      </c>
      <c r="F390" s="3" t="s">
        <v>82</v>
      </c>
      <c r="G390" s="3" t="s">
        <v>702</v>
      </c>
      <c r="H390" t="s">
        <v>71</v>
      </c>
      <c r="I390">
        <v>1</v>
      </c>
      <c r="J390" t="s">
        <v>407</v>
      </c>
      <c r="K390" s="3" t="s">
        <v>176</v>
      </c>
      <c r="L390" s="3" t="s">
        <v>172</v>
      </c>
      <c r="M390">
        <v>24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ユニフォーム広尾倖児ICONIC</v>
      </c>
    </row>
    <row r="391" spans="1:20" x14ac:dyDescent="0.3">
      <c r="A391">
        <f>VLOOKUP(Toss[[#This Row],[No用]],SetNo[[No.用]:[vlookup 用]],2,FALSE)</f>
        <v>143</v>
      </c>
      <c r="B391">
        <f>IF(A390&lt;&gt;Toss[[#This Row],[No]],1,B390+1)</f>
        <v>2</v>
      </c>
      <c r="C391" t="s">
        <v>108</v>
      </c>
      <c r="D391" s="3" t="s">
        <v>882</v>
      </c>
      <c r="E391" s="3" t="s">
        <v>90</v>
      </c>
      <c r="F391" s="3" t="s">
        <v>82</v>
      </c>
      <c r="G391" s="3" t="s">
        <v>702</v>
      </c>
      <c r="H391" t="s">
        <v>71</v>
      </c>
      <c r="I391">
        <v>1</v>
      </c>
      <c r="J391" t="s">
        <v>407</v>
      </c>
      <c r="K391" s="3" t="s">
        <v>177</v>
      </c>
      <c r="L391" s="3" t="s">
        <v>172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ユニフォーム広尾倖児ICONIC</v>
      </c>
    </row>
    <row r="392" spans="1:20" x14ac:dyDescent="0.3">
      <c r="A392">
        <f>VLOOKUP(Toss[[#This Row],[No用]],SetNo[[No.用]:[vlookup 用]],2,FALSE)</f>
        <v>144</v>
      </c>
      <c r="B392">
        <f>IF(A391&lt;&gt;Toss[[#This Row],[No]],1,B391+1)</f>
        <v>1</v>
      </c>
      <c r="C392" t="s">
        <v>108</v>
      </c>
      <c r="D392" s="3" t="s">
        <v>884</v>
      </c>
      <c r="E392" s="3" t="s">
        <v>90</v>
      </c>
      <c r="F392" s="3" t="s">
        <v>74</v>
      </c>
      <c r="G392" s="3" t="s">
        <v>702</v>
      </c>
      <c r="H392" t="s">
        <v>71</v>
      </c>
      <c r="I392">
        <v>1</v>
      </c>
      <c r="J392" t="s">
        <v>407</v>
      </c>
      <c r="K392" s="3" t="s">
        <v>176</v>
      </c>
      <c r="L392" s="3" t="s">
        <v>183</v>
      </c>
      <c r="M392">
        <v>34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ユニフォーム先島伊澄ICONIC</v>
      </c>
    </row>
    <row r="393" spans="1:20" x14ac:dyDescent="0.3">
      <c r="A393">
        <f>VLOOKUP(Toss[[#This Row],[No用]],SetNo[[No.用]:[vlookup 用]],2,FALSE)</f>
        <v>144</v>
      </c>
      <c r="B393">
        <f>IF(A392&lt;&gt;Toss[[#This Row],[No]],1,B392+1)</f>
        <v>2</v>
      </c>
      <c r="C393" t="s">
        <v>108</v>
      </c>
      <c r="D393" s="3" t="s">
        <v>884</v>
      </c>
      <c r="E393" s="3" t="s">
        <v>90</v>
      </c>
      <c r="F393" s="3" t="s">
        <v>74</v>
      </c>
      <c r="G393" s="3" t="s">
        <v>702</v>
      </c>
      <c r="H393" t="s">
        <v>71</v>
      </c>
      <c r="I393">
        <v>1</v>
      </c>
      <c r="J393" t="s">
        <v>407</v>
      </c>
      <c r="K393" s="3" t="s">
        <v>179</v>
      </c>
      <c r="L393" s="3" t="s">
        <v>188</v>
      </c>
      <c r="M393">
        <v>34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ユニフォーム先島伊澄ICONIC</v>
      </c>
    </row>
    <row r="394" spans="1:20" x14ac:dyDescent="0.3">
      <c r="A394">
        <f>VLOOKUP(Toss[[#This Row],[No用]],SetNo[[No.用]:[vlookup 用]],2,FALSE)</f>
        <v>144</v>
      </c>
      <c r="B394">
        <f>IF(A393&lt;&gt;Toss[[#This Row],[No]],1,B393+1)</f>
        <v>3</v>
      </c>
      <c r="C394" t="s">
        <v>108</v>
      </c>
      <c r="D394" s="3" t="s">
        <v>884</v>
      </c>
      <c r="E394" s="3" t="s">
        <v>90</v>
      </c>
      <c r="F394" s="3" t="s">
        <v>74</v>
      </c>
      <c r="G394" s="3" t="s">
        <v>702</v>
      </c>
      <c r="H394" t="s">
        <v>71</v>
      </c>
      <c r="I394">
        <v>1</v>
      </c>
      <c r="J394" t="s">
        <v>407</v>
      </c>
      <c r="K394" s="3" t="s">
        <v>191</v>
      </c>
      <c r="L394" s="3" t="s">
        <v>172</v>
      </c>
      <c r="M394">
        <v>31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ユニフォーム先島伊澄ICONIC</v>
      </c>
    </row>
    <row r="395" spans="1:20" x14ac:dyDescent="0.3">
      <c r="A395">
        <f>VLOOKUP(Toss[[#This Row],[No用]],SetNo[[No.用]:[vlookup 用]],2,FALSE)</f>
        <v>144</v>
      </c>
      <c r="B395">
        <f>IF(A394&lt;&gt;Toss[[#This Row],[No]],1,B394+1)</f>
        <v>4</v>
      </c>
      <c r="C395" t="s">
        <v>108</v>
      </c>
      <c r="D395" s="3" t="s">
        <v>884</v>
      </c>
      <c r="E395" s="3" t="s">
        <v>90</v>
      </c>
      <c r="F395" s="3" t="s">
        <v>74</v>
      </c>
      <c r="G395" s="3" t="s">
        <v>702</v>
      </c>
      <c r="H395" t="s">
        <v>71</v>
      </c>
      <c r="I395">
        <v>1</v>
      </c>
      <c r="J395" t="s">
        <v>407</v>
      </c>
      <c r="K395" s="3" t="s">
        <v>243</v>
      </c>
      <c r="L395" s="3" t="s">
        <v>172</v>
      </c>
      <c r="M395">
        <v>33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ユニフォーム先島伊澄ICONIC</v>
      </c>
    </row>
    <row r="396" spans="1:20" x14ac:dyDescent="0.3">
      <c r="A396">
        <f>VLOOKUP(Toss[[#This Row],[No用]],SetNo[[No.用]:[vlookup 用]],2,FALSE)</f>
        <v>144</v>
      </c>
      <c r="B396">
        <f>IF(A395&lt;&gt;Toss[[#This Row],[No]],1,B395+1)</f>
        <v>5</v>
      </c>
      <c r="C396" t="s">
        <v>108</v>
      </c>
      <c r="D396" s="3" t="s">
        <v>884</v>
      </c>
      <c r="E396" s="3" t="s">
        <v>90</v>
      </c>
      <c r="F396" s="3" t="s">
        <v>74</v>
      </c>
      <c r="G396" s="3" t="s">
        <v>702</v>
      </c>
      <c r="H396" t="s">
        <v>71</v>
      </c>
      <c r="I396">
        <v>1</v>
      </c>
      <c r="J396" t="s">
        <v>407</v>
      </c>
      <c r="K396" s="3" t="s">
        <v>193</v>
      </c>
      <c r="L396" s="3" t="s">
        <v>235</v>
      </c>
      <c r="M396">
        <v>46</v>
      </c>
      <c r="N396">
        <v>0</v>
      </c>
      <c r="O396">
        <v>56</v>
      </c>
      <c r="P396">
        <v>0</v>
      </c>
      <c r="T396" t="str">
        <f>Toss[[#This Row],[服装]]&amp;Toss[[#This Row],[名前]]&amp;Toss[[#This Row],[レアリティ]]</f>
        <v>ユニフォーム先島伊澄ICONIC</v>
      </c>
    </row>
    <row r="397" spans="1:20" x14ac:dyDescent="0.3">
      <c r="A397">
        <f>VLOOKUP(Toss[[#This Row],[No用]],SetNo[[No.用]:[vlookup 用]],2,FALSE)</f>
        <v>145</v>
      </c>
      <c r="B397">
        <f>IF(A396&lt;&gt;Toss[[#This Row],[No]],1,B396+1)</f>
        <v>1</v>
      </c>
      <c r="C397" t="s">
        <v>108</v>
      </c>
      <c r="D397" s="3" t="s">
        <v>886</v>
      </c>
      <c r="E397" s="3" t="s">
        <v>90</v>
      </c>
      <c r="F397" s="3" t="s">
        <v>82</v>
      </c>
      <c r="G397" s="3" t="s">
        <v>702</v>
      </c>
      <c r="H397" t="s">
        <v>71</v>
      </c>
      <c r="I397">
        <v>1</v>
      </c>
      <c r="J397" t="s">
        <v>407</v>
      </c>
      <c r="K397" s="3" t="s">
        <v>176</v>
      </c>
      <c r="L397" s="3" t="s">
        <v>172</v>
      </c>
      <c r="M397">
        <v>27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ユニフォーム背黒晃彦ICONIC</v>
      </c>
    </row>
    <row r="398" spans="1:20" x14ac:dyDescent="0.3">
      <c r="A398">
        <f>VLOOKUP(Toss[[#This Row],[No用]],SetNo[[No.用]:[vlookup 用]],2,FALSE)</f>
        <v>145</v>
      </c>
      <c r="B398">
        <f>IF(A397&lt;&gt;Toss[[#This Row],[No]],1,B397+1)</f>
        <v>2</v>
      </c>
      <c r="C398" t="s">
        <v>108</v>
      </c>
      <c r="D398" s="3" t="s">
        <v>886</v>
      </c>
      <c r="E398" s="3" t="s">
        <v>90</v>
      </c>
      <c r="F398" s="3" t="s">
        <v>82</v>
      </c>
      <c r="G398" s="3" t="s">
        <v>702</v>
      </c>
      <c r="H398" t="s">
        <v>71</v>
      </c>
      <c r="I398">
        <v>1</v>
      </c>
      <c r="J398" t="s">
        <v>407</v>
      </c>
      <c r="K398" s="3" t="s">
        <v>177</v>
      </c>
      <c r="L398" s="3" t="s">
        <v>172</v>
      </c>
      <c r="M398">
        <v>31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ユニフォーム背黒晃彦ICONIC</v>
      </c>
    </row>
    <row r="399" spans="1:20" x14ac:dyDescent="0.3">
      <c r="A399">
        <f>VLOOKUP(Toss[[#This Row],[No用]],SetNo[[No.用]:[vlookup 用]],2,FALSE)</f>
        <v>146</v>
      </c>
      <c r="B399">
        <f>IF(A398&lt;&gt;Toss[[#This Row],[No]],1,B398+1)</f>
        <v>1</v>
      </c>
      <c r="C399" t="s">
        <v>108</v>
      </c>
      <c r="D399" s="3" t="s">
        <v>888</v>
      </c>
      <c r="E399" s="3" t="s">
        <v>90</v>
      </c>
      <c r="F399" s="3" t="s">
        <v>80</v>
      </c>
      <c r="G399" s="3" t="s">
        <v>702</v>
      </c>
      <c r="H399" t="s">
        <v>71</v>
      </c>
      <c r="I399">
        <v>1</v>
      </c>
      <c r="J399" t="s">
        <v>407</v>
      </c>
      <c r="K399" s="3" t="s">
        <v>176</v>
      </c>
      <c r="L399" s="3" t="s">
        <v>172</v>
      </c>
      <c r="M399">
        <v>26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57"/>
  <sheetViews>
    <sheetView topLeftCell="A25" workbookViewId="0">
      <selection activeCell="C74" sqref="C74:F77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238</v>
      </c>
      <c r="B1" s="3" t="s">
        <v>875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245</v>
      </c>
      <c r="K2" t="s">
        <v>178</v>
      </c>
      <c r="L2" t="s">
        <v>183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245</v>
      </c>
      <c r="K3" t="s">
        <v>179</v>
      </c>
      <c r="L3" t="s">
        <v>172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245</v>
      </c>
      <c r="K4" t="s">
        <v>180</v>
      </c>
      <c r="L4" t="s">
        <v>172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245</v>
      </c>
      <c r="K5" t="s">
        <v>181</v>
      </c>
      <c r="L5" t="s">
        <v>183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245</v>
      </c>
      <c r="K6" t="s">
        <v>182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245</v>
      </c>
      <c r="K7" t="s">
        <v>179</v>
      </c>
      <c r="L7" t="s">
        <v>235</v>
      </c>
      <c r="M7">
        <v>39</v>
      </c>
      <c r="N7">
        <v>5</v>
      </c>
      <c r="O7">
        <v>49</v>
      </c>
      <c r="P7">
        <v>7</v>
      </c>
      <c r="Q7" t="s">
        <v>291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245</v>
      </c>
      <c r="K8" t="s">
        <v>178</v>
      </c>
      <c r="L8" t="s">
        <v>183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245</v>
      </c>
      <c r="K9" t="s">
        <v>179</v>
      </c>
      <c r="L9" t="s">
        <v>172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245</v>
      </c>
      <c r="K10" t="s">
        <v>180</v>
      </c>
      <c r="L10" t="s">
        <v>172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245</v>
      </c>
      <c r="K11" t="s">
        <v>181</v>
      </c>
      <c r="L11" t="s">
        <v>183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245</v>
      </c>
      <c r="K12" t="s">
        <v>182</v>
      </c>
      <c r="L12" t="s">
        <v>188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245</v>
      </c>
      <c r="K13" t="s">
        <v>179</v>
      </c>
      <c r="L13" t="s">
        <v>235</v>
      </c>
      <c r="M13">
        <v>39</v>
      </c>
      <c r="N13">
        <v>5</v>
      </c>
      <c r="O13">
        <v>49</v>
      </c>
      <c r="P13">
        <v>7</v>
      </c>
      <c r="Q13" t="s">
        <v>291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245</v>
      </c>
      <c r="K14" t="s">
        <v>178</v>
      </c>
      <c r="L14" t="s">
        <v>183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245</v>
      </c>
      <c r="K15" t="s">
        <v>179</v>
      </c>
      <c r="L15" t="s">
        <v>172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245</v>
      </c>
      <c r="K16" t="s">
        <v>180</v>
      </c>
      <c r="L16" t="s">
        <v>172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245</v>
      </c>
      <c r="K17" t="s">
        <v>181</v>
      </c>
      <c r="L17" t="s">
        <v>188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245</v>
      </c>
      <c r="K18" t="s">
        <v>182</v>
      </c>
      <c r="L18" t="s">
        <v>172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245</v>
      </c>
      <c r="K19" t="s">
        <v>179</v>
      </c>
      <c r="L19" t="s">
        <v>235</v>
      </c>
      <c r="M19">
        <v>39</v>
      </c>
      <c r="N19">
        <v>5</v>
      </c>
      <c r="O19">
        <v>49</v>
      </c>
      <c r="P19">
        <v>7</v>
      </c>
      <c r="Q19" t="s">
        <v>291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245</v>
      </c>
      <c r="K20" t="s">
        <v>178</v>
      </c>
      <c r="L20" t="s">
        <v>172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245</v>
      </c>
      <c r="K21" t="s">
        <v>179</v>
      </c>
      <c r="L21" t="s">
        <v>172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245</v>
      </c>
      <c r="K22" t="s">
        <v>181</v>
      </c>
      <c r="L22" t="s">
        <v>172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245</v>
      </c>
      <c r="K23" t="s">
        <v>182</v>
      </c>
      <c r="L23" t="s">
        <v>172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245</v>
      </c>
      <c r="K24" t="s">
        <v>178</v>
      </c>
      <c r="L24" t="s">
        <v>172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245</v>
      </c>
      <c r="K25" t="s">
        <v>179</v>
      </c>
      <c r="L25" t="s">
        <v>172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245</v>
      </c>
      <c r="K26" t="s">
        <v>181</v>
      </c>
      <c r="L26" t="s">
        <v>172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245</v>
      </c>
      <c r="K27" t="s">
        <v>182</v>
      </c>
      <c r="L27" t="s">
        <v>172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245</v>
      </c>
      <c r="K28" t="s">
        <v>178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245</v>
      </c>
      <c r="K29" t="s">
        <v>179</v>
      </c>
      <c r="L29" t="s">
        <v>172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245</v>
      </c>
      <c r="K30" t="s">
        <v>181</v>
      </c>
      <c r="L30" t="s">
        <v>172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245</v>
      </c>
      <c r="K31" t="s">
        <v>182</v>
      </c>
      <c r="L31" t="s">
        <v>172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245</v>
      </c>
      <c r="K32" t="s">
        <v>178</v>
      </c>
      <c r="L32" t="s">
        <v>172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245</v>
      </c>
      <c r="K33" t="s">
        <v>179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245</v>
      </c>
      <c r="K34" t="s">
        <v>181</v>
      </c>
      <c r="L34" t="s">
        <v>183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245</v>
      </c>
      <c r="K35" t="s">
        <v>178</v>
      </c>
      <c r="L35" t="s">
        <v>172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245</v>
      </c>
      <c r="K36" t="s">
        <v>179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245</v>
      </c>
      <c r="K37" t="s">
        <v>181</v>
      </c>
      <c r="L37" t="s">
        <v>183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3" t="s">
        <v>716</v>
      </c>
      <c r="D38" t="s">
        <v>139</v>
      </c>
      <c r="E38" s="3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245</v>
      </c>
      <c r="K38" t="s">
        <v>178</v>
      </c>
      <c r="L38" s="3" t="s">
        <v>188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3" t="s">
        <v>716</v>
      </c>
      <c r="D39" t="s">
        <v>139</v>
      </c>
      <c r="E39" s="3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245</v>
      </c>
      <c r="K39" t="s">
        <v>179</v>
      </c>
      <c r="L39" s="3" t="s">
        <v>188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3" t="s">
        <v>716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245</v>
      </c>
      <c r="K40" t="s">
        <v>181</v>
      </c>
      <c r="L40" t="s">
        <v>183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3" t="s">
        <v>716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245</v>
      </c>
      <c r="K41" s="3" t="s">
        <v>193</v>
      </c>
      <c r="L41" s="3" t="s">
        <v>235</v>
      </c>
      <c r="M41">
        <v>39</v>
      </c>
      <c r="N41">
        <v>5</v>
      </c>
      <c r="O41">
        <v>49</v>
      </c>
      <c r="P41">
        <v>7</v>
      </c>
      <c r="R41" s="3" t="s">
        <v>258</v>
      </c>
      <c r="S41" s="3" t="s">
        <v>868</v>
      </c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245</v>
      </c>
      <c r="K42" t="s">
        <v>178</v>
      </c>
      <c r="L42" t="s">
        <v>172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245</v>
      </c>
      <c r="K43" t="s">
        <v>179</v>
      </c>
      <c r="L43" t="s">
        <v>172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245</v>
      </c>
      <c r="K44" t="s">
        <v>181</v>
      </c>
      <c r="L44" t="s">
        <v>188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245</v>
      </c>
      <c r="K45" t="s">
        <v>182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245</v>
      </c>
      <c r="K46" t="s">
        <v>178</v>
      </c>
      <c r="L46" t="s">
        <v>172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245</v>
      </c>
      <c r="K47" t="s">
        <v>179</v>
      </c>
      <c r="L47" t="s">
        <v>172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245</v>
      </c>
      <c r="K48" t="s">
        <v>181</v>
      </c>
      <c r="L48" t="s">
        <v>188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245</v>
      </c>
      <c r="K49" t="s">
        <v>182</v>
      </c>
      <c r="L49" t="s">
        <v>172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245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245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216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245</v>
      </c>
      <c r="K52" t="s">
        <v>178</v>
      </c>
      <c r="L52" t="s">
        <v>183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216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245</v>
      </c>
      <c r="K53" t="s">
        <v>179</v>
      </c>
      <c r="L53" t="s">
        <v>172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245</v>
      </c>
      <c r="K54" t="s">
        <v>281</v>
      </c>
      <c r="L54" t="s">
        <v>183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245</v>
      </c>
      <c r="K55" t="s">
        <v>193</v>
      </c>
      <c r="L55" t="s">
        <v>235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245</v>
      </c>
      <c r="K56" t="s">
        <v>178</v>
      </c>
      <c r="L56" t="s">
        <v>183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245</v>
      </c>
      <c r="K57" t="s">
        <v>179</v>
      </c>
      <c r="L57" t="s">
        <v>188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245</v>
      </c>
      <c r="K58" t="s">
        <v>281</v>
      </c>
      <c r="L58" t="s">
        <v>183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245</v>
      </c>
      <c r="K59" t="s">
        <v>193</v>
      </c>
      <c r="L59" t="s">
        <v>235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216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245</v>
      </c>
      <c r="K60" t="s">
        <v>178</v>
      </c>
      <c r="L60" t="s">
        <v>172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216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245</v>
      </c>
      <c r="K61" t="s">
        <v>179</v>
      </c>
      <c r="L61" t="s">
        <v>172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216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245</v>
      </c>
      <c r="K62" t="s">
        <v>182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245</v>
      </c>
      <c r="K63" t="s">
        <v>178</v>
      </c>
      <c r="L63" t="s">
        <v>172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245</v>
      </c>
      <c r="K64" t="s">
        <v>179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245</v>
      </c>
      <c r="K65" t="s">
        <v>182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t="s">
        <v>216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245</v>
      </c>
      <c r="K66" t="s">
        <v>178</v>
      </c>
      <c r="L66" t="s">
        <v>172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ユニフォーム菅原考支ICONIC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t="s">
        <v>216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245</v>
      </c>
      <c r="K67" t="s">
        <v>179</v>
      </c>
      <c r="L67" t="s">
        <v>172</v>
      </c>
      <c r="M67">
        <v>21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ユニフォーム菅原考支ICONIC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t="s">
        <v>216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245</v>
      </c>
      <c r="K68" t="s">
        <v>181</v>
      </c>
      <c r="L68" t="s">
        <v>172</v>
      </c>
      <c r="M68">
        <v>24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ユニフォーム菅原考支ICONIC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t="s">
        <v>216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245</v>
      </c>
      <c r="K69" t="s">
        <v>182</v>
      </c>
      <c r="L69" t="s">
        <v>172</v>
      </c>
      <c r="M69">
        <v>29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ユニフォーム菅原考支ICONIC</v>
      </c>
    </row>
    <row r="70" spans="1:20" x14ac:dyDescent="0.3">
      <c r="A70">
        <f>VLOOKUP(Attack[[#This Row],[No用]],SetNo[[No.用]:[vlookup 用]],2,FALSE)</f>
        <v>19</v>
      </c>
      <c r="B70">
        <f>IF(A69&lt;&gt;Attack[[#This Row],[No]],1,B69+1)</f>
        <v>1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245</v>
      </c>
      <c r="K70" t="s">
        <v>178</v>
      </c>
      <c r="L70" t="s">
        <v>172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プール掃除菅原考支ICONIC</v>
      </c>
    </row>
    <row r="71" spans="1:20" x14ac:dyDescent="0.3">
      <c r="A71">
        <f>VLOOKUP(Attack[[#This Row],[No用]],SetNo[[No.用]:[vlookup 用]],2,FALSE)</f>
        <v>19</v>
      </c>
      <c r="B71">
        <f>IF(A70&lt;&gt;Attack[[#This Row],[No]],1,B70+1)</f>
        <v>2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245</v>
      </c>
      <c r="K71" t="s">
        <v>179</v>
      </c>
      <c r="L71" t="s">
        <v>172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プール掃除菅原考支ICONIC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3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245</v>
      </c>
      <c r="K72" t="s">
        <v>181</v>
      </c>
      <c r="L72" t="s">
        <v>172</v>
      </c>
      <c r="M72">
        <v>24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プール掃除菅原考支ICONIC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4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245</v>
      </c>
      <c r="K73" t="s">
        <v>182</v>
      </c>
      <c r="L73" t="s">
        <v>172</v>
      </c>
      <c r="M73">
        <v>29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プール掃除菅原考支ICONIC</v>
      </c>
    </row>
    <row r="74" spans="1:20" x14ac:dyDescent="0.3">
      <c r="A74">
        <f>VLOOKUP(Attack[[#This Row],[No用]],SetNo[[No.用]:[vlookup 用]],2,FALSE)</f>
        <v>20</v>
      </c>
      <c r="B74">
        <f>IF(A73&lt;&gt;Attack[[#This Row],[No]],1,B73+1)</f>
        <v>1</v>
      </c>
      <c r="C74" s="3" t="s">
        <v>915</v>
      </c>
      <c r="D74" t="s">
        <v>144</v>
      </c>
      <c r="E74" s="3" t="s">
        <v>73</v>
      </c>
      <c r="F74" s="3" t="s">
        <v>74</v>
      </c>
      <c r="G74" t="s">
        <v>136</v>
      </c>
      <c r="H74" t="s">
        <v>71</v>
      </c>
      <c r="I74">
        <v>1</v>
      </c>
      <c r="J74" t="s">
        <v>245</v>
      </c>
      <c r="K74" t="s">
        <v>178</v>
      </c>
      <c r="L74" t="s">
        <v>172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文化祭菅原考支ICONIC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2</v>
      </c>
      <c r="C75" s="3" t="s">
        <v>915</v>
      </c>
      <c r="D75" t="s">
        <v>144</v>
      </c>
      <c r="E75" s="3" t="s">
        <v>73</v>
      </c>
      <c r="F75" s="3" t="s">
        <v>74</v>
      </c>
      <c r="G75" t="s">
        <v>136</v>
      </c>
      <c r="H75" t="s">
        <v>71</v>
      </c>
      <c r="I75">
        <v>1</v>
      </c>
      <c r="J75" t="s">
        <v>245</v>
      </c>
      <c r="K75" t="s">
        <v>179</v>
      </c>
      <c r="L75" t="s">
        <v>172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文化祭菅原考支ICONIC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3</v>
      </c>
      <c r="C76" s="3" t="s">
        <v>915</v>
      </c>
      <c r="D76" t="s">
        <v>144</v>
      </c>
      <c r="E76" s="3" t="s">
        <v>73</v>
      </c>
      <c r="F76" s="3" t="s">
        <v>74</v>
      </c>
      <c r="G76" t="s">
        <v>136</v>
      </c>
      <c r="H76" t="s">
        <v>71</v>
      </c>
      <c r="I76">
        <v>1</v>
      </c>
      <c r="J76" t="s">
        <v>245</v>
      </c>
      <c r="K76" t="s">
        <v>181</v>
      </c>
      <c r="L76" t="s">
        <v>172</v>
      </c>
      <c r="M76">
        <v>24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文化祭菅原考支ICONIC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4</v>
      </c>
      <c r="C77" s="3" t="s">
        <v>915</v>
      </c>
      <c r="D77" t="s">
        <v>144</v>
      </c>
      <c r="E77" s="3" t="s">
        <v>73</v>
      </c>
      <c r="F77" s="3" t="s">
        <v>74</v>
      </c>
      <c r="G77" t="s">
        <v>136</v>
      </c>
      <c r="H77" t="s">
        <v>71</v>
      </c>
      <c r="I77">
        <v>1</v>
      </c>
      <c r="J77" t="s">
        <v>245</v>
      </c>
      <c r="K77" t="s">
        <v>182</v>
      </c>
      <c r="L77" t="s">
        <v>172</v>
      </c>
      <c r="M77">
        <v>29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文化祭菅原考支ICONIC</v>
      </c>
    </row>
    <row r="78" spans="1:20" x14ac:dyDescent="0.3">
      <c r="A78">
        <f>VLOOKUP(Attack[[#This Row],[No用]],SetNo[[No.用]:[vlookup 用]],2,FALSE)</f>
        <v>21</v>
      </c>
      <c r="B78">
        <f>IF(A73&lt;&gt;Attack[[#This Row],[No]],1,B73+1)</f>
        <v>1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245</v>
      </c>
      <c r="K78" t="s">
        <v>178</v>
      </c>
      <c r="L78" t="s">
        <v>183</v>
      </c>
      <c r="M78">
        <v>31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ユニフォーム東峰旭ICONIC</v>
      </c>
    </row>
    <row r="79" spans="1:20" x14ac:dyDescent="0.3">
      <c r="A79">
        <f>VLOOKUP(Attack[[#This Row],[No用]],SetNo[[No.用]:[vlookup 用]],2,FALSE)</f>
        <v>21</v>
      </c>
      <c r="B79">
        <f>IF(A78&lt;&gt;Attack[[#This Row],[No]],1,B78+1)</f>
        <v>2</v>
      </c>
      <c r="C79" t="s">
        <v>216</v>
      </c>
      <c r="D79" t="s">
        <v>145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245</v>
      </c>
      <c r="K79" t="s">
        <v>179</v>
      </c>
      <c r="L79" t="s">
        <v>172</v>
      </c>
      <c r="M79">
        <v>23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ユニフォーム東峰旭ICONIC</v>
      </c>
    </row>
    <row r="80" spans="1:20" x14ac:dyDescent="0.3">
      <c r="A80">
        <f>VLOOKUP(Attack[[#This Row],[No用]],SetNo[[No.用]:[vlookup 用]],2,FALSE)</f>
        <v>21</v>
      </c>
      <c r="B80">
        <f>IF(A79&lt;&gt;Attack[[#This Row],[No]],1,B79+1)</f>
        <v>3</v>
      </c>
      <c r="C80" t="s">
        <v>216</v>
      </c>
      <c r="D80" t="s">
        <v>145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245</v>
      </c>
      <c r="K80" t="s">
        <v>180</v>
      </c>
      <c r="L80" t="s">
        <v>183</v>
      </c>
      <c r="M80">
        <v>31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ユニフォーム東峰旭ICONIC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4</v>
      </c>
      <c r="C81" t="s">
        <v>216</v>
      </c>
      <c r="D81" t="s">
        <v>145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245</v>
      </c>
      <c r="K81" t="s">
        <v>181</v>
      </c>
      <c r="L81" t="s">
        <v>172</v>
      </c>
      <c r="M81">
        <v>23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ユニフォーム東峰旭ICONIC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5</v>
      </c>
      <c r="C82" t="s">
        <v>216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245</v>
      </c>
      <c r="K82" t="s">
        <v>193</v>
      </c>
      <c r="L82" t="s">
        <v>235</v>
      </c>
      <c r="M82">
        <v>41</v>
      </c>
      <c r="N82">
        <v>0</v>
      </c>
      <c r="O82">
        <v>51</v>
      </c>
      <c r="P82">
        <v>0</v>
      </c>
      <c r="T82" t="str">
        <f>Attack[[#This Row],[服装]]&amp;Attack[[#This Row],[名前]]&amp;Attack[[#This Row],[レアリティ]]</f>
        <v>ユニフォーム東峰旭ICONIC</v>
      </c>
    </row>
    <row r="83" spans="1:20" x14ac:dyDescent="0.3">
      <c r="A83">
        <f>VLOOKUP(Attack[[#This Row],[No用]],SetNo[[No.用]:[vlookup 用]],2,FALSE)</f>
        <v>21</v>
      </c>
      <c r="B83">
        <f>IF(A82&lt;&gt;Attack[[#This Row],[No]],1,B82+1)</f>
        <v>6</v>
      </c>
      <c r="C83" t="s">
        <v>216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245</v>
      </c>
      <c r="K83" t="s">
        <v>193</v>
      </c>
      <c r="L83" t="s">
        <v>235</v>
      </c>
      <c r="M83">
        <v>41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ユニフォーム東峰旭ICONIC</v>
      </c>
    </row>
    <row r="84" spans="1:20" x14ac:dyDescent="0.3">
      <c r="A84">
        <f>VLOOKUP(Attack[[#This Row],[No用]],SetNo[[No.用]:[vlookup 用]],2,FALSE)</f>
        <v>21</v>
      </c>
      <c r="B84">
        <f>IF(A83&lt;&gt;Attack[[#This Row],[No]],1,B83+1)</f>
        <v>7</v>
      </c>
      <c r="C84" t="s">
        <v>216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245</v>
      </c>
      <c r="K84" t="s">
        <v>182</v>
      </c>
      <c r="L84" t="s">
        <v>172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ユニフォーム東峰旭ICONIC</v>
      </c>
    </row>
    <row r="85" spans="1:20" x14ac:dyDescent="0.3">
      <c r="A85">
        <f>VLOOKUP(Attack[[#This Row],[No用]],SetNo[[No.用]:[vlookup 用]],2,FALSE)</f>
        <v>22</v>
      </c>
      <c r="B85">
        <f>IF(A84&lt;&gt;Attack[[#This Row],[No]],1,B84+1)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245</v>
      </c>
      <c r="K85" t="s">
        <v>178</v>
      </c>
      <c r="L85" t="s">
        <v>183</v>
      </c>
      <c r="M85">
        <v>29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プール掃除東峰旭ICONIC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245</v>
      </c>
      <c r="K86" t="s">
        <v>179</v>
      </c>
      <c r="L86" t="s">
        <v>172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プール掃除東峰旭ICONIC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3</v>
      </c>
      <c r="C87" t="s">
        <v>117</v>
      </c>
      <c r="D87" t="s">
        <v>145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245</v>
      </c>
      <c r="K87" t="s">
        <v>180</v>
      </c>
      <c r="L87" t="s">
        <v>183</v>
      </c>
      <c r="M87">
        <v>29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プール掃除東峰旭ICONIC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4</v>
      </c>
      <c r="C88" t="s">
        <v>117</v>
      </c>
      <c r="D88" t="s">
        <v>145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245</v>
      </c>
      <c r="K88" t="s">
        <v>181</v>
      </c>
      <c r="L88" t="s">
        <v>172</v>
      </c>
      <c r="M88">
        <v>21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プール掃除東峰旭ICONIC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5</v>
      </c>
      <c r="C89" t="s">
        <v>117</v>
      </c>
      <c r="D89" t="s">
        <v>145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245</v>
      </c>
      <c r="K89" t="s">
        <v>182</v>
      </c>
      <c r="L89" t="s">
        <v>172</v>
      </c>
      <c r="M89">
        <v>19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プール掃除東峰旭ICONIC</v>
      </c>
    </row>
    <row r="90" spans="1:20" x14ac:dyDescent="0.3">
      <c r="A90">
        <f>VLOOKUP(Attack[[#This Row],[No用]],SetNo[[No.用]:[vlookup 用]],2,FALSE)</f>
        <v>23</v>
      </c>
      <c r="B90">
        <f>IF(A89&lt;&gt;Attack[[#This Row],[No]],1,B89+1)</f>
        <v>1</v>
      </c>
      <c r="C90" t="s">
        <v>216</v>
      </c>
      <c r="D90" t="s">
        <v>145</v>
      </c>
      <c r="E90" t="s">
        <v>28</v>
      </c>
      <c r="F90" t="s">
        <v>25</v>
      </c>
      <c r="G90" t="s">
        <v>136</v>
      </c>
      <c r="H90" t="s">
        <v>229</v>
      </c>
      <c r="I90">
        <v>1</v>
      </c>
      <c r="J90" t="s">
        <v>245</v>
      </c>
      <c r="K90" t="s">
        <v>178</v>
      </c>
      <c r="L90" t="s">
        <v>183</v>
      </c>
      <c r="M90">
        <v>31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ユニフォーム東峰旭YELL</v>
      </c>
    </row>
    <row r="91" spans="1:20" x14ac:dyDescent="0.3">
      <c r="A91">
        <f>VLOOKUP(Attack[[#This Row],[No用]],SetNo[[No.用]:[vlookup 用]],2,FALSE)</f>
        <v>23</v>
      </c>
      <c r="B91">
        <f>IF(A90&lt;&gt;Attack[[#This Row],[No]],1,B90+1)</f>
        <v>2</v>
      </c>
      <c r="C91" t="s">
        <v>216</v>
      </c>
      <c r="D91" t="s">
        <v>145</v>
      </c>
      <c r="E91" t="s">
        <v>28</v>
      </c>
      <c r="F91" t="s">
        <v>25</v>
      </c>
      <c r="G91" t="s">
        <v>136</v>
      </c>
      <c r="H91" t="s">
        <v>229</v>
      </c>
      <c r="I91">
        <v>1</v>
      </c>
      <c r="J91" t="s">
        <v>245</v>
      </c>
      <c r="K91" t="s">
        <v>179</v>
      </c>
      <c r="L91" t="s">
        <v>172</v>
      </c>
      <c r="M91">
        <v>23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ユニフォーム東峰旭YELL</v>
      </c>
    </row>
    <row r="92" spans="1:20" x14ac:dyDescent="0.3">
      <c r="A92">
        <f>VLOOKUP(Attack[[#This Row],[No用]],SetNo[[No.用]:[vlookup 用]],2,FALSE)</f>
        <v>23</v>
      </c>
      <c r="B92">
        <f>IF(A91&lt;&gt;Attack[[#This Row],[No]],1,B91+1)</f>
        <v>3</v>
      </c>
      <c r="C92" t="s">
        <v>216</v>
      </c>
      <c r="D92" t="s">
        <v>145</v>
      </c>
      <c r="E92" t="s">
        <v>28</v>
      </c>
      <c r="F92" t="s">
        <v>25</v>
      </c>
      <c r="G92" t="s">
        <v>136</v>
      </c>
      <c r="H92" t="s">
        <v>229</v>
      </c>
      <c r="I92">
        <v>1</v>
      </c>
      <c r="J92" t="s">
        <v>245</v>
      </c>
      <c r="K92" t="s">
        <v>180</v>
      </c>
      <c r="L92" t="s">
        <v>183</v>
      </c>
      <c r="M92">
        <v>31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ユニフォーム東峰旭YELL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4</v>
      </c>
      <c r="C93" t="s">
        <v>216</v>
      </c>
      <c r="D93" t="s">
        <v>145</v>
      </c>
      <c r="E93" t="s">
        <v>28</v>
      </c>
      <c r="F93" t="s">
        <v>25</v>
      </c>
      <c r="G93" t="s">
        <v>136</v>
      </c>
      <c r="H93" t="s">
        <v>229</v>
      </c>
      <c r="I93">
        <v>1</v>
      </c>
      <c r="J93" t="s">
        <v>245</v>
      </c>
      <c r="K93" t="s">
        <v>181</v>
      </c>
      <c r="L93" t="s">
        <v>172</v>
      </c>
      <c r="M93">
        <v>23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ユニフォーム東峰旭YELL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5</v>
      </c>
      <c r="C94" t="s">
        <v>216</v>
      </c>
      <c r="D94" t="s">
        <v>145</v>
      </c>
      <c r="E94" t="s">
        <v>28</v>
      </c>
      <c r="F94" t="s">
        <v>25</v>
      </c>
      <c r="G94" t="s">
        <v>136</v>
      </c>
      <c r="H94" t="s">
        <v>229</v>
      </c>
      <c r="I94">
        <v>1</v>
      </c>
      <c r="J94" t="s">
        <v>245</v>
      </c>
      <c r="K94" t="s">
        <v>193</v>
      </c>
      <c r="L94" t="s">
        <v>235</v>
      </c>
      <c r="M94">
        <v>41</v>
      </c>
      <c r="N94">
        <v>0</v>
      </c>
      <c r="O94">
        <v>51</v>
      </c>
      <c r="P94">
        <v>0</v>
      </c>
      <c r="T94" t="str">
        <f>Attack[[#This Row],[服装]]&amp;Attack[[#This Row],[名前]]&amp;Attack[[#This Row],[レアリティ]]</f>
        <v>ユニフォーム東峰旭YELL</v>
      </c>
    </row>
    <row r="95" spans="1:20" x14ac:dyDescent="0.3">
      <c r="A95">
        <f>VLOOKUP(Attack[[#This Row],[No用]],SetNo[[No.用]:[vlookup 用]],2,FALSE)</f>
        <v>23</v>
      </c>
      <c r="B95">
        <f>IF(A94&lt;&gt;Attack[[#This Row],[No]],1,B94+1)</f>
        <v>6</v>
      </c>
      <c r="C95" t="s">
        <v>216</v>
      </c>
      <c r="D95" t="s">
        <v>145</v>
      </c>
      <c r="E95" t="s">
        <v>28</v>
      </c>
      <c r="F95" t="s">
        <v>25</v>
      </c>
      <c r="G95" t="s">
        <v>136</v>
      </c>
      <c r="H95" t="s">
        <v>229</v>
      </c>
      <c r="I95">
        <v>1</v>
      </c>
      <c r="J95" t="s">
        <v>245</v>
      </c>
      <c r="K95" t="s">
        <v>193</v>
      </c>
      <c r="L95" t="s">
        <v>235</v>
      </c>
      <c r="M95">
        <v>41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ユニフォーム東峰旭YELL</v>
      </c>
    </row>
    <row r="96" spans="1:20" x14ac:dyDescent="0.3">
      <c r="A96">
        <f>VLOOKUP(Attack[[#This Row],[No用]],SetNo[[No.用]:[vlookup 用]],2,FALSE)</f>
        <v>23</v>
      </c>
      <c r="B96">
        <f>IF(A95&lt;&gt;Attack[[#This Row],[No]],1,B95+1)</f>
        <v>7</v>
      </c>
      <c r="C96" t="s">
        <v>216</v>
      </c>
      <c r="D96" t="s">
        <v>145</v>
      </c>
      <c r="E96" t="s">
        <v>28</v>
      </c>
      <c r="F96" t="s">
        <v>25</v>
      </c>
      <c r="G96" t="s">
        <v>136</v>
      </c>
      <c r="H96" t="s">
        <v>229</v>
      </c>
      <c r="I96">
        <v>1</v>
      </c>
      <c r="J96" t="s">
        <v>245</v>
      </c>
      <c r="K96" t="s">
        <v>182</v>
      </c>
      <c r="L96" t="s">
        <v>172</v>
      </c>
      <c r="M96">
        <v>21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ユニフォーム東峰旭YELL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1</v>
      </c>
      <c r="C97" t="s">
        <v>216</v>
      </c>
      <c r="D97" t="s">
        <v>146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245</v>
      </c>
      <c r="K97" t="s">
        <v>178</v>
      </c>
      <c r="L97" t="s">
        <v>188</v>
      </c>
      <c r="M97">
        <v>22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ユニフォーム縁下力ICONIC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2</v>
      </c>
      <c r="C98" t="s">
        <v>216</v>
      </c>
      <c r="D98" t="s">
        <v>146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245</v>
      </c>
      <c r="K98" t="s">
        <v>179</v>
      </c>
      <c r="L98" t="s">
        <v>172</v>
      </c>
      <c r="M98">
        <v>22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ユニフォーム縁下力ICONIC</v>
      </c>
    </row>
    <row r="99" spans="1:20" x14ac:dyDescent="0.3">
      <c r="A99">
        <f>VLOOKUP(Attack[[#This Row],[No用]],SetNo[[No.用]:[vlookup 用]],2,FALSE)</f>
        <v>25</v>
      </c>
      <c r="B99">
        <f>IF(A98&lt;&gt;Attack[[#This Row],[No]],1,B98+1)</f>
        <v>1</v>
      </c>
      <c r="C99" t="s">
        <v>398</v>
      </c>
      <c r="D99" t="s">
        <v>146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245</v>
      </c>
      <c r="K99" s="3" t="s">
        <v>178</v>
      </c>
      <c r="L99" s="3" t="s">
        <v>188</v>
      </c>
      <c r="M99">
        <v>22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探偵縁下力ICONIC</v>
      </c>
    </row>
    <row r="100" spans="1:20" x14ac:dyDescent="0.3">
      <c r="A100">
        <f>VLOOKUP(Attack[[#This Row],[No用]],SetNo[[No.用]:[vlookup 用]],2,FALSE)</f>
        <v>25</v>
      </c>
      <c r="B100">
        <f>IF(A99&lt;&gt;Attack[[#This Row],[No]],1,B99+1)</f>
        <v>2</v>
      </c>
      <c r="C100" t="s">
        <v>398</v>
      </c>
      <c r="D100" t="s">
        <v>146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245</v>
      </c>
      <c r="K100" s="3" t="s">
        <v>179</v>
      </c>
      <c r="L100" s="3" t="s">
        <v>188</v>
      </c>
      <c r="M100">
        <v>25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探偵縁下力ICONIC</v>
      </c>
    </row>
    <row r="101" spans="1:20" x14ac:dyDescent="0.3">
      <c r="A101">
        <f>VLOOKUP(Attack[[#This Row],[No用]],SetNo[[No.用]:[vlookup 用]],2,FALSE)</f>
        <v>25</v>
      </c>
      <c r="B101">
        <f>IF(A100&lt;&gt;Attack[[#This Row],[No]],1,B100+1)</f>
        <v>3</v>
      </c>
      <c r="C101" t="s">
        <v>398</v>
      </c>
      <c r="D101" t="s">
        <v>146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245</v>
      </c>
      <c r="K101" s="3" t="s">
        <v>181</v>
      </c>
      <c r="L101" s="3" t="s">
        <v>183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探偵縁下力ICONIC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4</v>
      </c>
      <c r="C102" t="s">
        <v>398</v>
      </c>
      <c r="D102" t="s">
        <v>146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245</v>
      </c>
      <c r="K102" s="3" t="s">
        <v>193</v>
      </c>
      <c r="L102" s="3" t="s">
        <v>235</v>
      </c>
      <c r="M102">
        <v>42</v>
      </c>
      <c r="N102">
        <v>0</v>
      </c>
      <c r="O102">
        <v>52</v>
      </c>
      <c r="P102">
        <v>0</v>
      </c>
      <c r="T102" t="str">
        <f>Attack[[#This Row],[服装]]&amp;Attack[[#This Row],[名前]]&amp;Attack[[#This Row],[レアリティ]]</f>
        <v>探偵縁下力ICONIC</v>
      </c>
    </row>
    <row r="103" spans="1:20" x14ac:dyDescent="0.3">
      <c r="A103">
        <f>VLOOKUP(Attack[[#This Row],[No用]],SetNo[[No.用]:[vlookup 用]],2,FALSE)</f>
        <v>26</v>
      </c>
      <c r="B103">
        <f>IF(A102&lt;&gt;Attack[[#This Row],[No]],1,B102+1)</f>
        <v>1</v>
      </c>
      <c r="C103" t="s">
        <v>216</v>
      </c>
      <c r="D103" t="s">
        <v>147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245</v>
      </c>
      <c r="K103" t="s">
        <v>178</v>
      </c>
      <c r="L103" t="s">
        <v>183</v>
      </c>
      <c r="M103">
        <v>28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ユニフォーム木下久志ICONIC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2</v>
      </c>
      <c r="C104" t="s">
        <v>216</v>
      </c>
      <c r="D104" t="s">
        <v>147</v>
      </c>
      <c r="E104" t="s">
        <v>24</v>
      </c>
      <c r="F104" t="s">
        <v>25</v>
      </c>
      <c r="G104" t="s">
        <v>136</v>
      </c>
      <c r="H104" t="s">
        <v>71</v>
      </c>
      <c r="I104">
        <v>1</v>
      </c>
      <c r="J104" t="s">
        <v>245</v>
      </c>
      <c r="K104" t="s">
        <v>179</v>
      </c>
      <c r="L104" t="s">
        <v>172</v>
      </c>
      <c r="M104">
        <v>22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ユニフォーム木下久志ICONIC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3</v>
      </c>
      <c r="C105" t="s">
        <v>216</v>
      </c>
      <c r="D105" t="s">
        <v>147</v>
      </c>
      <c r="E105" t="s">
        <v>24</v>
      </c>
      <c r="F105" t="s">
        <v>25</v>
      </c>
      <c r="G105" t="s">
        <v>136</v>
      </c>
      <c r="H105" t="s">
        <v>71</v>
      </c>
      <c r="I105">
        <v>1</v>
      </c>
      <c r="J105" t="s">
        <v>245</v>
      </c>
      <c r="K105" t="s">
        <v>181</v>
      </c>
      <c r="L105" t="s">
        <v>183</v>
      </c>
      <c r="M105">
        <v>28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ユニフォーム木下久志ICONIC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4</v>
      </c>
      <c r="C106" t="s">
        <v>216</v>
      </c>
      <c r="D106" t="s">
        <v>147</v>
      </c>
      <c r="E106" t="s">
        <v>24</v>
      </c>
      <c r="F106" t="s">
        <v>25</v>
      </c>
      <c r="G106" t="s">
        <v>136</v>
      </c>
      <c r="H106" t="s">
        <v>71</v>
      </c>
      <c r="I106">
        <v>1</v>
      </c>
      <c r="J106" t="s">
        <v>245</v>
      </c>
      <c r="K106" t="s">
        <v>182</v>
      </c>
      <c r="L106" t="s">
        <v>172</v>
      </c>
      <c r="M106">
        <v>24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ユニフォーム木下久志ICONIC</v>
      </c>
    </row>
    <row r="107" spans="1:20" x14ac:dyDescent="0.3">
      <c r="A107">
        <f>VLOOKUP(Attack[[#This Row],[No用]],SetNo[[No.用]:[vlookup 用]],2,FALSE)</f>
        <v>27</v>
      </c>
      <c r="B107">
        <f>IF(A106&lt;&gt;Attack[[#This Row],[No]],1,B106+1)</f>
        <v>1</v>
      </c>
      <c r="C107" t="s">
        <v>216</v>
      </c>
      <c r="D107" t="s">
        <v>148</v>
      </c>
      <c r="E107" t="s">
        <v>24</v>
      </c>
      <c r="F107" t="s">
        <v>26</v>
      </c>
      <c r="G107" t="s">
        <v>136</v>
      </c>
      <c r="H107" t="s">
        <v>71</v>
      </c>
      <c r="I107">
        <v>1</v>
      </c>
      <c r="J107" t="s">
        <v>245</v>
      </c>
      <c r="K107" t="s">
        <v>178</v>
      </c>
      <c r="L107" t="s">
        <v>172</v>
      </c>
      <c r="M107">
        <v>24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ユニフォーム成田一仁ICONIC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2</v>
      </c>
      <c r="C108" t="s">
        <v>216</v>
      </c>
      <c r="D108" t="s">
        <v>148</v>
      </c>
      <c r="E108" t="s">
        <v>24</v>
      </c>
      <c r="F108" t="s">
        <v>26</v>
      </c>
      <c r="G108" t="s">
        <v>136</v>
      </c>
      <c r="H108" t="s">
        <v>71</v>
      </c>
      <c r="I108">
        <v>1</v>
      </c>
      <c r="J108" t="s">
        <v>245</v>
      </c>
      <c r="K108" t="s">
        <v>179</v>
      </c>
      <c r="L108" t="s">
        <v>172</v>
      </c>
      <c r="M108">
        <v>21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ユニフォーム成田一仁ICONIC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3</v>
      </c>
      <c r="C109" t="s">
        <v>216</v>
      </c>
      <c r="D109" t="s">
        <v>148</v>
      </c>
      <c r="E109" t="s">
        <v>24</v>
      </c>
      <c r="F109" t="s">
        <v>26</v>
      </c>
      <c r="G109" t="s">
        <v>136</v>
      </c>
      <c r="H109" t="s">
        <v>71</v>
      </c>
      <c r="I109">
        <v>1</v>
      </c>
      <c r="J109" t="s">
        <v>245</v>
      </c>
      <c r="K109" t="s">
        <v>182</v>
      </c>
      <c r="L109" t="s">
        <v>172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ユニフォーム成田一仁ICONIC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4</v>
      </c>
      <c r="C110" t="s">
        <v>216</v>
      </c>
      <c r="D110" t="s">
        <v>148</v>
      </c>
      <c r="E110" t="s">
        <v>24</v>
      </c>
      <c r="F110" t="s">
        <v>26</v>
      </c>
      <c r="G110" t="s">
        <v>136</v>
      </c>
      <c r="H110" t="s">
        <v>71</v>
      </c>
      <c r="I110">
        <v>1</v>
      </c>
      <c r="J110" t="s">
        <v>245</v>
      </c>
      <c r="K110" t="s">
        <v>181</v>
      </c>
      <c r="L110" t="s">
        <v>235</v>
      </c>
      <c r="M110">
        <v>39</v>
      </c>
      <c r="N110">
        <v>5</v>
      </c>
      <c r="O110">
        <v>49</v>
      </c>
      <c r="P110">
        <v>7</v>
      </c>
      <c r="T110" t="str">
        <f>Attack[[#This Row],[服装]]&amp;Attack[[#This Row],[名前]]&amp;Attack[[#This Row],[レアリティ]]</f>
        <v>ユニフォーム成田一仁ICONIC</v>
      </c>
    </row>
    <row r="111" spans="1:20" x14ac:dyDescent="0.3">
      <c r="A111">
        <f>VLOOKUP(Attack[[#This Row],[No用]],SetNo[[No.用]:[vlookup 用]],2,FALSE)</f>
        <v>28</v>
      </c>
      <c r="B111">
        <f>IF(A110&lt;&gt;Attack[[#This Row],[No]],1,B110+1)</f>
        <v>1</v>
      </c>
      <c r="C111" t="s">
        <v>108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245</v>
      </c>
      <c r="K111" t="s">
        <v>178</v>
      </c>
      <c r="L111" t="s">
        <v>183</v>
      </c>
      <c r="M111">
        <v>31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ユニフォーム孤爪研磨ICONIC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2</v>
      </c>
      <c r="C112" t="s">
        <v>108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245</v>
      </c>
      <c r="K112" t="s">
        <v>179</v>
      </c>
      <c r="L112" t="s">
        <v>172</v>
      </c>
      <c r="M112">
        <v>22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ユニフォーム孤爪研磨ICONIC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3</v>
      </c>
      <c r="C113" t="s">
        <v>108</v>
      </c>
      <c r="D113" t="s">
        <v>39</v>
      </c>
      <c r="E113" t="s">
        <v>24</v>
      </c>
      <c r="F113" t="s">
        <v>31</v>
      </c>
      <c r="G113" t="s">
        <v>27</v>
      </c>
      <c r="H113" t="s">
        <v>71</v>
      </c>
      <c r="I113">
        <v>1</v>
      </c>
      <c r="J113" t="s">
        <v>245</v>
      </c>
      <c r="K113" t="s">
        <v>181</v>
      </c>
      <c r="L113" t="s">
        <v>172</v>
      </c>
      <c r="M113">
        <v>29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ユニフォーム孤爪研磨ICONIC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4</v>
      </c>
      <c r="C114" t="s">
        <v>108</v>
      </c>
      <c r="D114" t="s">
        <v>39</v>
      </c>
      <c r="E114" t="s">
        <v>24</v>
      </c>
      <c r="F114" t="s">
        <v>31</v>
      </c>
      <c r="G114" t="s">
        <v>27</v>
      </c>
      <c r="H114" t="s">
        <v>71</v>
      </c>
      <c r="I114">
        <v>1</v>
      </c>
      <c r="J114" t="s">
        <v>245</v>
      </c>
      <c r="K114" t="s">
        <v>182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ユニフォーム孤爪研磨ICONIC</v>
      </c>
    </row>
    <row r="115" spans="1:20" x14ac:dyDescent="0.3">
      <c r="A115">
        <f>VLOOKUP(Attack[[#This Row],[No用]],SetNo[[No.用]:[vlookup 用]],2,FALSE)</f>
        <v>29</v>
      </c>
      <c r="B115">
        <f>IF(A114&lt;&gt;Attack[[#This Row],[No]],1,B114+1)</f>
        <v>1</v>
      </c>
      <c r="C115" t="s">
        <v>149</v>
      </c>
      <c r="D115" t="s">
        <v>39</v>
      </c>
      <c r="E115" t="s">
        <v>90</v>
      </c>
      <c r="F115" t="s">
        <v>31</v>
      </c>
      <c r="G115" t="s">
        <v>27</v>
      </c>
      <c r="H115" t="s">
        <v>71</v>
      </c>
      <c r="I115">
        <v>1</v>
      </c>
      <c r="J115" t="s">
        <v>245</v>
      </c>
      <c r="K115" t="s">
        <v>178</v>
      </c>
      <c r="L115" t="s">
        <v>183</v>
      </c>
      <c r="M115">
        <v>31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制服孤爪研磨ICONIC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2</v>
      </c>
      <c r="C116" t="s">
        <v>149</v>
      </c>
      <c r="D116" t="s">
        <v>39</v>
      </c>
      <c r="E116" t="s">
        <v>90</v>
      </c>
      <c r="F116" t="s">
        <v>31</v>
      </c>
      <c r="G116" t="s">
        <v>27</v>
      </c>
      <c r="H116" t="s">
        <v>71</v>
      </c>
      <c r="I116">
        <v>1</v>
      </c>
      <c r="J116" t="s">
        <v>245</v>
      </c>
      <c r="K116" t="s">
        <v>179</v>
      </c>
      <c r="L116" t="s">
        <v>172</v>
      </c>
      <c r="M116">
        <v>22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制服孤爪研磨ICONIC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3</v>
      </c>
      <c r="C117" t="s">
        <v>149</v>
      </c>
      <c r="D117" t="s">
        <v>39</v>
      </c>
      <c r="E117" t="s">
        <v>90</v>
      </c>
      <c r="F117" t="s">
        <v>31</v>
      </c>
      <c r="G117" t="s">
        <v>27</v>
      </c>
      <c r="H117" t="s">
        <v>71</v>
      </c>
      <c r="I117">
        <v>1</v>
      </c>
      <c r="J117" t="s">
        <v>245</v>
      </c>
      <c r="K117" t="s">
        <v>181</v>
      </c>
      <c r="L117" t="s">
        <v>188</v>
      </c>
      <c r="M117">
        <v>30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制服孤爪研磨ICONIC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4</v>
      </c>
      <c r="C118" t="s">
        <v>149</v>
      </c>
      <c r="D118" t="s">
        <v>39</v>
      </c>
      <c r="E118" t="s">
        <v>90</v>
      </c>
      <c r="F118" t="s">
        <v>31</v>
      </c>
      <c r="G118" t="s">
        <v>27</v>
      </c>
      <c r="H118" t="s">
        <v>71</v>
      </c>
      <c r="I118">
        <v>1</v>
      </c>
      <c r="J118" t="s">
        <v>245</v>
      </c>
      <c r="K118" t="s">
        <v>182</v>
      </c>
      <c r="L118" t="s">
        <v>172</v>
      </c>
      <c r="M118">
        <v>24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制服孤爪研磨ICONIC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5</v>
      </c>
      <c r="C119" t="s">
        <v>149</v>
      </c>
      <c r="D119" t="s">
        <v>39</v>
      </c>
      <c r="E119" t="s">
        <v>90</v>
      </c>
      <c r="F119" t="s">
        <v>31</v>
      </c>
      <c r="G119" t="s">
        <v>27</v>
      </c>
      <c r="H119" t="s">
        <v>71</v>
      </c>
      <c r="I119">
        <v>1</v>
      </c>
      <c r="J119" t="s">
        <v>245</v>
      </c>
      <c r="K119" t="s">
        <v>181</v>
      </c>
      <c r="L119" t="s">
        <v>235</v>
      </c>
      <c r="M119">
        <v>42</v>
      </c>
      <c r="N119">
        <v>0</v>
      </c>
      <c r="O119">
        <v>52</v>
      </c>
      <c r="P119">
        <v>0</v>
      </c>
      <c r="T119" t="str">
        <f>Attack[[#This Row],[服装]]&amp;Attack[[#This Row],[名前]]&amp;Attack[[#This Row],[レアリティ]]</f>
        <v>制服孤爪研磨ICONIC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150</v>
      </c>
      <c r="D120" t="s">
        <v>39</v>
      </c>
      <c r="E120" t="s">
        <v>77</v>
      </c>
      <c r="F120" t="s">
        <v>31</v>
      </c>
      <c r="G120" t="s">
        <v>27</v>
      </c>
      <c r="H120" t="s">
        <v>71</v>
      </c>
      <c r="I120">
        <v>1</v>
      </c>
      <c r="J120" t="s">
        <v>245</v>
      </c>
      <c r="K120" t="s">
        <v>178</v>
      </c>
      <c r="L120" t="s">
        <v>172</v>
      </c>
      <c r="M120">
        <v>28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夏祭り孤爪研磨ICONIC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150</v>
      </c>
      <c r="D121" t="s">
        <v>39</v>
      </c>
      <c r="E121" t="s">
        <v>77</v>
      </c>
      <c r="F121" t="s">
        <v>31</v>
      </c>
      <c r="G121" t="s">
        <v>27</v>
      </c>
      <c r="H121" t="s">
        <v>71</v>
      </c>
      <c r="I121">
        <v>1</v>
      </c>
      <c r="J121" t="s">
        <v>245</v>
      </c>
      <c r="K121" t="s">
        <v>179</v>
      </c>
      <c r="L121" t="s">
        <v>172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夏祭り孤爪研磨ICONIC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150</v>
      </c>
      <c r="D122" t="s">
        <v>39</v>
      </c>
      <c r="E122" t="s">
        <v>77</v>
      </c>
      <c r="F122" t="s">
        <v>31</v>
      </c>
      <c r="G122" t="s">
        <v>27</v>
      </c>
      <c r="H122" t="s">
        <v>71</v>
      </c>
      <c r="I122">
        <v>1</v>
      </c>
      <c r="J122" t="s">
        <v>245</v>
      </c>
      <c r="K122" t="s">
        <v>181</v>
      </c>
      <c r="L122" t="s">
        <v>172</v>
      </c>
      <c r="M122">
        <v>29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夏祭り孤爪研磨ICONIC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150</v>
      </c>
      <c r="D123" t="s">
        <v>39</v>
      </c>
      <c r="E123" t="s">
        <v>77</v>
      </c>
      <c r="F123" t="s">
        <v>31</v>
      </c>
      <c r="G123" t="s">
        <v>27</v>
      </c>
      <c r="H123" t="s">
        <v>71</v>
      </c>
      <c r="I123">
        <v>1</v>
      </c>
      <c r="J123" t="s">
        <v>245</v>
      </c>
      <c r="K123" t="s">
        <v>182</v>
      </c>
      <c r="L123" t="s">
        <v>172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夏祭り孤爪研磨ICONIC</v>
      </c>
    </row>
    <row r="124" spans="1:20" x14ac:dyDescent="0.3">
      <c r="A124">
        <f>VLOOKUP(Attack[[#This Row],[No用]],SetNo[[No.用]:[vlookup 用]],2,FALSE)</f>
        <v>31</v>
      </c>
      <c r="B124">
        <f>IF(A123&lt;&gt;Attack[[#This Row],[No]],1,B123+1)</f>
        <v>1</v>
      </c>
      <c r="C124" t="s">
        <v>108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245</v>
      </c>
      <c r="K124" t="s">
        <v>178</v>
      </c>
      <c r="L124" t="s">
        <v>183</v>
      </c>
      <c r="M124">
        <v>33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ユニフォーム黒尾鉄朗ICONIC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2</v>
      </c>
      <c r="C125" t="s">
        <v>108</v>
      </c>
      <c r="D125" t="s">
        <v>40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245</v>
      </c>
      <c r="K125" t="s">
        <v>179</v>
      </c>
      <c r="L125" t="s">
        <v>172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ユニフォーム黒尾鉄朗ICONIC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3</v>
      </c>
      <c r="C126" t="s">
        <v>108</v>
      </c>
      <c r="D126" t="s">
        <v>40</v>
      </c>
      <c r="E126" t="s">
        <v>23</v>
      </c>
      <c r="F126" t="s">
        <v>26</v>
      </c>
      <c r="G126" t="s">
        <v>27</v>
      </c>
      <c r="H126" t="s">
        <v>71</v>
      </c>
      <c r="I126">
        <v>1</v>
      </c>
      <c r="J126" t="s">
        <v>245</v>
      </c>
      <c r="K126" t="s">
        <v>281</v>
      </c>
      <c r="L126" t="s">
        <v>183</v>
      </c>
      <c r="M126">
        <v>37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ユニフォーム黒尾鉄朗ICONIC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4</v>
      </c>
      <c r="C127" t="s">
        <v>108</v>
      </c>
      <c r="D127" t="s">
        <v>40</v>
      </c>
      <c r="E127" t="s">
        <v>23</v>
      </c>
      <c r="F127" t="s">
        <v>26</v>
      </c>
      <c r="G127" t="s">
        <v>27</v>
      </c>
      <c r="H127" t="s">
        <v>71</v>
      </c>
      <c r="I127">
        <v>1</v>
      </c>
      <c r="J127" t="s">
        <v>245</v>
      </c>
      <c r="K127" t="s">
        <v>181</v>
      </c>
      <c r="L127" t="s">
        <v>172</v>
      </c>
      <c r="M127">
        <v>30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ユニフォーム黒尾鉄朗ICONIC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5</v>
      </c>
      <c r="C128" t="s">
        <v>108</v>
      </c>
      <c r="D128" t="s">
        <v>40</v>
      </c>
      <c r="E128" t="s">
        <v>23</v>
      </c>
      <c r="F128" t="s">
        <v>26</v>
      </c>
      <c r="G128" t="s">
        <v>27</v>
      </c>
      <c r="H128" t="s">
        <v>71</v>
      </c>
      <c r="I128">
        <v>1</v>
      </c>
      <c r="J128" t="s">
        <v>245</v>
      </c>
      <c r="K128" t="s">
        <v>182</v>
      </c>
      <c r="L128" t="s">
        <v>172</v>
      </c>
      <c r="M128">
        <v>25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ユニフォーム黒尾鉄朗ICONIC</v>
      </c>
    </row>
    <row r="129" spans="1:20" x14ac:dyDescent="0.3">
      <c r="A129">
        <f>VLOOKUP(Attack[[#This Row],[No用]],SetNo[[No.用]:[vlookup 用]],2,FALSE)</f>
        <v>32</v>
      </c>
      <c r="B129">
        <f>IF(A128&lt;&gt;Attack[[#This Row],[No]],1,B128+1)</f>
        <v>1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245</v>
      </c>
      <c r="K129" t="s">
        <v>178</v>
      </c>
      <c r="L129" t="s">
        <v>188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制服黒尾鉄朗ICONIC</v>
      </c>
    </row>
    <row r="130" spans="1:20" x14ac:dyDescent="0.3">
      <c r="A130">
        <f>VLOOKUP(Attack[[#This Row],[No用]],SetNo[[No.用]:[vlookup 用]],2,FALSE)</f>
        <v>32</v>
      </c>
      <c r="B130">
        <f>IF(A129&lt;&gt;Attack[[#This Row],[No]],1,B129+1)</f>
        <v>2</v>
      </c>
      <c r="C130" t="s">
        <v>149</v>
      </c>
      <c r="D130" t="s">
        <v>40</v>
      </c>
      <c r="E130" t="s">
        <v>73</v>
      </c>
      <c r="F130" t="s">
        <v>26</v>
      </c>
      <c r="G130" t="s">
        <v>27</v>
      </c>
      <c r="H130" t="s">
        <v>71</v>
      </c>
      <c r="I130">
        <v>1</v>
      </c>
      <c r="J130" t="s">
        <v>245</v>
      </c>
      <c r="K130" t="s">
        <v>179</v>
      </c>
      <c r="L130" t="s">
        <v>172</v>
      </c>
      <c r="M130">
        <v>28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制服黒尾鉄朗ICONIC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3</v>
      </c>
      <c r="C131" t="s">
        <v>149</v>
      </c>
      <c r="D131" t="s">
        <v>40</v>
      </c>
      <c r="E131" t="s">
        <v>73</v>
      </c>
      <c r="F131" t="s">
        <v>26</v>
      </c>
      <c r="G131" t="s">
        <v>27</v>
      </c>
      <c r="H131" t="s">
        <v>71</v>
      </c>
      <c r="I131">
        <v>1</v>
      </c>
      <c r="J131" t="s">
        <v>245</v>
      </c>
      <c r="K131" t="s">
        <v>281</v>
      </c>
      <c r="L131" t="s">
        <v>183</v>
      </c>
      <c r="M131">
        <v>37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制服黒尾鉄朗ICONIC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4</v>
      </c>
      <c r="C132" t="s">
        <v>149</v>
      </c>
      <c r="D132" t="s">
        <v>40</v>
      </c>
      <c r="E132" t="s">
        <v>73</v>
      </c>
      <c r="F132" t="s">
        <v>26</v>
      </c>
      <c r="G132" t="s">
        <v>27</v>
      </c>
      <c r="H132" t="s">
        <v>71</v>
      </c>
      <c r="I132">
        <v>1</v>
      </c>
      <c r="J132" t="s">
        <v>245</v>
      </c>
      <c r="K132" t="s">
        <v>181</v>
      </c>
      <c r="L132" t="s">
        <v>172</v>
      </c>
      <c r="M132">
        <v>30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制服黒尾鉄朗ICONIC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5</v>
      </c>
      <c r="C133" t="s">
        <v>149</v>
      </c>
      <c r="D133" t="s">
        <v>40</v>
      </c>
      <c r="E133" t="s">
        <v>73</v>
      </c>
      <c r="F133" t="s">
        <v>26</v>
      </c>
      <c r="G133" t="s">
        <v>27</v>
      </c>
      <c r="H133" t="s">
        <v>71</v>
      </c>
      <c r="I133">
        <v>1</v>
      </c>
      <c r="J133" t="s">
        <v>245</v>
      </c>
      <c r="K133" t="s">
        <v>182</v>
      </c>
      <c r="L133" t="s">
        <v>172</v>
      </c>
      <c r="M133">
        <v>25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制服黒尾鉄朗ICONIC</v>
      </c>
    </row>
    <row r="134" spans="1:20" x14ac:dyDescent="0.3">
      <c r="A134">
        <f>VLOOKUP(Attack[[#This Row],[No用]],SetNo[[No.用]:[vlookup 用]],2,FALSE)</f>
        <v>32</v>
      </c>
      <c r="B134">
        <f>IF(A133&lt;&gt;Attack[[#This Row],[No]],1,B133+1)</f>
        <v>6</v>
      </c>
      <c r="C134" t="s">
        <v>149</v>
      </c>
      <c r="D134" t="s">
        <v>40</v>
      </c>
      <c r="E134" t="s">
        <v>73</v>
      </c>
      <c r="F134" t="s">
        <v>26</v>
      </c>
      <c r="G134" t="s">
        <v>27</v>
      </c>
      <c r="H134" t="s">
        <v>71</v>
      </c>
      <c r="I134">
        <v>1</v>
      </c>
      <c r="J134" t="s">
        <v>245</v>
      </c>
      <c r="K134" t="s">
        <v>181</v>
      </c>
      <c r="L134" t="s">
        <v>235</v>
      </c>
      <c r="M134">
        <v>44</v>
      </c>
      <c r="N134">
        <v>0</v>
      </c>
      <c r="O134">
        <v>54</v>
      </c>
      <c r="P134">
        <v>0</v>
      </c>
      <c r="T134" t="str">
        <f>Attack[[#This Row],[服装]]&amp;Attack[[#This Row],[名前]]&amp;Attack[[#This Row],[レアリティ]]</f>
        <v>制服黒尾鉄朗ICONIC</v>
      </c>
    </row>
    <row r="135" spans="1:20" x14ac:dyDescent="0.3">
      <c r="A135">
        <f>VLOOKUP(Attack[[#This Row],[No用]],SetNo[[No.用]:[vlookup 用]],2,FALSE)</f>
        <v>33</v>
      </c>
      <c r="B135">
        <f>IF(A134&lt;&gt;Attack[[#This Row],[No]],1,B134+1)</f>
        <v>1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245</v>
      </c>
      <c r="K135" t="s">
        <v>178</v>
      </c>
      <c r="L135" t="s">
        <v>183</v>
      </c>
      <c r="M135">
        <v>33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夏祭り黒尾鉄朗ICONIC</v>
      </c>
    </row>
    <row r="136" spans="1:20" x14ac:dyDescent="0.3">
      <c r="A136">
        <f>VLOOKUP(Attack[[#This Row],[No用]],SetNo[[No.用]:[vlookup 用]],2,FALSE)</f>
        <v>33</v>
      </c>
      <c r="B136">
        <f>IF(A135&lt;&gt;Attack[[#This Row],[No]],1,B135+1)</f>
        <v>2</v>
      </c>
      <c r="C136" t="s">
        <v>150</v>
      </c>
      <c r="D136" t="s">
        <v>40</v>
      </c>
      <c r="E136" t="s">
        <v>90</v>
      </c>
      <c r="F136" t="s">
        <v>26</v>
      </c>
      <c r="G136" t="s">
        <v>27</v>
      </c>
      <c r="H136" t="s">
        <v>71</v>
      </c>
      <c r="I136">
        <v>1</v>
      </c>
      <c r="J136" t="s">
        <v>245</v>
      </c>
      <c r="K136" t="s">
        <v>179</v>
      </c>
      <c r="L136" t="s">
        <v>188</v>
      </c>
      <c r="M136">
        <v>29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夏祭り黒尾鉄朗ICONIC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3</v>
      </c>
      <c r="C137" t="s">
        <v>150</v>
      </c>
      <c r="D137" t="s">
        <v>40</v>
      </c>
      <c r="E137" t="s">
        <v>90</v>
      </c>
      <c r="F137" t="s">
        <v>26</v>
      </c>
      <c r="G137" t="s">
        <v>27</v>
      </c>
      <c r="H137" t="s">
        <v>71</v>
      </c>
      <c r="I137">
        <v>1</v>
      </c>
      <c r="J137" t="s">
        <v>245</v>
      </c>
      <c r="K137" t="s">
        <v>281</v>
      </c>
      <c r="L137" t="s">
        <v>183</v>
      </c>
      <c r="M137">
        <v>37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夏祭り黒尾鉄朗ICONIC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4</v>
      </c>
      <c r="C138" t="s">
        <v>150</v>
      </c>
      <c r="D138" t="s">
        <v>40</v>
      </c>
      <c r="E138" t="s">
        <v>90</v>
      </c>
      <c r="F138" t="s">
        <v>26</v>
      </c>
      <c r="G138" t="s">
        <v>27</v>
      </c>
      <c r="H138" t="s">
        <v>71</v>
      </c>
      <c r="I138">
        <v>1</v>
      </c>
      <c r="J138" t="s">
        <v>245</v>
      </c>
      <c r="K138" t="s">
        <v>181</v>
      </c>
      <c r="L138" t="s">
        <v>172</v>
      </c>
      <c r="M138">
        <v>30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夏祭り黒尾鉄朗ICONIC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5</v>
      </c>
      <c r="C139" t="s">
        <v>150</v>
      </c>
      <c r="D139" t="s">
        <v>40</v>
      </c>
      <c r="E139" t="s">
        <v>90</v>
      </c>
      <c r="F139" t="s">
        <v>26</v>
      </c>
      <c r="G139" t="s">
        <v>27</v>
      </c>
      <c r="H139" t="s">
        <v>71</v>
      </c>
      <c r="I139">
        <v>1</v>
      </c>
      <c r="J139" t="s">
        <v>245</v>
      </c>
      <c r="K139" t="s">
        <v>182</v>
      </c>
      <c r="L139" t="s">
        <v>172</v>
      </c>
      <c r="M139">
        <v>25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夏祭り黒尾鉄朗ICONIC</v>
      </c>
    </row>
    <row r="140" spans="1:20" x14ac:dyDescent="0.3">
      <c r="A140">
        <f>VLOOKUP(Attack[[#This Row],[No用]],SetNo[[No.用]:[vlookup 用]],2,FALSE)</f>
        <v>33</v>
      </c>
      <c r="B140">
        <f>IF(A139&lt;&gt;Attack[[#This Row],[No]],1,B139+1)</f>
        <v>6</v>
      </c>
      <c r="C140" t="s">
        <v>150</v>
      </c>
      <c r="D140" t="s">
        <v>40</v>
      </c>
      <c r="E140" t="s">
        <v>90</v>
      </c>
      <c r="F140" t="s">
        <v>26</v>
      </c>
      <c r="G140" t="s">
        <v>27</v>
      </c>
      <c r="H140" t="s">
        <v>71</v>
      </c>
      <c r="I140">
        <v>1</v>
      </c>
      <c r="J140" t="s">
        <v>245</v>
      </c>
      <c r="K140" t="s">
        <v>193</v>
      </c>
      <c r="L140" t="s">
        <v>235</v>
      </c>
      <c r="M140">
        <v>44</v>
      </c>
      <c r="N140">
        <v>0</v>
      </c>
      <c r="O140">
        <v>54</v>
      </c>
      <c r="P140">
        <v>0</v>
      </c>
      <c r="Q140" t="s">
        <v>294</v>
      </c>
      <c r="T140" t="str">
        <f>Attack[[#This Row],[服装]]&amp;Attack[[#This Row],[名前]]&amp;Attack[[#This Row],[レアリティ]]</f>
        <v>夏祭り黒尾鉄朗ICONIC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1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245</v>
      </c>
      <c r="K141" t="s">
        <v>178</v>
      </c>
      <c r="L141" t="s">
        <v>172</v>
      </c>
      <c r="M141">
        <v>30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ユニフォーム灰羽リエーフICONIC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2</v>
      </c>
      <c r="C142" t="s">
        <v>108</v>
      </c>
      <c r="D142" t="s">
        <v>41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245</v>
      </c>
      <c r="K142" t="s">
        <v>179</v>
      </c>
      <c r="L142" t="s">
        <v>172</v>
      </c>
      <c r="M142">
        <v>30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ユニフォーム灰羽リエーフICONIC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3</v>
      </c>
      <c r="C143" t="s">
        <v>108</v>
      </c>
      <c r="D143" t="s">
        <v>41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245</v>
      </c>
      <c r="K143" t="s">
        <v>182</v>
      </c>
      <c r="L143" t="s">
        <v>172</v>
      </c>
      <c r="M143">
        <v>29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ユニフォーム灰羽リエーフICONIC</v>
      </c>
    </row>
    <row r="144" spans="1:20" x14ac:dyDescent="0.3">
      <c r="A144">
        <f>VLOOKUP(Attack[[#This Row],[No用]],SetNo[[No.用]:[vlookup 用]],2,FALSE)</f>
        <v>35</v>
      </c>
      <c r="B144">
        <f>IF(A143&lt;&gt;Attack[[#This Row],[No]],1,B143+1)</f>
        <v>1</v>
      </c>
      <c r="C144" t="s">
        <v>398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245</v>
      </c>
      <c r="K144" t="s">
        <v>178</v>
      </c>
      <c r="L144" s="3" t="s">
        <v>188</v>
      </c>
      <c r="M144">
        <v>33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探偵灰羽リエーフICONIC</v>
      </c>
    </row>
    <row r="145" spans="1:20" x14ac:dyDescent="0.3">
      <c r="A145">
        <f>VLOOKUP(Attack[[#This Row],[No用]],SetNo[[No.用]:[vlookup 用]],2,FALSE)</f>
        <v>35</v>
      </c>
      <c r="B145">
        <f>IF(A144&lt;&gt;Attack[[#This Row],[No]],1,B144+1)</f>
        <v>2</v>
      </c>
      <c r="C145" t="s">
        <v>398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245</v>
      </c>
      <c r="K145" t="s">
        <v>179</v>
      </c>
      <c r="L145" s="3" t="s">
        <v>188</v>
      </c>
      <c r="M145">
        <v>33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探偵灰羽リエーフICONIC</v>
      </c>
    </row>
    <row r="146" spans="1:20" x14ac:dyDescent="0.3">
      <c r="A146">
        <f>VLOOKUP(Attack[[#This Row],[No用]],SetNo[[No.用]:[vlookup 用]],2,FALSE)</f>
        <v>35</v>
      </c>
      <c r="B146">
        <f>IF(A145&lt;&gt;Attack[[#This Row],[No]],1,B145+1)</f>
        <v>3</v>
      </c>
      <c r="C146" t="s">
        <v>398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245</v>
      </c>
      <c r="K146" t="s">
        <v>182</v>
      </c>
      <c r="L146" t="s">
        <v>172</v>
      </c>
      <c r="M146">
        <v>29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探偵灰羽リエーフICONIC</v>
      </c>
    </row>
    <row r="147" spans="1:20" x14ac:dyDescent="0.3">
      <c r="A147">
        <f>VLOOKUP(Attack[[#This Row],[No用]],SetNo[[No.用]:[vlookup 用]],2,FALSE)</f>
        <v>35</v>
      </c>
      <c r="B147">
        <f>IF(A146&lt;&gt;Attack[[#This Row],[No]],1,B146+1)</f>
        <v>4</v>
      </c>
      <c r="C147" t="s">
        <v>398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245</v>
      </c>
      <c r="K147" s="3" t="s">
        <v>193</v>
      </c>
      <c r="L147" s="3" t="s">
        <v>235</v>
      </c>
      <c r="M147">
        <v>46</v>
      </c>
      <c r="N147">
        <v>0</v>
      </c>
      <c r="O147">
        <v>56</v>
      </c>
      <c r="P147">
        <v>0</v>
      </c>
      <c r="T147" t="str">
        <f>Attack[[#This Row],[服装]]&amp;Attack[[#This Row],[名前]]&amp;Attack[[#This Row],[レアリティ]]</f>
        <v>探偵灰羽リエーフICONIC</v>
      </c>
    </row>
    <row r="148" spans="1:20" x14ac:dyDescent="0.3">
      <c r="A148">
        <f>VLOOKUP(Attack[[#This Row],[No用]],SetNo[[No.用]:[vlookup 用]],2,FALSE)</f>
        <v>36</v>
      </c>
      <c r="B148">
        <f>IF(A147&lt;&gt;Attack[[#This Row],[No]],1,B147+1)</f>
        <v>1</v>
      </c>
      <c r="C148" t="s">
        <v>108</v>
      </c>
      <c r="D148" t="s">
        <v>42</v>
      </c>
      <c r="E148" t="s">
        <v>24</v>
      </c>
      <c r="F148" t="s">
        <v>21</v>
      </c>
      <c r="G148" t="s">
        <v>27</v>
      </c>
      <c r="H148" t="s">
        <v>71</v>
      </c>
      <c r="I148">
        <v>1</v>
      </c>
      <c r="J148" t="s">
        <v>245</v>
      </c>
      <c r="M148">
        <v>0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ユニフォーム夜久衛輔ICONIC</v>
      </c>
    </row>
    <row r="149" spans="1:20" x14ac:dyDescent="0.3">
      <c r="A149">
        <f>VLOOKUP(Attack[[#This Row],[No用]],SetNo[[No.用]:[vlookup 用]],2,FALSE)</f>
        <v>37</v>
      </c>
      <c r="B149">
        <f>IF(A148&lt;&gt;Attack[[#This Row],[No]],1,B148+1)</f>
        <v>1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245</v>
      </c>
      <c r="K149" t="s">
        <v>178</v>
      </c>
      <c r="L149" t="s">
        <v>183</v>
      </c>
      <c r="M149">
        <v>32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ユニフォーム福永招平ICONIC</v>
      </c>
    </row>
    <row r="150" spans="1:20" x14ac:dyDescent="0.3">
      <c r="A150">
        <f>VLOOKUP(Attack[[#This Row],[No用]],SetNo[[No.用]:[vlookup 用]],2,FALSE)</f>
        <v>37</v>
      </c>
      <c r="B150">
        <f>IF(A149&lt;&gt;Attack[[#This Row],[No]],1,B149+1)</f>
        <v>2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245</v>
      </c>
      <c r="K150" t="s">
        <v>179</v>
      </c>
      <c r="L150" t="s">
        <v>183</v>
      </c>
      <c r="M150">
        <v>32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ユニフォーム福永招平ICONIC</v>
      </c>
    </row>
    <row r="151" spans="1:20" x14ac:dyDescent="0.3">
      <c r="A151">
        <f>VLOOKUP(Attack[[#This Row],[No用]],SetNo[[No.用]:[vlookup 用]],2,FALSE)</f>
        <v>37</v>
      </c>
      <c r="B151">
        <f>IF(A150&lt;&gt;Attack[[#This Row],[No]],1,B150+1)</f>
        <v>3</v>
      </c>
      <c r="C151" t="s">
        <v>108</v>
      </c>
      <c r="D151" t="s">
        <v>43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245</v>
      </c>
      <c r="K151" t="s">
        <v>181</v>
      </c>
      <c r="L151" t="s">
        <v>172</v>
      </c>
      <c r="M151">
        <v>12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ユニフォーム福永招平ICONIC</v>
      </c>
    </row>
    <row r="152" spans="1:20" x14ac:dyDescent="0.3">
      <c r="A152">
        <f>VLOOKUP(Attack[[#This Row],[No用]],SetNo[[No.用]:[vlookup 用]],2,FALSE)</f>
        <v>37</v>
      </c>
      <c r="B152">
        <f>IF(A151&lt;&gt;Attack[[#This Row],[No]],1,B151+1)</f>
        <v>4</v>
      </c>
      <c r="C152" t="s">
        <v>108</v>
      </c>
      <c r="D152" t="s">
        <v>43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245</v>
      </c>
      <c r="K152" t="s">
        <v>296</v>
      </c>
      <c r="L152" t="s">
        <v>183</v>
      </c>
      <c r="M152">
        <v>36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ユニフォーム福永招平ICONIC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5</v>
      </c>
      <c r="C153" t="s">
        <v>108</v>
      </c>
      <c r="D153" t="s">
        <v>43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245</v>
      </c>
      <c r="K153" t="s">
        <v>182</v>
      </c>
      <c r="L153" t="s">
        <v>172</v>
      </c>
      <c r="M153">
        <v>27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ユニフォーム福永招平ICONIC</v>
      </c>
    </row>
    <row r="154" spans="1:20" x14ac:dyDescent="0.3">
      <c r="A154">
        <f>VLOOKUP(Attack[[#This Row],[No用]],SetNo[[No.用]:[vlookup 用]],2,FALSE)</f>
        <v>37</v>
      </c>
      <c r="B154">
        <f>IF(A153&lt;&gt;Attack[[#This Row],[No]],1,B153+1)</f>
        <v>6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245</v>
      </c>
      <c r="K154" t="s">
        <v>193</v>
      </c>
      <c r="L154" t="s">
        <v>235</v>
      </c>
      <c r="M154">
        <v>46</v>
      </c>
      <c r="N154">
        <v>0</v>
      </c>
      <c r="O154">
        <v>56</v>
      </c>
      <c r="P154">
        <v>0</v>
      </c>
      <c r="T154" t="str">
        <f>Attack[[#This Row],[服装]]&amp;Attack[[#This Row],[名前]]&amp;Attack[[#This Row],[レアリティ]]</f>
        <v>ユニフォーム福永招平ICONIC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1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245</v>
      </c>
      <c r="K155" t="s">
        <v>178</v>
      </c>
      <c r="L155" t="s">
        <v>172</v>
      </c>
      <c r="M155">
        <v>25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ユニフォーム犬岡走ICONIC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2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245</v>
      </c>
      <c r="K156" t="s">
        <v>179</v>
      </c>
      <c r="L156" t="s">
        <v>172</v>
      </c>
      <c r="M156">
        <v>25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ユニフォーム犬岡走ICONIC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3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245</v>
      </c>
      <c r="K157" t="s">
        <v>180</v>
      </c>
      <c r="L157" t="s">
        <v>183</v>
      </c>
      <c r="M157">
        <v>38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ユニフォーム犬岡走ICONIC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4</v>
      </c>
      <c r="C158" t="s">
        <v>108</v>
      </c>
      <c r="D158" t="s">
        <v>44</v>
      </c>
      <c r="E158" t="s">
        <v>24</v>
      </c>
      <c r="F158" t="s">
        <v>26</v>
      </c>
      <c r="G158" t="s">
        <v>27</v>
      </c>
      <c r="H158" t="s">
        <v>71</v>
      </c>
      <c r="I158">
        <v>1</v>
      </c>
      <c r="J158" t="s">
        <v>245</v>
      </c>
      <c r="K158" t="s">
        <v>182</v>
      </c>
      <c r="L158" t="s">
        <v>172</v>
      </c>
      <c r="M158">
        <v>25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ユニフォーム犬岡走ICONIC</v>
      </c>
    </row>
    <row r="159" spans="1:20" x14ac:dyDescent="0.3">
      <c r="A159">
        <f>VLOOKUP(Attack[[#This Row],[No用]],SetNo[[No.用]:[vlookup 用]],2,FALSE)</f>
        <v>39</v>
      </c>
      <c r="B159">
        <f>IF(A158&lt;&gt;Attack[[#This Row],[No]],1,B158+1)</f>
        <v>1</v>
      </c>
      <c r="C159" t="s">
        <v>108</v>
      </c>
      <c r="D159" t="s">
        <v>45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245</v>
      </c>
      <c r="K159" t="s">
        <v>178</v>
      </c>
      <c r="L159" t="s">
        <v>183</v>
      </c>
      <c r="M159">
        <v>37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ユニフォーム山本猛虎ICONIC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2</v>
      </c>
      <c r="C160" t="s">
        <v>108</v>
      </c>
      <c r="D160" t="s">
        <v>45</v>
      </c>
      <c r="E160" t="s">
        <v>24</v>
      </c>
      <c r="F160" t="s">
        <v>25</v>
      </c>
      <c r="G160" t="s">
        <v>27</v>
      </c>
      <c r="H160" t="s">
        <v>71</v>
      </c>
      <c r="I160">
        <v>1</v>
      </c>
      <c r="J160" t="s">
        <v>245</v>
      </c>
      <c r="K160" t="s">
        <v>179</v>
      </c>
      <c r="L160" t="s">
        <v>183</v>
      </c>
      <c r="M160">
        <v>35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ユニフォーム山本猛虎ICONIC</v>
      </c>
    </row>
    <row r="161" spans="1:20" x14ac:dyDescent="0.3">
      <c r="A161">
        <f>VLOOKUP(Attack[[#This Row],[No用]],SetNo[[No.用]:[vlookup 用]],2,FALSE)</f>
        <v>39</v>
      </c>
      <c r="B161">
        <f>IF(A160&lt;&gt;Attack[[#This Row],[No]],1,B160+1)</f>
        <v>3</v>
      </c>
      <c r="C161" t="s">
        <v>108</v>
      </c>
      <c r="D161" t="s">
        <v>45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245</v>
      </c>
      <c r="K161" t="s">
        <v>281</v>
      </c>
      <c r="L161" t="s">
        <v>183</v>
      </c>
      <c r="M161">
        <v>36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ユニフォーム山本猛虎ICONIC</v>
      </c>
    </row>
    <row r="162" spans="1:20" x14ac:dyDescent="0.3">
      <c r="A162">
        <f>VLOOKUP(Attack[[#This Row],[No用]],SetNo[[No.用]:[vlookup 用]],2,FALSE)</f>
        <v>39</v>
      </c>
      <c r="B162">
        <f>IF(A161&lt;&gt;Attack[[#This Row],[No]],1,B161+1)</f>
        <v>4</v>
      </c>
      <c r="C162" t="s">
        <v>108</v>
      </c>
      <c r="D162" t="s">
        <v>45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245</v>
      </c>
      <c r="K162" t="s">
        <v>182</v>
      </c>
      <c r="L162" t="s">
        <v>172</v>
      </c>
      <c r="M162">
        <v>28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ユニフォーム山本猛虎ICONIC</v>
      </c>
    </row>
    <row r="163" spans="1:20" x14ac:dyDescent="0.3">
      <c r="A163">
        <f>VLOOKUP(Attack[[#This Row],[No用]],SetNo[[No.用]:[vlookup 用]],2,FALSE)</f>
        <v>39</v>
      </c>
      <c r="B163">
        <f>IF(A162&lt;&gt;Attack[[#This Row],[No]],1,B162+1)</f>
        <v>5</v>
      </c>
      <c r="C163" t="s">
        <v>108</v>
      </c>
      <c r="D163" t="s">
        <v>45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245</v>
      </c>
      <c r="K163" t="s">
        <v>193</v>
      </c>
      <c r="L163" t="s">
        <v>235</v>
      </c>
      <c r="M163">
        <v>45</v>
      </c>
      <c r="N163">
        <v>0</v>
      </c>
      <c r="O163">
        <v>55</v>
      </c>
      <c r="P163">
        <v>0</v>
      </c>
      <c r="T163" t="str">
        <f>Attack[[#This Row],[服装]]&amp;Attack[[#This Row],[名前]]&amp;Attack[[#This Row],[レアリティ]]</f>
        <v>ユニフォーム山本猛虎ICONIC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1</v>
      </c>
      <c r="C164" t="s">
        <v>108</v>
      </c>
      <c r="D164" t="s">
        <v>46</v>
      </c>
      <c r="E164" t="s">
        <v>24</v>
      </c>
      <c r="F164" t="s">
        <v>21</v>
      </c>
      <c r="G164" t="s">
        <v>27</v>
      </c>
      <c r="H164" t="s">
        <v>71</v>
      </c>
      <c r="I164">
        <v>1</v>
      </c>
      <c r="J164" t="s">
        <v>245</v>
      </c>
      <c r="M164">
        <v>0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ユニフォーム芝山優生ICONIC</v>
      </c>
    </row>
    <row r="165" spans="1:20" x14ac:dyDescent="0.3">
      <c r="A165">
        <f>VLOOKUP(Attack[[#This Row],[No用]],SetNo[[No.用]:[vlookup 用]],2,FALSE)</f>
        <v>41</v>
      </c>
      <c r="B165">
        <f>IF(A164&lt;&gt;Attack[[#This Row],[No]],1,B164+1)</f>
        <v>1</v>
      </c>
      <c r="C165" t="s">
        <v>108</v>
      </c>
      <c r="D165" t="s">
        <v>47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245</v>
      </c>
      <c r="K165" t="s">
        <v>178</v>
      </c>
      <c r="L165" t="s">
        <v>183</v>
      </c>
      <c r="M165">
        <v>34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ユニフォーム海信之ICONIC</v>
      </c>
    </row>
    <row r="166" spans="1:20" x14ac:dyDescent="0.3">
      <c r="A166">
        <f>VLOOKUP(Attack[[#This Row],[No用]],SetNo[[No.用]:[vlookup 用]],2,FALSE)</f>
        <v>41</v>
      </c>
      <c r="B166">
        <f>IF(A165&lt;&gt;Attack[[#This Row],[No]],1,B165+1)</f>
        <v>2</v>
      </c>
      <c r="C166" t="s">
        <v>108</v>
      </c>
      <c r="D166" t="s">
        <v>47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245</v>
      </c>
      <c r="K166" t="s">
        <v>179</v>
      </c>
      <c r="L166" t="s">
        <v>183</v>
      </c>
      <c r="M166">
        <v>33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ユニフォーム海信之ICONIC</v>
      </c>
    </row>
    <row r="167" spans="1:20" x14ac:dyDescent="0.3">
      <c r="A167">
        <f>VLOOKUP(Attack[[#This Row],[No用]],SetNo[[No.用]:[vlookup 用]],2,FALSE)</f>
        <v>41</v>
      </c>
      <c r="B167">
        <f>IF(A166&lt;&gt;Attack[[#This Row],[No]],1,B166+1)</f>
        <v>3</v>
      </c>
      <c r="C167" t="s">
        <v>108</v>
      </c>
      <c r="D167" t="s">
        <v>47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245</v>
      </c>
      <c r="K167" t="s">
        <v>296</v>
      </c>
      <c r="L167" t="s">
        <v>183</v>
      </c>
      <c r="M167">
        <v>37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ユニフォーム海信之ICONIC</v>
      </c>
    </row>
    <row r="168" spans="1:20" x14ac:dyDescent="0.3">
      <c r="A168">
        <f>VLOOKUP(Attack[[#This Row],[No用]],SetNo[[No.用]:[vlookup 用]],2,FALSE)</f>
        <v>41</v>
      </c>
      <c r="B168">
        <f>IF(A167&lt;&gt;Attack[[#This Row],[No]],1,B167+1)</f>
        <v>4</v>
      </c>
      <c r="C168" t="s">
        <v>108</v>
      </c>
      <c r="D168" t="s">
        <v>47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245</v>
      </c>
      <c r="K168" t="s">
        <v>298</v>
      </c>
      <c r="L168" t="s">
        <v>183</v>
      </c>
      <c r="M168">
        <v>40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ユニフォーム海信之ICONIC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5</v>
      </c>
      <c r="C169" t="s">
        <v>108</v>
      </c>
      <c r="D169" t="s">
        <v>47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245</v>
      </c>
      <c r="K169" t="s">
        <v>182</v>
      </c>
      <c r="L169" t="s">
        <v>172</v>
      </c>
      <c r="M169">
        <v>28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ユニフォーム海信之ICONIC</v>
      </c>
    </row>
    <row r="170" spans="1:20" x14ac:dyDescent="0.3">
      <c r="A170">
        <f>VLOOKUP(Attack[[#This Row],[No用]],SetNo[[No.用]:[vlookup 用]],2,FALSE)</f>
        <v>41</v>
      </c>
      <c r="B170">
        <f>IF(A169&lt;&gt;Attack[[#This Row],[No]],1,B169+1)</f>
        <v>6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245</v>
      </c>
      <c r="K170" t="s">
        <v>193</v>
      </c>
      <c r="L170" t="s">
        <v>235</v>
      </c>
      <c r="M170">
        <v>45</v>
      </c>
      <c r="N170">
        <v>0</v>
      </c>
      <c r="O170">
        <v>55</v>
      </c>
      <c r="P170">
        <v>0</v>
      </c>
      <c r="T170" t="str">
        <f>Attack[[#This Row],[服装]]&amp;Attack[[#This Row],[名前]]&amp;Attack[[#This Row],[レアリティ]]</f>
        <v>ユニフォーム海信之ICONIC</v>
      </c>
    </row>
    <row r="171" spans="1:20" x14ac:dyDescent="0.3">
      <c r="A171">
        <f>VLOOKUP(Attack[[#This Row],[No用]],SetNo[[No.用]:[vlookup 用]],2,FALSE)</f>
        <v>42</v>
      </c>
      <c r="B171">
        <f>IF(A170&lt;&gt;Attack[[#This Row],[No]],1,B170+1)</f>
        <v>1</v>
      </c>
      <c r="C171" t="s">
        <v>108</v>
      </c>
      <c r="D171" t="s">
        <v>47</v>
      </c>
      <c r="E171" t="s">
        <v>90</v>
      </c>
      <c r="F171" t="s">
        <v>78</v>
      </c>
      <c r="G171" t="s">
        <v>27</v>
      </c>
      <c r="H171" t="s">
        <v>151</v>
      </c>
      <c r="I171">
        <v>1</v>
      </c>
      <c r="J171" t="s">
        <v>245</v>
      </c>
      <c r="K171" t="s">
        <v>178</v>
      </c>
      <c r="L171" t="s">
        <v>172</v>
      </c>
      <c r="M171">
        <v>28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ユニフォーム海信之YELL</v>
      </c>
    </row>
    <row r="172" spans="1:20" x14ac:dyDescent="0.3">
      <c r="A172">
        <f>VLOOKUP(Attack[[#This Row],[No用]],SetNo[[No.用]:[vlookup 用]],2,FALSE)</f>
        <v>42</v>
      </c>
      <c r="B172">
        <f>IF(A171&lt;&gt;Attack[[#This Row],[No]],1,B171+1)</f>
        <v>2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245</v>
      </c>
      <c r="K172" t="s">
        <v>179</v>
      </c>
      <c r="L172" t="s">
        <v>172</v>
      </c>
      <c r="M172">
        <v>27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ユニフォーム海信之YELL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3</v>
      </c>
      <c r="C173" t="s">
        <v>108</v>
      </c>
      <c r="D173" t="s">
        <v>47</v>
      </c>
      <c r="E173" t="s">
        <v>90</v>
      </c>
      <c r="F173" t="s">
        <v>78</v>
      </c>
      <c r="G173" t="s">
        <v>27</v>
      </c>
      <c r="H173" t="s">
        <v>151</v>
      </c>
      <c r="I173">
        <v>1</v>
      </c>
      <c r="J173" t="s">
        <v>245</v>
      </c>
      <c r="K173" t="s">
        <v>296</v>
      </c>
      <c r="L173" t="s">
        <v>172</v>
      </c>
      <c r="M173">
        <v>31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ユニフォーム海信之YELL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4</v>
      </c>
      <c r="C174" t="s">
        <v>108</v>
      </c>
      <c r="D174" t="s">
        <v>47</v>
      </c>
      <c r="E174" t="s">
        <v>90</v>
      </c>
      <c r="F174" t="s">
        <v>78</v>
      </c>
      <c r="G174" t="s">
        <v>27</v>
      </c>
      <c r="H174" t="s">
        <v>151</v>
      </c>
      <c r="I174">
        <v>1</v>
      </c>
      <c r="J174" t="s">
        <v>245</v>
      </c>
      <c r="K174" t="s">
        <v>298</v>
      </c>
      <c r="L174" t="s">
        <v>172</v>
      </c>
      <c r="M174">
        <v>34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ユニフォーム海信之YELL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5</v>
      </c>
      <c r="C175" t="s">
        <v>108</v>
      </c>
      <c r="D175" t="s">
        <v>47</v>
      </c>
      <c r="E175" t="s">
        <v>90</v>
      </c>
      <c r="F175" t="s">
        <v>78</v>
      </c>
      <c r="G175" t="s">
        <v>27</v>
      </c>
      <c r="H175" t="s">
        <v>151</v>
      </c>
      <c r="I175">
        <v>1</v>
      </c>
      <c r="J175" t="s">
        <v>245</v>
      </c>
      <c r="K175" t="s">
        <v>182</v>
      </c>
      <c r="L175" t="s">
        <v>172</v>
      </c>
      <c r="M175">
        <v>28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ユニフォーム海信之YELL</v>
      </c>
    </row>
    <row r="176" spans="1:20" x14ac:dyDescent="0.3">
      <c r="A176">
        <f>VLOOKUP(Attack[[#This Row],[No用]],SetNo[[No.用]:[vlookup 用]],2,FALSE)</f>
        <v>42</v>
      </c>
      <c r="B176">
        <f>IF(A175&lt;&gt;Attack[[#This Row],[No]],1,B175+1)</f>
        <v>6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245</v>
      </c>
      <c r="K176" t="s">
        <v>193</v>
      </c>
      <c r="L176" t="s">
        <v>235</v>
      </c>
      <c r="M176">
        <v>45</v>
      </c>
      <c r="N176">
        <v>0</v>
      </c>
      <c r="O176">
        <v>55</v>
      </c>
      <c r="P176">
        <v>0</v>
      </c>
      <c r="T176" t="str">
        <f>Attack[[#This Row],[服装]]&amp;Attack[[#This Row],[名前]]&amp;Attack[[#This Row],[レアリティ]]</f>
        <v>ユニフォーム海信之YELL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1</v>
      </c>
      <c r="C177" t="s">
        <v>216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245</v>
      </c>
      <c r="K177" t="s">
        <v>178</v>
      </c>
      <c r="L177" t="s">
        <v>172</v>
      </c>
      <c r="M177">
        <v>28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ユニフォーム青根高伸ICONIC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2</v>
      </c>
      <c r="C178" t="s">
        <v>216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245</v>
      </c>
      <c r="K178" t="s">
        <v>179</v>
      </c>
      <c r="L178" t="s">
        <v>172</v>
      </c>
      <c r="M178">
        <v>28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ユニフォーム青根高伸ICONIC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3</v>
      </c>
      <c r="C179" t="s">
        <v>216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245</v>
      </c>
      <c r="K179" t="s">
        <v>180</v>
      </c>
      <c r="L179" t="s">
        <v>183</v>
      </c>
      <c r="M179">
        <v>41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ユニフォーム青根高伸ICONIC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4</v>
      </c>
      <c r="C180" t="s">
        <v>216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245</v>
      </c>
      <c r="K180" t="s">
        <v>182</v>
      </c>
      <c r="L180" t="s">
        <v>172</v>
      </c>
      <c r="M180">
        <v>26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ユニフォーム青根高伸ICONIC</v>
      </c>
    </row>
    <row r="181" spans="1:20" x14ac:dyDescent="0.3">
      <c r="A181">
        <f>VLOOKUP(Attack[[#This Row],[No用]],SetNo[[No.用]:[vlookup 用]],2,FALSE)</f>
        <v>44</v>
      </c>
      <c r="B181">
        <f>IF(A180&lt;&gt;Attack[[#This Row],[No]],1,B180+1)</f>
        <v>1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245</v>
      </c>
      <c r="K181" t="s">
        <v>178</v>
      </c>
      <c r="L181" t="s">
        <v>172</v>
      </c>
      <c r="M181">
        <v>28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制服青根高伸ICONIC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2</v>
      </c>
      <c r="C182" t="s">
        <v>149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245</v>
      </c>
      <c r="K182" t="s">
        <v>179</v>
      </c>
      <c r="L182" t="s">
        <v>172</v>
      </c>
      <c r="M182">
        <v>28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制服青根高伸ICONIC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3</v>
      </c>
      <c r="C183" t="s">
        <v>149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245</v>
      </c>
      <c r="K183" t="s">
        <v>180</v>
      </c>
      <c r="L183" t="s">
        <v>183</v>
      </c>
      <c r="M183">
        <v>41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制服青根高伸ICONIC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4</v>
      </c>
      <c r="C184" t="s">
        <v>149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245</v>
      </c>
      <c r="K184" t="s">
        <v>182</v>
      </c>
      <c r="L184" t="s">
        <v>172</v>
      </c>
      <c r="M184">
        <v>26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制服青根高伸ICONIC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5</v>
      </c>
      <c r="C185" t="s">
        <v>149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245</v>
      </c>
      <c r="K185" t="s">
        <v>193</v>
      </c>
      <c r="L185" t="s">
        <v>235</v>
      </c>
      <c r="M185">
        <v>43</v>
      </c>
      <c r="N185">
        <v>0</v>
      </c>
      <c r="O185">
        <v>53</v>
      </c>
      <c r="P185">
        <v>0</v>
      </c>
      <c r="T185" t="str">
        <f>Attack[[#This Row],[服装]]&amp;Attack[[#This Row],[名前]]&amp;Attack[[#This Row],[レアリティ]]</f>
        <v>制服青根高伸ICONIC</v>
      </c>
    </row>
    <row r="186" spans="1:20" x14ac:dyDescent="0.3">
      <c r="A186">
        <f>VLOOKUP(Attack[[#This Row],[No用]],SetNo[[No.用]:[vlookup 用]],2,FALSE)</f>
        <v>45</v>
      </c>
      <c r="B186">
        <f>IF(A185&lt;&gt;Attack[[#This Row],[No]],1,B185+1)</f>
        <v>1</v>
      </c>
      <c r="C186" t="s">
        <v>117</v>
      </c>
      <c r="D186" t="s">
        <v>48</v>
      </c>
      <c r="E186" t="s">
        <v>24</v>
      </c>
      <c r="F186" t="s">
        <v>26</v>
      </c>
      <c r="G186" t="s">
        <v>49</v>
      </c>
      <c r="H186" t="s">
        <v>71</v>
      </c>
      <c r="I186">
        <v>1</v>
      </c>
      <c r="J186" t="s">
        <v>245</v>
      </c>
      <c r="K186" t="s">
        <v>178</v>
      </c>
      <c r="L186" t="s">
        <v>188</v>
      </c>
      <c r="M186">
        <v>31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プール掃除青根高伸ICONIC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2</v>
      </c>
      <c r="C187" t="s">
        <v>117</v>
      </c>
      <c r="D187" t="s">
        <v>48</v>
      </c>
      <c r="E187" t="s">
        <v>24</v>
      </c>
      <c r="F187" t="s">
        <v>26</v>
      </c>
      <c r="G187" t="s">
        <v>49</v>
      </c>
      <c r="H187" t="s">
        <v>71</v>
      </c>
      <c r="I187">
        <v>1</v>
      </c>
      <c r="J187" t="s">
        <v>245</v>
      </c>
      <c r="K187" t="s">
        <v>179</v>
      </c>
      <c r="L187" t="s">
        <v>183</v>
      </c>
      <c r="M187">
        <v>35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プール掃除青根高伸ICONIC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3</v>
      </c>
      <c r="C188" t="s">
        <v>117</v>
      </c>
      <c r="D188" t="s">
        <v>48</v>
      </c>
      <c r="E188" t="s">
        <v>24</v>
      </c>
      <c r="F188" t="s">
        <v>26</v>
      </c>
      <c r="G188" t="s">
        <v>49</v>
      </c>
      <c r="H188" t="s">
        <v>71</v>
      </c>
      <c r="I188">
        <v>1</v>
      </c>
      <c r="J188" t="s">
        <v>245</v>
      </c>
      <c r="K188" t="s">
        <v>180</v>
      </c>
      <c r="L188" t="s">
        <v>183</v>
      </c>
      <c r="M188">
        <v>41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プール掃除青根高伸ICONIC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4</v>
      </c>
      <c r="C189" t="s">
        <v>117</v>
      </c>
      <c r="D189" t="s">
        <v>48</v>
      </c>
      <c r="E189" t="s">
        <v>24</v>
      </c>
      <c r="F189" t="s">
        <v>26</v>
      </c>
      <c r="G189" t="s">
        <v>49</v>
      </c>
      <c r="H189" t="s">
        <v>71</v>
      </c>
      <c r="I189">
        <v>1</v>
      </c>
      <c r="J189" t="s">
        <v>245</v>
      </c>
      <c r="K189" t="s">
        <v>182</v>
      </c>
      <c r="L189" t="s">
        <v>172</v>
      </c>
      <c r="M189">
        <v>26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プール掃除青根高伸ICONIC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5</v>
      </c>
      <c r="C190" t="s">
        <v>117</v>
      </c>
      <c r="D190" t="s">
        <v>48</v>
      </c>
      <c r="E190" t="s">
        <v>24</v>
      </c>
      <c r="F190" t="s">
        <v>26</v>
      </c>
      <c r="G190" t="s">
        <v>49</v>
      </c>
      <c r="H190" t="s">
        <v>71</v>
      </c>
      <c r="I190">
        <v>1</v>
      </c>
      <c r="J190" t="s">
        <v>245</v>
      </c>
      <c r="K190" t="s">
        <v>193</v>
      </c>
      <c r="L190" t="s">
        <v>235</v>
      </c>
      <c r="M190">
        <v>51</v>
      </c>
      <c r="N190">
        <v>5</v>
      </c>
      <c r="O190">
        <v>61</v>
      </c>
      <c r="P190">
        <v>7</v>
      </c>
      <c r="T190" t="str">
        <f>Attack[[#This Row],[服装]]&amp;Attack[[#This Row],[名前]]&amp;Attack[[#This Row],[レアリティ]]</f>
        <v>プール掃除青根高伸ICONIC</v>
      </c>
    </row>
    <row r="191" spans="1:20" x14ac:dyDescent="0.3">
      <c r="A191">
        <f>VLOOKUP(Attack[[#This Row],[No用]],SetNo[[No.用]:[vlookup 用]],2,FALSE)</f>
        <v>46</v>
      </c>
      <c r="B191">
        <f>IF(A190&lt;&gt;Attack[[#This Row],[No]],1,B190+1)</f>
        <v>1</v>
      </c>
      <c r="C191" t="s">
        <v>216</v>
      </c>
      <c r="D191" t="s">
        <v>50</v>
      </c>
      <c r="E191" t="s">
        <v>28</v>
      </c>
      <c r="F191" t="s">
        <v>25</v>
      </c>
      <c r="G191" t="s">
        <v>49</v>
      </c>
      <c r="H191" t="s">
        <v>71</v>
      </c>
      <c r="I191">
        <v>1</v>
      </c>
      <c r="J191" t="s">
        <v>245</v>
      </c>
      <c r="K191" t="s">
        <v>178</v>
      </c>
      <c r="L191" t="s">
        <v>183</v>
      </c>
      <c r="M191">
        <v>36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ユニフォーム二口堅治ICONIC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2</v>
      </c>
      <c r="C192" t="s">
        <v>216</v>
      </c>
      <c r="D192" t="s">
        <v>50</v>
      </c>
      <c r="E192" t="s">
        <v>28</v>
      </c>
      <c r="F192" t="s">
        <v>25</v>
      </c>
      <c r="G192" t="s">
        <v>49</v>
      </c>
      <c r="H192" t="s">
        <v>71</v>
      </c>
      <c r="I192">
        <v>1</v>
      </c>
      <c r="J192" t="s">
        <v>245</v>
      </c>
      <c r="K192" t="s">
        <v>179</v>
      </c>
      <c r="L192" t="s">
        <v>183</v>
      </c>
      <c r="M192">
        <v>36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ユニフォーム二口堅治ICONIC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3</v>
      </c>
      <c r="C193" t="s">
        <v>216</v>
      </c>
      <c r="D193" t="s">
        <v>50</v>
      </c>
      <c r="E193" t="s">
        <v>28</v>
      </c>
      <c r="F193" t="s">
        <v>25</v>
      </c>
      <c r="G193" t="s">
        <v>49</v>
      </c>
      <c r="H193" t="s">
        <v>71</v>
      </c>
      <c r="I193">
        <v>1</v>
      </c>
      <c r="J193" t="s">
        <v>245</v>
      </c>
      <c r="K193" t="s">
        <v>181</v>
      </c>
      <c r="L193" t="s">
        <v>172</v>
      </c>
      <c r="M193">
        <v>32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ユニフォーム二口堅治ICONIC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4</v>
      </c>
      <c r="C194" t="s">
        <v>216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245</v>
      </c>
      <c r="K194" t="s">
        <v>296</v>
      </c>
      <c r="L194" t="s">
        <v>183</v>
      </c>
      <c r="M194">
        <v>41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ユニフォーム二口堅治ICONIC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5</v>
      </c>
      <c r="C195" t="s">
        <v>216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245</v>
      </c>
      <c r="K195" t="s">
        <v>193</v>
      </c>
      <c r="L195" t="s">
        <v>235</v>
      </c>
      <c r="M195">
        <v>43</v>
      </c>
      <c r="N195">
        <v>0</v>
      </c>
      <c r="O195">
        <v>53</v>
      </c>
      <c r="P195">
        <v>0</v>
      </c>
      <c r="T195" t="str">
        <f>Attack[[#This Row],[服装]]&amp;Attack[[#This Row],[名前]]&amp;Attack[[#This Row],[レアリティ]]</f>
        <v>ユニフォーム二口堅治ICONIC</v>
      </c>
    </row>
    <row r="196" spans="1:20" x14ac:dyDescent="0.3">
      <c r="A196">
        <f>VLOOKUP(Attack[[#This Row],[No用]],SetNo[[No.用]:[vlookup 用]],2,FALSE)</f>
        <v>47</v>
      </c>
      <c r="B196">
        <f>IF(A195&lt;&gt;Attack[[#This Row],[No]],1,B195+1)</f>
        <v>1</v>
      </c>
      <c r="C196" t="s">
        <v>149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245</v>
      </c>
      <c r="K196" t="s">
        <v>178</v>
      </c>
      <c r="L196" t="s">
        <v>183</v>
      </c>
      <c r="M196">
        <v>36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制服二口堅治ICONIC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2</v>
      </c>
      <c r="C197" t="s">
        <v>149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245</v>
      </c>
      <c r="K197" t="s">
        <v>179</v>
      </c>
      <c r="L197" t="s">
        <v>183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制服二口堅治ICONIC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3</v>
      </c>
      <c r="C198" t="s">
        <v>149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245</v>
      </c>
      <c r="K198" t="s">
        <v>181</v>
      </c>
      <c r="L198" t="s">
        <v>172</v>
      </c>
      <c r="M198">
        <v>32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制服二口堅治ICONIC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4</v>
      </c>
      <c r="C199" t="s">
        <v>149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245</v>
      </c>
      <c r="K199" t="s">
        <v>296</v>
      </c>
      <c r="L199" t="s">
        <v>183</v>
      </c>
      <c r="M199">
        <v>41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制服二口堅治ICONIC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5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245</v>
      </c>
      <c r="K200" t="s">
        <v>193</v>
      </c>
      <c r="L200" t="s">
        <v>235</v>
      </c>
      <c r="M200">
        <v>43</v>
      </c>
      <c r="N200">
        <v>0</v>
      </c>
      <c r="O200">
        <v>53</v>
      </c>
      <c r="P200">
        <v>0</v>
      </c>
      <c r="T200" t="str">
        <f>Attack[[#This Row],[服装]]&amp;Attack[[#This Row],[名前]]&amp;Attack[[#This Row],[レアリティ]]</f>
        <v>制服二口堅治ICONIC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117</v>
      </c>
      <c r="D201" t="s">
        <v>50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245</v>
      </c>
      <c r="K201" t="s">
        <v>178</v>
      </c>
      <c r="L201" t="s">
        <v>183</v>
      </c>
      <c r="M201">
        <v>36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プール掃除二口堅治ICONIC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117</v>
      </c>
      <c r="D202" t="s">
        <v>50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245</v>
      </c>
      <c r="K202" t="s">
        <v>179</v>
      </c>
      <c r="L202" t="s">
        <v>183</v>
      </c>
      <c r="M202">
        <v>36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プール掃除二口堅治ICONIC</v>
      </c>
    </row>
    <row r="203" spans="1:20" x14ac:dyDescent="0.3">
      <c r="A203">
        <f>VLOOKUP(Attack[[#This Row],[No用]],SetNo[[No.用]:[vlookup 用]],2,FALSE)</f>
        <v>48</v>
      </c>
      <c r="B203">
        <f>IF(A202&lt;&gt;Attack[[#This Row],[No]],1,B202+1)</f>
        <v>3</v>
      </c>
      <c r="C203" t="s">
        <v>117</v>
      </c>
      <c r="D203" t="s">
        <v>50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245</v>
      </c>
      <c r="K203" t="s">
        <v>181</v>
      </c>
      <c r="L203" t="s">
        <v>172</v>
      </c>
      <c r="M203">
        <v>32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プール掃除二口堅治ICONIC</v>
      </c>
    </row>
    <row r="204" spans="1:20" x14ac:dyDescent="0.3">
      <c r="A204">
        <f>VLOOKUP(Attack[[#This Row],[No用]],SetNo[[No.用]:[vlookup 用]],2,FALSE)</f>
        <v>48</v>
      </c>
      <c r="B204">
        <f>IF(A203&lt;&gt;Attack[[#This Row],[No]],1,B203+1)</f>
        <v>4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245</v>
      </c>
      <c r="K204" t="s">
        <v>296</v>
      </c>
      <c r="L204" t="s">
        <v>172</v>
      </c>
      <c r="M204">
        <v>35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プール掃除二口堅治ICONIC</v>
      </c>
    </row>
    <row r="205" spans="1:20" x14ac:dyDescent="0.3">
      <c r="A205">
        <f>VLOOKUP(Attack[[#This Row],[No用]],SetNo[[No.用]:[vlookup 用]],2,FALSE)</f>
        <v>49</v>
      </c>
      <c r="B205">
        <f>IF(A204&lt;&gt;Attack[[#This Row],[No]],1,B204+1)</f>
        <v>1</v>
      </c>
      <c r="C205" t="s">
        <v>216</v>
      </c>
      <c r="D205" t="s">
        <v>396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245</v>
      </c>
      <c r="K205" s="3" t="s">
        <v>178</v>
      </c>
      <c r="L205" t="s">
        <v>172</v>
      </c>
      <c r="M205">
        <v>27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ユニフォーム黄金川貫至ICONIC</v>
      </c>
    </row>
    <row r="206" spans="1:20" x14ac:dyDescent="0.3">
      <c r="A206">
        <f>VLOOKUP(Attack[[#This Row],[No用]],SetNo[[No.用]:[vlookup 用]],2,FALSE)</f>
        <v>49</v>
      </c>
      <c r="B206">
        <f>IF(A205&lt;&gt;Attack[[#This Row],[No]],1,B205+1)</f>
        <v>2</v>
      </c>
      <c r="C206" t="s">
        <v>216</v>
      </c>
      <c r="D206" t="s">
        <v>396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245</v>
      </c>
      <c r="K206" s="3" t="s">
        <v>179</v>
      </c>
      <c r="L206" t="s">
        <v>172</v>
      </c>
      <c r="M206">
        <v>27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ユニフォーム黄金川貫至ICONIC</v>
      </c>
    </row>
    <row r="207" spans="1:20" x14ac:dyDescent="0.3">
      <c r="A207">
        <f>VLOOKUP(Attack[[#This Row],[No用]],SetNo[[No.用]:[vlookup 用]],2,FALSE)</f>
        <v>50</v>
      </c>
      <c r="B207">
        <f>IF(A206&lt;&gt;Attack[[#This Row],[No]],1,B206+1)</f>
        <v>1</v>
      </c>
      <c r="C207" t="s">
        <v>149</v>
      </c>
      <c r="D207" t="s">
        <v>396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245</v>
      </c>
      <c r="K207" s="3" t="s">
        <v>178</v>
      </c>
      <c r="L207" t="s">
        <v>172</v>
      </c>
      <c r="M207">
        <v>27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制服黄金川貫至ICONIC</v>
      </c>
    </row>
    <row r="208" spans="1:20" x14ac:dyDescent="0.3">
      <c r="A208">
        <f>VLOOKUP(Attack[[#This Row],[No用]],SetNo[[No.用]:[vlookup 用]],2,FALSE)</f>
        <v>50</v>
      </c>
      <c r="B208">
        <f>IF(A207&lt;&gt;Attack[[#This Row],[No]],1,B207+1)</f>
        <v>2</v>
      </c>
      <c r="C208" t="s">
        <v>149</v>
      </c>
      <c r="D208" t="s">
        <v>396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245</v>
      </c>
      <c r="K208" s="3" t="s">
        <v>179</v>
      </c>
      <c r="L208" t="s">
        <v>172</v>
      </c>
      <c r="M208">
        <v>27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制服黄金川貫至ICONIC</v>
      </c>
    </row>
    <row r="209" spans="1:20" x14ac:dyDescent="0.3">
      <c r="A209">
        <f>VLOOKUP(Attack[[#This Row],[No用]],SetNo[[No.用]:[vlookup 用]],2,FALSE)</f>
        <v>51</v>
      </c>
      <c r="B209">
        <f>IF(A208&lt;&gt;Attack[[#This Row],[No]],1,B208+1)</f>
        <v>1</v>
      </c>
      <c r="C209" s="3" t="s">
        <v>716</v>
      </c>
      <c r="D209" t="s">
        <v>396</v>
      </c>
      <c r="E209" s="3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245</v>
      </c>
      <c r="K209" s="3" t="s">
        <v>178</v>
      </c>
      <c r="L209" s="3" t="s">
        <v>188</v>
      </c>
      <c r="M209">
        <v>30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職業体験黄金川貫至ICONIC</v>
      </c>
    </row>
    <row r="210" spans="1:20" x14ac:dyDescent="0.3">
      <c r="A210">
        <f>VLOOKUP(Attack[[#This Row],[No用]],SetNo[[No.用]:[vlookup 用]],2,FALSE)</f>
        <v>51</v>
      </c>
      <c r="B210">
        <f>IF(A209&lt;&gt;Attack[[#This Row],[No]],1,B209+1)</f>
        <v>2</v>
      </c>
      <c r="C210" s="3" t="s">
        <v>716</v>
      </c>
      <c r="D210" t="s">
        <v>396</v>
      </c>
      <c r="E210" s="3" t="s">
        <v>90</v>
      </c>
      <c r="F210" t="s">
        <v>31</v>
      </c>
      <c r="G210" t="s">
        <v>49</v>
      </c>
      <c r="H210" t="s">
        <v>71</v>
      </c>
      <c r="I210">
        <v>1</v>
      </c>
      <c r="J210" t="s">
        <v>245</v>
      </c>
      <c r="K210" s="3" t="s">
        <v>179</v>
      </c>
      <c r="L210" t="s">
        <v>172</v>
      </c>
      <c r="M210">
        <v>27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職業体験黄金川貫至ICONIC</v>
      </c>
    </row>
    <row r="211" spans="1:20" x14ac:dyDescent="0.3">
      <c r="A211">
        <f>VLOOKUP(Attack[[#This Row],[No用]],SetNo[[No.用]:[vlookup 用]],2,FALSE)</f>
        <v>51</v>
      </c>
      <c r="B211">
        <f>IF(A210&lt;&gt;Attack[[#This Row],[No]],1,B210+1)</f>
        <v>3</v>
      </c>
      <c r="C211" s="3" t="s">
        <v>716</v>
      </c>
      <c r="D211" t="s">
        <v>396</v>
      </c>
      <c r="E211" s="3" t="s">
        <v>90</v>
      </c>
      <c r="F211" t="s">
        <v>31</v>
      </c>
      <c r="G211" t="s">
        <v>49</v>
      </c>
      <c r="H211" t="s">
        <v>71</v>
      </c>
      <c r="I211">
        <v>1</v>
      </c>
      <c r="J211" t="s">
        <v>245</v>
      </c>
      <c r="K211" s="3" t="s">
        <v>180</v>
      </c>
      <c r="L211" s="3" t="s">
        <v>188</v>
      </c>
      <c r="M211">
        <v>30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職業体験黄金川貫至ICONIC</v>
      </c>
    </row>
    <row r="212" spans="1:20" x14ac:dyDescent="0.3">
      <c r="A212">
        <f>VLOOKUP(Attack[[#This Row],[No用]],SetNo[[No.用]:[vlookup 用]],2,FALSE)</f>
        <v>52</v>
      </c>
      <c r="B212">
        <f>IF(A211&lt;&gt;Attack[[#This Row],[No]],1,B211+1)</f>
        <v>1</v>
      </c>
      <c r="C212" t="s">
        <v>216</v>
      </c>
      <c r="D212" t="s">
        <v>51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245</v>
      </c>
      <c r="K212" s="3" t="s">
        <v>178</v>
      </c>
      <c r="L212" s="3" t="s">
        <v>183</v>
      </c>
      <c r="M212">
        <v>31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ユニフォーム小原豊ICONIC</v>
      </c>
    </row>
    <row r="213" spans="1:20" x14ac:dyDescent="0.3">
      <c r="A213">
        <f>VLOOKUP(Attack[[#This Row],[No用]],SetNo[[No.用]:[vlookup 用]],2,FALSE)</f>
        <v>52</v>
      </c>
      <c r="B213">
        <f>IF(A212&lt;&gt;Attack[[#This Row],[No]],1,B212+1)</f>
        <v>2</v>
      </c>
      <c r="C213" t="s">
        <v>216</v>
      </c>
      <c r="D213" t="s">
        <v>51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245</v>
      </c>
      <c r="K213" s="3" t="s">
        <v>179</v>
      </c>
      <c r="L213" s="3" t="s">
        <v>183</v>
      </c>
      <c r="M213">
        <v>31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ユニフォーム小原豊ICONIC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3</v>
      </c>
      <c r="C214" t="s">
        <v>216</v>
      </c>
      <c r="D214" t="s">
        <v>51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245</v>
      </c>
      <c r="K214" s="3" t="s">
        <v>180</v>
      </c>
      <c r="L214" s="3" t="s">
        <v>183</v>
      </c>
      <c r="M214">
        <v>37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ユニフォーム小原豊ICONIC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4</v>
      </c>
      <c r="C215" t="s">
        <v>216</v>
      </c>
      <c r="D215" t="s">
        <v>51</v>
      </c>
      <c r="E215" t="s">
        <v>23</v>
      </c>
      <c r="F215" t="s">
        <v>25</v>
      </c>
      <c r="G215" t="s">
        <v>49</v>
      </c>
      <c r="H215" t="s">
        <v>71</v>
      </c>
      <c r="I215">
        <v>1</v>
      </c>
      <c r="J215" t="s">
        <v>245</v>
      </c>
      <c r="K215" s="3" t="s">
        <v>181</v>
      </c>
      <c r="L215" s="3" t="s">
        <v>183</v>
      </c>
      <c r="M215">
        <v>37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ユニフォーム小原豊ICONIC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5</v>
      </c>
      <c r="C216" t="s">
        <v>216</v>
      </c>
      <c r="D216" t="s">
        <v>51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245</v>
      </c>
      <c r="K216" s="3" t="s">
        <v>182</v>
      </c>
      <c r="L216" s="3" t="s">
        <v>172</v>
      </c>
      <c r="M216">
        <v>27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ユニフォーム小原豊ICONIC</v>
      </c>
    </row>
    <row r="217" spans="1:20" x14ac:dyDescent="0.3">
      <c r="A217">
        <f>VLOOKUP(Attack[[#This Row],[No用]],SetNo[[No.用]:[vlookup 用]],2,FALSE)</f>
        <v>52</v>
      </c>
      <c r="B217">
        <f>IF(A216&lt;&gt;Attack[[#This Row],[No]],1,B216+1)</f>
        <v>6</v>
      </c>
      <c r="C217" t="s">
        <v>216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245</v>
      </c>
      <c r="K217" s="3" t="s">
        <v>193</v>
      </c>
      <c r="L217" s="3" t="s">
        <v>235</v>
      </c>
      <c r="M217">
        <v>41</v>
      </c>
      <c r="N217">
        <v>0</v>
      </c>
      <c r="O217">
        <v>51</v>
      </c>
      <c r="P217">
        <v>0</v>
      </c>
      <c r="T217" t="str">
        <f>Attack[[#This Row],[服装]]&amp;Attack[[#This Row],[名前]]&amp;Attack[[#This Row],[レアリティ]]</f>
        <v>ユニフォーム小原豊ICONIC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1</v>
      </c>
      <c r="C218" t="s">
        <v>216</v>
      </c>
      <c r="D218" t="s">
        <v>52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245</v>
      </c>
      <c r="K218" s="3" t="s">
        <v>178</v>
      </c>
      <c r="L218" s="3" t="s">
        <v>183</v>
      </c>
      <c r="M218">
        <v>33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ユニフォーム女川太郎ICONIC</v>
      </c>
    </row>
    <row r="219" spans="1:20" x14ac:dyDescent="0.3">
      <c r="A219">
        <f>VLOOKUP(Attack[[#This Row],[No用]],SetNo[[No.用]:[vlookup 用]],2,FALSE)</f>
        <v>53</v>
      </c>
      <c r="B219">
        <f>IF(A218&lt;&gt;Attack[[#This Row],[No]],1,B218+1)</f>
        <v>2</v>
      </c>
      <c r="C219" t="s">
        <v>216</v>
      </c>
      <c r="D219" t="s">
        <v>52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245</v>
      </c>
      <c r="K219" s="3" t="s">
        <v>179</v>
      </c>
      <c r="L219" s="3" t="s">
        <v>183</v>
      </c>
      <c r="M219">
        <v>33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ユニフォーム女川太郎ICONIC</v>
      </c>
    </row>
    <row r="220" spans="1:20" x14ac:dyDescent="0.3">
      <c r="A220">
        <f>VLOOKUP(Attack[[#This Row],[No用]],SetNo[[No.用]:[vlookup 用]],2,FALSE)</f>
        <v>53</v>
      </c>
      <c r="B220">
        <f>IF(A219&lt;&gt;Attack[[#This Row],[No]],1,B219+1)</f>
        <v>3</v>
      </c>
      <c r="C220" t="s">
        <v>216</v>
      </c>
      <c r="D220" t="s">
        <v>52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245</v>
      </c>
      <c r="K220" s="3" t="s">
        <v>180</v>
      </c>
      <c r="L220" s="3" t="s">
        <v>183</v>
      </c>
      <c r="M220">
        <v>39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ユニフォーム女川太郎ICONIC</v>
      </c>
    </row>
    <row r="221" spans="1:20" x14ac:dyDescent="0.3">
      <c r="A221">
        <f>VLOOKUP(Attack[[#This Row],[No用]],SetNo[[No.用]:[vlookup 用]],2,FALSE)</f>
        <v>53</v>
      </c>
      <c r="B221">
        <f>IF(A220&lt;&gt;Attack[[#This Row],[No]],1,B220+1)</f>
        <v>4</v>
      </c>
      <c r="C221" t="s">
        <v>216</v>
      </c>
      <c r="D221" t="s">
        <v>52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245</v>
      </c>
      <c r="K221" s="3" t="s">
        <v>181</v>
      </c>
      <c r="L221" s="3" t="s">
        <v>183</v>
      </c>
      <c r="M221">
        <v>41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ユニフォーム女川太郎ICONIC</v>
      </c>
    </row>
    <row r="222" spans="1:20" x14ac:dyDescent="0.3">
      <c r="A222">
        <f>VLOOKUP(Attack[[#This Row],[No用]],SetNo[[No.用]:[vlookup 用]],2,FALSE)</f>
        <v>54</v>
      </c>
      <c r="B222">
        <f>IF(A221&lt;&gt;Attack[[#This Row],[No]],1,B221+1)</f>
        <v>1</v>
      </c>
      <c r="C222" t="s">
        <v>216</v>
      </c>
      <c r="D222" t="s">
        <v>53</v>
      </c>
      <c r="E222" t="s">
        <v>23</v>
      </c>
      <c r="F222" t="s">
        <v>21</v>
      </c>
      <c r="G222" t="s">
        <v>49</v>
      </c>
      <c r="H222" t="s">
        <v>71</v>
      </c>
      <c r="I222">
        <v>1</v>
      </c>
      <c r="J222" t="s">
        <v>245</v>
      </c>
      <c r="M222">
        <v>0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ユニフォーム作並浩輔ICONIC</v>
      </c>
    </row>
    <row r="223" spans="1:20" x14ac:dyDescent="0.3">
      <c r="A223">
        <f>VLOOKUP(Attack[[#This Row],[No用]],SetNo[[No.用]:[vlookup 用]],2,FALSE)</f>
        <v>55</v>
      </c>
      <c r="B223">
        <f>IF(A222&lt;&gt;Attack[[#This Row],[No]],1,B222+1)</f>
        <v>1</v>
      </c>
      <c r="C223" t="s">
        <v>216</v>
      </c>
      <c r="D223" t="s">
        <v>54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245</v>
      </c>
      <c r="K223" s="3" t="s">
        <v>178</v>
      </c>
      <c r="L223" s="3" t="s">
        <v>172</v>
      </c>
      <c r="M223">
        <v>27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ユニフォーム吹上仁悟ICONIC</v>
      </c>
    </row>
    <row r="224" spans="1:20" x14ac:dyDescent="0.3">
      <c r="A224">
        <f>VLOOKUP(Attack[[#This Row],[No用]],SetNo[[No.用]:[vlookup 用]],2,FALSE)</f>
        <v>55</v>
      </c>
      <c r="B224">
        <f>IF(A223&lt;&gt;Attack[[#This Row],[No]],1,B223+1)</f>
        <v>2</v>
      </c>
      <c r="C224" t="s">
        <v>216</v>
      </c>
      <c r="D224" t="s">
        <v>54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245</v>
      </c>
      <c r="K224" s="3" t="s">
        <v>179</v>
      </c>
      <c r="L224" s="3" t="s">
        <v>172</v>
      </c>
      <c r="M224">
        <v>25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ユニフォーム吹上仁悟ICONIC</v>
      </c>
    </row>
    <row r="225" spans="1:20" x14ac:dyDescent="0.3">
      <c r="A225">
        <f>VLOOKUP(Attack[[#This Row],[No用]],SetNo[[No.用]:[vlookup 用]],2,FALSE)</f>
        <v>55</v>
      </c>
      <c r="B225">
        <f>IF(A224&lt;&gt;Attack[[#This Row],[No]],1,B224+1)</f>
        <v>3</v>
      </c>
      <c r="C225" t="s">
        <v>216</v>
      </c>
      <c r="D225" t="s">
        <v>54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245</v>
      </c>
      <c r="K225" s="3" t="s">
        <v>182</v>
      </c>
      <c r="L225" s="3" t="s">
        <v>172</v>
      </c>
      <c r="M225">
        <v>25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ユニフォーム吹上仁悟ICONIC</v>
      </c>
    </row>
    <row r="226" spans="1:20" x14ac:dyDescent="0.3">
      <c r="A226">
        <f>VLOOKUP(Attack[[#This Row],[No用]],SetNo[[No.用]:[vlookup 用]],2,FALSE)</f>
        <v>56</v>
      </c>
      <c r="B226">
        <f>IF(A225&lt;&gt;Attack[[#This Row],[No]],1,B225+1)</f>
        <v>1</v>
      </c>
      <c r="C226" t="s">
        <v>216</v>
      </c>
      <c r="D226" t="s">
        <v>30</v>
      </c>
      <c r="E226" t="s">
        <v>23</v>
      </c>
      <c r="F226" t="s">
        <v>31</v>
      </c>
      <c r="G226" t="s">
        <v>20</v>
      </c>
      <c r="H226" t="s">
        <v>71</v>
      </c>
      <c r="I226">
        <v>1</v>
      </c>
      <c r="J226" t="s">
        <v>245</v>
      </c>
      <c r="K226" s="3" t="s">
        <v>178</v>
      </c>
      <c r="L226" s="3" t="s">
        <v>172</v>
      </c>
      <c r="M226">
        <v>33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ユニフォーム及川徹ICONIC</v>
      </c>
    </row>
    <row r="227" spans="1:20" x14ac:dyDescent="0.3">
      <c r="A227">
        <f>VLOOKUP(Attack[[#This Row],[No用]],SetNo[[No.用]:[vlookup 用]],2,FALSE)</f>
        <v>56</v>
      </c>
      <c r="B227">
        <f>IF(A226&lt;&gt;Attack[[#This Row],[No]],1,B226+1)</f>
        <v>2</v>
      </c>
      <c r="C227" t="s">
        <v>216</v>
      </c>
      <c r="D227" t="s">
        <v>30</v>
      </c>
      <c r="E227" t="s">
        <v>23</v>
      </c>
      <c r="F227" t="s">
        <v>31</v>
      </c>
      <c r="G227" t="s">
        <v>20</v>
      </c>
      <c r="H227" t="s">
        <v>71</v>
      </c>
      <c r="I227">
        <v>1</v>
      </c>
      <c r="J227" t="s">
        <v>245</v>
      </c>
      <c r="K227" s="3" t="s">
        <v>179</v>
      </c>
      <c r="L227" s="3" t="s">
        <v>172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ユニフォーム及川徹ICONIC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3</v>
      </c>
      <c r="C228" t="s">
        <v>216</v>
      </c>
      <c r="D228" t="s">
        <v>30</v>
      </c>
      <c r="E228" t="s">
        <v>23</v>
      </c>
      <c r="F228" t="s">
        <v>31</v>
      </c>
      <c r="G228" t="s">
        <v>20</v>
      </c>
      <c r="H228" t="s">
        <v>71</v>
      </c>
      <c r="I228">
        <v>1</v>
      </c>
      <c r="J228" t="s">
        <v>245</v>
      </c>
      <c r="K228" s="3" t="s">
        <v>181</v>
      </c>
      <c r="L228" s="3" t="s">
        <v>172</v>
      </c>
      <c r="M228">
        <v>33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ユニフォーム及川徹ICONIC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4</v>
      </c>
      <c r="C229" t="s">
        <v>216</v>
      </c>
      <c r="D229" t="s">
        <v>30</v>
      </c>
      <c r="E229" t="s">
        <v>23</v>
      </c>
      <c r="F229" t="s">
        <v>31</v>
      </c>
      <c r="G229" t="s">
        <v>20</v>
      </c>
      <c r="H229" t="s">
        <v>71</v>
      </c>
      <c r="I229">
        <v>1</v>
      </c>
      <c r="J229" t="s">
        <v>245</v>
      </c>
      <c r="K229" s="3" t="s">
        <v>182</v>
      </c>
      <c r="L229" s="3" t="s">
        <v>172</v>
      </c>
      <c r="M229">
        <v>33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ユニフォーム及川徹ICONIC</v>
      </c>
    </row>
    <row r="230" spans="1:20" x14ac:dyDescent="0.3">
      <c r="A230">
        <f>VLOOKUP(Attack[[#This Row],[No用]],SetNo[[No.用]:[vlookup 用]],2,FALSE)</f>
        <v>57</v>
      </c>
      <c r="B230">
        <f>IF(A229&lt;&gt;Attack[[#This Row],[No]],1,B229+1)</f>
        <v>1</v>
      </c>
      <c r="C230" t="s">
        <v>117</v>
      </c>
      <c r="D230" t="s">
        <v>30</v>
      </c>
      <c r="E230" t="s">
        <v>24</v>
      </c>
      <c r="F230" t="s">
        <v>31</v>
      </c>
      <c r="G230" t="s">
        <v>20</v>
      </c>
      <c r="H230" t="s">
        <v>71</v>
      </c>
      <c r="I230">
        <v>1</v>
      </c>
      <c r="J230" t="s">
        <v>245</v>
      </c>
      <c r="K230" s="3" t="s">
        <v>178</v>
      </c>
      <c r="L230" s="3" t="s">
        <v>172</v>
      </c>
      <c r="M230">
        <v>33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プール掃除及川徹ICONIC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2</v>
      </c>
      <c r="C231" t="s">
        <v>117</v>
      </c>
      <c r="D231" t="s">
        <v>30</v>
      </c>
      <c r="E231" t="s">
        <v>24</v>
      </c>
      <c r="F231" t="s">
        <v>31</v>
      </c>
      <c r="G231" t="s">
        <v>20</v>
      </c>
      <c r="H231" t="s">
        <v>71</v>
      </c>
      <c r="I231">
        <v>1</v>
      </c>
      <c r="J231" t="s">
        <v>245</v>
      </c>
      <c r="K231" s="3" t="s">
        <v>179</v>
      </c>
      <c r="L231" s="3" t="s">
        <v>172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プール掃除及川徹ICONIC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3</v>
      </c>
      <c r="C232" t="s">
        <v>117</v>
      </c>
      <c r="D232" t="s">
        <v>30</v>
      </c>
      <c r="E232" t="s">
        <v>24</v>
      </c>
      <c r="F232" t="s">
        <v>31</v>
      </c>
      <c r="G232" t="s">
        <v>20</v>
      </c>
      <c r="H232" t="s">
        <v>71</v>
      </c>
      <c r="I232">
        <v>1</v>
      </c>
      <c r="J232" t="s">
        <v>245</v>
      </c>
      <c r="K232" s="3" t="s">
        <v>181</v>
      </c>
      <c r="L232" s="3" t="s">
        <v>172</v>
      </c>
      <c r="M232">
        <v>33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プール掃除及川徹ICONIC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4</v>
      </c>
      <c r="C233" t="s">
        <v>117</v>
      </c>
      <c r="D233" t="s">
        <v>30</v>
      </c>
      <c r="E233" t="s">
        <v>24</v>
      </c>
      <c r="F233" t="s">
        <v>31</v>
      </c>
      <c r="G233" t="s">
        <v>20</v>
      </c>
      <c r="H233" t="s">
        <v>71</v>
      </c>
      <c r="I233">
        <v>1</v>
      </c>
      <c r="J233" t="s">
        <v>245</v>
      </c>
      <c r="K233" s="3" t="s">
        <v>182</v>
      </c>
      <c r="L233" s="3" t="s">
        <v>172</v>
      </c>
      <c r="M233">
        <v>33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プール掃除及川徹ICONIC</v>
      </c>
    </row>
    <row r="234" spans="1:20" x14ac:dyDescent="0.3">
      <c r="A234">
        <f>VLOOKUP(Attack[[#This Row],[No用]],SetNo[[No.用]:[vlookup 用]],2,FALSE)</f>
        <v>58</v>
      </c>
      <c r="B234">
        <f>IF(A233&lt;&gt;Attack[[#This Row],[No]],1,B233+1)</f>
        <v>1</v>
      </c>
      <c r="C234" t="s">
        <v>216</v>
      </c>
      <c r="D234" t="s">
        <v>32</v>
      </c>
      <c r="E234" t="s">
        <v>28</v>
      </c>
      <c r="F234" t="s">
        <v>25</v>
      </c>
      <c r="G234" t="s">
        <v>20</v>
      </c>
      <c r="H234" t="s">
        <v>71</v>
      </c>
      <c r="I234">
        <v>1</v>
      </c>
      <c r="J234" t="s">
        <v>245</v>
      </c>
      <c r="K234" s="3" t="s">
        <v>178</v>
      </c>
      <c r="L234" s="3" t="s">
        <v>183</v>
      </c>
      <c r="M234">
        <v>35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ユニフォーム岩泉一ICONIC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2</v>
      </c>
      <c r="C235" t="s">
        <v>216</v>
      </c>
      <c r="D235" t="s">
        <v>32</v>
      </c>
      <c r="E235" t="s">
        <v>28</v>
      </c>
      <c r="F235" t="s">
        <v>25</v>
      </c>
      <c r="G235" t="s">
        <v>20</v>
      </c>
      <c r="H235" t="s">
        <v>71</v>
      </c>
      <c r="I235">
        <v>1</v>
      </c>
      <c r="J235" t="s">
        <v>245</v>
      </c>
      <c r="K235" s="3" t="s">
        <v>179</v>
      </c>
      <c r="L235" s="3" t="s">
        <v>183</v>
      </c>
      <c r="M235">
        <v>35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ユニフォーム岩泉一ICONIC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3</v>
      </c>
      <c r="C236" t="s">
        <v>216</v>
      </c>
      <c r="D236" t="s">
        <v>32</v>
      </c>
      <c r="E236" t="s">
        <v>28</v>
      </c>
      <c r="F236" t="s">
        <v>25</v>
      </c>
      <c r="G236" t="s">
        <v>20</v>
      </c>
      <c r="H236" t="s">
        <v>71</v>
      </c>
      <c r="I236">
        <v>1</v>
      </c>
      <c r="J236" t="s">
        <v>245</v>
      </c>
      <c r="K236" s="3" t="s">
        <v>281</v>
      </c>
      <c r="L236" s="3" t="s">
        <v>183</v>
      </c>
      <c r="M236">
        <v>39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ユニフォーム岩泉一ICONIC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4</v>
      </c>
      <c r="C237" t="s">
        <v>216</v>
      </c>
      <c r="D237" t="s">
        <v>32</v>
      </c>
      <c r="E237" t="s">
        <v>28</v>
      </c>
      <c r="F237" t="s">
        <v>25</v>
      </c>
      <c r="G237" t="s">
        <v>20</v>
      </c>
      <c r="H237" t="s">
        <v>71</v>
      </c>
      <c r="I237">
        <v>1</v>
      </c>
      <c r="J237" t="s">
        <v>245</v>
      </c>
      <c r="K237" s="3" t="s">
        <v>181</v>
      </c>
      <c r="L237" s="3" t="s">
        <v>183</v>
      </c>
      <c r="M237">
        <v>42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ユニフォーム岩泉一ICONIC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5</v>
      </c>
      <c r="C238" t="s">
        <v>216</v>
      </c>
      <c r="D238" t="s">
        <v>32</v>
      </c>
      <c r="E238" t="s">
        <v>28</v>
      </c>
      <c r="F238" t="s">
        <v>25</v>
      </c>
      <c r="G238" t="s">
        <v>20</v>
      </c>
      <c r="H238" t="s">
        <v>71</v>
      </c>
      <c r="I238">
        <v>1</v>
      </c>
      <c r="J238" t="s">
        <v>245</v>
      </c>
      <c r="K238" s="3" t="s">
        <v>193</v>
      </c>
      <c r="L238" s="3" t="s">
        <v>235</v>
      </c>
      <c r="M238">
        <v>47</v>
      </c>
      <c r="N238">
        <v>0</v>
      </c>
      <c r="O238">
        <v>57</v>
      </c>
      <c r="P238">
        <v>0</v>
      </c>
      <c r="T238" t="str">
        <f>Attack[[#This Row],[服装]]&amp;Attack[[#This Row],[名前]]&amp;Attack[[#This Row],[レアリティ]]</f>
        <v>ユニフォーム岩泉一ICONIC</v>
      </c>
    </row>
    <row r="239" spans="1:20" x14ac:dyDescent="0.3">
      <c r="A239">
        <f>VLOOKUP(Attack[[#This Row],[No用]],SetNo[[No.用]:[vlookup 用]],2,FALSE)</f>
        <v>59</v>
      </c>
      <c r="B239">
        <f>IF(A238&lt;&gt;Attack[[#This Row],[No]],1,B238+1)</f>
        <v>1</v>
      </c>
      <c r="C239" t="s">
        <v>117</v>
      </c>
      <c r="D239" t="s">
        <v>32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245</v>
      </c>
      <c r="K239" s="3" t="s">
        <v>178</v>
      </c>
      <c r="L239" s="3" t="s">
        <v>183</v>
      </c>
      <c r="M239">
        <v>35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プール掃除岩泉一ICONIC</v>
      </c>
    </row>
    <row r="240" spans="1:20" x14ac:dyDescent="0.3">
      <c r="A240">
        <f>VLOOKUP(Attack[[#This Row],[No用]],SetNo[[No.用]:[vlookup 用]],2,FALSE)</f>
        <v>59</v>
      </c>
      <c r="B240">
        <f>IF(A239&lt;&gt;Attack[[#This Row],[No]],1,B239+1)</f>
        <v>2</v>
      </c>
      <c r="C240" t="s">
        <v>117</v>
      </c>
      <c r="D240" t="s">
        <v>32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245</v>
      </c>
      <c r="K240" s="3" t="s">
        <v>179</v>
      </c>
      <c r="L240" s="3" t="s">
        <v>183</v>
      </c>
      <c r="M240">
        <v>35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プール掃除岩泉一ICONIC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3</v>
      </c>
      <c r="C241" t="s">
        <v>117</v>
      </c>
      <c r="D241" t="s">
        <v>32</v>
      </c>
      <c r="E241" t="s">
        <v>23</v>
      </c>
      <c r="F241" t="s">
        <v>25</v>
      </c>
      <c r="G241" t="s">
        <v>20</v>
      </c>
      <c r="H241" t="s">
        <v>71</v>
      </c>
      <c r="I241">
        <v>1</v>
      </c>
      <c r="J241" t="s">
        <v>245</v>
      </c>
      <c r="K241" s="3" t="s">
        <v>281</v>
      </c>
      <c r="L241" s="3" t="s">
        <v>183</v>
      </c>
      <c r="M241">
        <v>39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プール掃除岩泉一ICONIC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4</v>
      </c>
      <c r="C242" t="s">
        <v>117</v>
      </c>
      <c r="D242" t="s">
        <v>32</v>
      </c>
      <c r="E242" t="s">
        <v>23</v>
      </c>
      <c r="F242" t="s">
        <v>25</v>
      </c>
      <c r="G242" t="s">
        <v>20</v>
      </c>
      <c r="H242" t="s">
        <v>71</v>
      </c>
      <c r="I242">
        <v>1</v>
      </c>
      <c r="J242" t="s">
        <v>245</v>
      </c>
      <c r="K242" s="3" t="s">
        <v>181</v>
      </c>
      <c r="L242" s="3" t="s">
        <v>183</v>
      </c>
      <c r="M242">
        <v>42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プール掃除岩泉一ICONIC</v>
      </c>
    </row>
    <row r="243" spans="1:20" x14ac:dyDescent="0.3">
      <c r="A243">
        <f>VLOOKUP(Attack[[#This Row],[No用]],SetNo[[No.用]:[vlookup 用]],2,FALSE)</f>
        <v>59</v>
      </c>
      <c r="B243">
        <f>IF(A242&lt;&gt;Attack[[#This Row],[No]],1,B242+1)</f>
        <v>5</v>
      </c>
      <c r="C243" t="s">
        <v>117</v>
      </c>
      <c r="D243" t="s">
        <v>32</v>
      </c>
      <c r="E243" t="s">
        <v>23</v>
      </c>
      <c r="F243" t="s">
        <v>25</v>
      </c>
      <c r="G243" t="s">
        <v>20</v>
      </c>
      <c r="H243" t="s">
        <v>71</v>
      </c>
      <c r="I243">
        <v>1</v>
      </c>
      <c r="J243" t="s">
        <v>245</v>
      </c>
      <c r="K243" s="3" t="s">
        <v>193</v>
      </c>
      <c r="L243" s="3" t="s">
        <v>235</v>
      </c>
      <c r="M243">
        <v>47</v>
      </c>
      <c r="N243">
        <v>0</v>
      </c>
      <c r="O243">
        <v>57</v>
      </c>
      <c r="P243">
        <v>0</v>
      </c>
      <c r="T243" t="str">
        <f>Attack[[#This Row],[服装]]&amp;Attack[[#This Row],[名前]]&amp;Attack[[#This Row],[レアリティ]]</f>
        <v>プール掃除岩泉一ICONIC</v>
      </c>
    </row>
    <row r="244" spans="1:20" x14ac:dyDescent="0.3">
      <c r="A244">
        <f>VLOOKUP(Attack[[#This Row],[No用]],SetNo[[No.用]:[vlookup 用]],2,FALSE)</f>
        <v>59</v>
      </c>
      <c r="B244">
        <f>IF(A243&lt;&gt;Attack[[#This Row],[No]],1,B243+1)</f>
        <v>6</v>
      </c>
      <c r="C244" t="s">
        <v>117</v>
      </c>
      <c r="D244" t="s">
        <v>32</v>
      </c>
      <c r="E244" t="s">
        <v>23</v>
      </c>
      <c r="F244" t="s">
        <v>25</v>
      </c>
      <c r="G244" t="s">
        <v>20</v>
      </c>
      <c r="H244" t="s">
        <v>71</v>
      </c>
      <c r="I244">
        <v>1</v>
      </c>
      <c r="J244" t="s">
        <v>245</v>
      </c>
      <c r="K244" s="3" t="s">
        <v>193</v>
      </c>
      <c r="L244" s="3" t="s">
        <v>235</v>
      </c>
      <c r="M244">
        <v>47</v>
      </c>
      <c r="N244">
        <v>0</v>
      </c>
      <c r="O244">
        <v>57</v>
      </c>
      <c r="P244">
        <v>0</v>
      </c>
      <c r="Q244" s="3" t="s">
        <v>401</v>
      </c>
      <c r="T244" t="str">
        <f>Attack[[#This Row],[服装]]&amp;Attack[[#This Row],[名前]]&amp;Attack[[#This Row],[レアリティ]]</f>
        <v>プール掃除岩泉一ICONIC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1</v>
      </c>
      <c r="C245" t="s">
        <v>216</v>
      </c>
      <c r="D245" t="s">
        <v>33</v>
      </c>
      <c r="E245" t="s">
        <v>24</v>
      </c>
      <c r="F245" t="s">
        <v>26</v>
      </c>
      <c r="G245" t="s">
        <v>20</v>
      </c>
      <c r="H245" t="s">
        <v>71</v>
      </c>
      <c r="I245">
        <v>1</v>
      </c>
      <c r="J245" t="s">
        <v>245</v>
      </c>
      <c r="K245" s="3" t="s">
        <v>178</v>
      </c>
      <c r="L245" s="3" t="s">
        <v>172</v>
      </c>
      <c r="M245">
        <v>28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ユニフォーム金田一勇太郎ICONIC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2</v>
      </c>
      <c r="C246" t="s">
        <v>216</v>
      </c>
      <c r="D246" t="s">
        <v>33</v>
      </c>
      <c r="E246" t="s">
        <v>24</v>
      </c>
      <c r="F246" t="s">
        <v>26</v>
      </c>
      <c r="G246" t="s">
        <v>20</v>
      </c>
      <c r="H246" t="s">
        <v>71</v>
      </c>
      <c r="I246">
        <v>1</v>
      </c>
      <c r="J246" t="s">
        <v>245</v>
      </c>
      <c r="K246" s="3" t="s">
        <v>179</v>
      </c>
      <c r="L246" s="3" t="s">
        <v>172</v>
      </c>
      <c r="M246">
        <v>27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ユニフォーム金田一勇太郎ICONIC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3</v>
      </c>
      <c r="C247" t="s">
        <v>216</v>
      </c>
      <c r="D247" t="s">
        <v>33</v>
      </c>
      <c r="E247" t="s">
        <v>24</v>
      </c>
      <c r="F247" t="s">
        <v>26</v>
      </c>
      <c r="G247" t="s">
        <v>20</v>
      </c>
      <c r="H247" t="s">
        <v>71</v>
      </c>
      <c r="I247">
        <v>1</v>
      </c>
      <c r="J247" t="s">
        <v>245</v>
      </c>
      <c r="K247" s="3" t="s">
        <v>182</v>
      </c>
      <c r="L247" s="3" t="s">
        <v>172</v>
      </c>
      <c r="M247">
        <v>26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ユニフォーム金田一勇太郎ICONIC</v>
      </c>
    </row>
    <row r="248" spans="1:20" x14ac:dyDescent="0.3">
      <c r="A248">
        <f>VLOOKUP(Attack[[#This Row],[No用]],SetNo[[No.用]:[vlookup 用]],2,FALSE)</f>
        <v>60</v>
      </c>
      <c r="B248">
        <f>IF(A247&lt;&gt;Attack[[#This Row],[No]],1,B247+1)</f>
        <v>4</v>
      </c>
      <c r="C248" t="s">
        <v>216</v>
      </c>
      <c r="D248" t="s">
        <v>33</v>
      </c>
      <c r="E248" t="s">
        <v>24</v>
      </c>
      <c r="F248" t="s">
        <v>26</v>
      </c>
      <c r="G248" t="s">
        <v>20</v>
      </c>
      <c r="H248" t="s">
        <v>71</v>
      </c>
      <c r="I248">
        <v>1</v>
      </c>
      <c r="J248" t="s">
        <v>245</v>
      </c>
      <c r="K248" s="3" t="s">
        <v>193</v>
      </c>
      <c r="L248" s="3" t="s">
        <v>235</v>
      </c>
      <c r="M248">
        <v>43</v>
      </c>
      <c r="N248">
        <v>0</v>
      </c>
      <c r="O248">
        <v>53</v>
      </c>
      <c r="P248">
        <v>0</v>
      </c>
      <c r="T248" t="str">
        <f>Attack[[#This Row],[服装]]&amp;Attack[[#This Row],[名前]]&amp;Attack[[#This Row],[レアリティ]]</f>
        <v>ユニフォーム金田一勇太郎ICONIC</v>
      </c>
    </row>
    <row r="249" spans="1:20" x14ac:dyDescent="0.3">
      <c r="A249">
        <f>VLOOKUP(Attack[[#This Row],[No用]],SetNo[[No.用]:[vlookup 用]],2,FALSE)</f>
        <v>61</v>
      </c>
      <c r="B249">
        <f>IF(A248&lt;&gt;Attack[[#This Row],[No]],1,B248+1)</f>
        <v>1</v>
      </c>
      <c r="C249" t="s">
        <v>216</v>
      </c>
      <c r="D249" t="s">
        <v>34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245</v>
      </c>
      <c r="K249" s="3" t="s">
        <v>178</v>
      </c>
      <c r="L249" s="3" t="s">
        <v>183</v>
      </c>
      <c r="M249">
        <v>37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ユニフォーム京谷賢太郎ICONIC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2</v>
      </c>
      <c r="C250" t="s">
        <v>216</v>
      </c>
      <c r="D250" t="s">
        <v>34</v>
      </c>
      <c r="E250" t="s">
        <v>28</v>
      </c>
      <c r="F250" t="s">
        <v>25</v>
      </c>
      <c r="G250" t="s">
        <v>20</v>
      </c>
      <c r="H250" t="s">
        <v>71</v>
      </c>
      <c r="I250">
        <v>1</v>
      </c>
      <c r="J250" t="s">
        <v>245</v>
      </c>
      <c r="K250" s="3" t="s">
        <v>179</v>
      </c>
      <c r="L250" s="3" t="s">
        <v>183</v>
      </c>
      <c r="M250">
        <v>37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ユニフォーム京谷賢太郎ICONIC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3</v>
      </c>
      <c r="C251" t="s">
        <v>216</v>
      </c>
      <c r="D251" t="s">
        <v>34</v>
      </c>
      <c r="E251" t="s">
        <v>28</v>
      </c>
      <c r="F251" t="s">
        <v>25</v>
      </c>
      <c r="G251" t="s">
        <v>20</v>
      </c>
      <c r="H251" t="s">
        <v>71</v>
      </c>
      <c r="I251">
        <v>1</v>
      </c>
      <c r="J251" t="s">
        <v>245</v>
      </c>
      <c r="K251" s="3" t="s">
        <v>281</v>
      </c>
      <c r="L251" s="3" t="s">
        <v>183</v>
      </c>
      <c r="M251">
        <v>37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ユニフォーム京谷賢太郎ICONIC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4</v>
      </c>
      <c r="C252" t="s">
        <v>216</v>
      </c>
      <c r="D252" t="s">
        <v>34</v>
      </c>
      <c r="E252" t="s">
        <v>28</v>
      </c>
      <c r="F252" t="s">
        <v>25</v>
      </c>
      <c r="G252" t="s">
        <v>20</v>
      </c>
      <c r="H252" t="s">
        <v>71</v>
      </c>
      <c r="I252">
        <v>1</v>
      </c>
      <c r="J252" t="s">
        <v>245</v>
      </c>
      <c r="K252" s="3" t="s">
        <v>182</v>
      </c>
      <c r="L252" s="3" t="s">
        <v>172</v>
      </c>
      <c r="M252">
        <v>35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ユニフォーム京谷賢太郎ICONIC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5</v>
      </c>
      <c r="C253" t="s">
        <v>216</v>
      </c>
      <c r="D253" t="s">
        <v>34</v>
      </c>
      <c r="E253" t="s">
        <v>28</v>
      </c>
      <c r="F253" t="s">
        <v>25</v>
      </c>
      <c r="G253" t="s">
        <v>20</v>
      </c>
      <c r="H253" t="s">
        <v>71</v>
      </c>
      <c r="I253">
        <v>1</v>
      </c>
      <c r="J253" t="s">
        <v>245</v>
      </c>
      <c r="K253" s="3" t="s">
        <v>193</v>
      </c>
      <c r="L253" s="3" t="s">
        <v>235</v>
      </c>
      <c r="M253">
        <v>49</v>
      </c>
      <c r="N253">
        <v>0</v>
      </c>
      <c r="O253">
        <v>59</v>
      </c>
      <c r="P253">
        <v>0</v>
      </c>
      <c r="T253" t="str">
        <f>Attack[[#This Row],[服装]]&amp;Attack[[#This Row],[名前]]&amp;Attack[[#This Row],[レアリティ]]</f>
        <v>ユニフォーム京谷賢太郎ICONIC</v>
      </c>
    </row>
    <row r="254" spans="1:20" x14ac:dyDescent="0.3">
      <c r="A254">
        <f>VLOOKUP(Attack[[#This Row],[No用]],SetNo[[No.用]:[vlookup 用]],2,FALSE)</f>
        <v>62</v>
      </c>
      <c r="B254">
        <f>IF(A253&lt;&gt;Attack[[#This Row],[No]],1,B253+1)</f>
        <v>1</v>
      </c>
      <c r="C254" t="s">
        <v>216</v>
      </c>
      <c r="D254" t="s">
        <v>35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245</v>
      </c>
      <c r="K254" s="3" t="s">
        <v>178</v>
      </c>
      <c r="L254" s="3" t="s">
        <v>188</v>
      </c>
      <c r="M254">
        <v>32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ユニフォーム国見英ICONIC</v>
      </c>
    </row>
    <row r="255" spans="1:20" x14ac:dyDescent="0.3">
      <c r="A255">
        <f>VLOOKUP(Attack[[#This Row],[No用]],SetNo[[No.用]:[vlookup 用]],2,FALSE)</f>
        <v>62</v>
      </c>
      <c r="B255">
        <f>IF(A254&lt;&gt;Attack[[#This Row],[No]],1,B254+1)</f>
        <v>2</v>
      </c>
      <c r="C255" t="s">
        <v>216</v>
      </c>
      <c r="D255" t="s">
        <v>35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245</v>
      </c>
      <c r="K255" s="3" t="s">
        <v>179</v>
      </c>
      <c r="L255" s="3" t="s">
        <v>183</v>
      </c>
      <c r="M255">
        <v>32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ユニフォーム国見英ICONIC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3</v>
      </c>
      <c r="C256" t="s">
        <v>216</v>
      </c>
      <c r="D256" t="s">
        <v>35</v>
      </c>
      <c r="E256" t="s">
        <v>23</v>
      </c>
      <c r="F256" t="s">
        <v>25</v>
      </c>
      <c r="G256" t="s">
        <v>20</v>
      </c>
      <c r="H256" t="s">
        <v>71</v>
      </c>
      <c r="I256">
        <v>1</v>
      </c>
      <c r="J256" t="s">
        <v>245</v>
      </c>
      <c r="K256" s="3" t="s">
        <v>180</v>
      </c>
      <c r="L256" s="3" t="s">
        <v>183</v>
      </c>
      <c r="M256">
        <v>32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ユニフォーム国見英ICONIC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4</v>
      </c>
      <c r="C257" t="s">
        <v>216</v>
      </c>
      <c r="D257" t="s">
        <v>35</v>
      </c>
      <c r="E257" t="s">
        <v>23</v>
      </c>
      <c r="F257" t="s">
        <v>25</v>
      </c>
      <c r="G257" t="s">
        <v>20</v>
      </c>
      <c r="H257" t="s">
        <v>71</v>
      </c>
      <c r="I257">
        <v>1</v>
      </c>
      <c r="J257" t="s">
        <v>245</v>
      </c>
      <c r="K257" s="3" t="s">
        <v>181</v>
      </c>
      <c r="L257" s="3" t="s">
        <v>183</v>
      </c>
      <c r="M257">
        <v>42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ユニフォーム国見英ICONIC</v>
      </c>
    </row>
    <row r="258" spans="1:20" x14ac:dyDescent="0.3">
      <c r="A258">
        <f>VLOOKUP(Attack[[#This Row],[No用]],SetNo[[No.用]:[vlookup 用]],2,FALSE)</f>
        <v>62</v>
      </c>
      <c r="B258">
        <f>IF(A257&lt;&gt;Attack[[#This Row],[No]],1,B257+1)</f>
        <v>5</v>
      </c>
      <c r="C258" t="s">
        <v>216</v>
      </c>
      <c r="D258" t="s">
        <v>35</v>
      </c>
      <c r="E258" t="s">
        <v>23</v>
      </c>
      <c r="F258" t="s">
        <v>25</v>
      </c>
      <c r="G258" t="s">
        <v>20</v>
      </c>
      <c r="H258" t="s">
        <v>71</v>
      </c>
      <c r="I258">
        <v>1</v>
      </c>
      <c r="J258" t="s">
        <v>245</v>
      </c>
      <c r="K258" s="3" t="s">
        <v>182</v>
      </c>
      <c r="L258" s="3" t="s">
        <v>172</v>
      </c>
      <c r="M258">
        <v>30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ユニフォーム国見英ICONIC</v>
      </c>
    </row>
    <row r="259" spans="1:20" x14ac:dyDescent="0.3">
      <c r="A259">
        <f>VLOOKUP(Attack[[#This Row],[No用]],SetNo[[No.用]:[vlookup 用]],2,FALSE)</f>
        <v>62</v>
      </c>
      <c r="B259">
        <f>IF(A258&lt;&gt;Attack[[#This Row],[No]],1,B258+1)</f>
        <v>6</v>
      </c>
      <c r="C259" t="s">
        <v>216</v>
      </c>
      <c r="D259" t="s">
        <v>35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245</v>
      </c>
      <c r="K259" s="3" t="s">
        <v>193</v>
      </c>
      <c r="L259" s="3" t="s">
        <v>235</v>
      </c>
      <c r="M259">
        <v>44</v>
      </c>
      <c r="N259">
        <v>0</v>
      </c>
      <c r="O259">
        <v>54</v>
      </c>
      <c r="P259">
        <v>0</v>
      </c>
      <c r="T259" t="str">
        <f>Attack[[#This Row],[服装]]&amp;Attack[[#This Row],[名前]]&amp;Attack[[#This Row],[レアリティ]]</f>
        <v>ユニフォーム国見英ICONIC</v>
      </c>
    </row>
    <row r="260" spans="1:20" x14ac:dyDescent="0.3">
      <c r="A260">
        <f>VLOOKUP(Attack[[#This Row],[No用]],SetNo[[No.用]:[vlookup 用]],2,FALSE)</f>
        <v>63</v>
      </c>
      <c r="B260">
        <f>IF(A259&lt;&gt;Attack[[#This Row],[No]],1,B259+1)</f>
        <v>1</v>
      </c>
      <c r="C260" s="3" t="s">
        <v>716</v>
      </c>
      <c r="D260" t="s">
        <v>35</v>
      </c>
      <c r="E260" s="3" t="s">
        <v>90</v>
      </c>
      <c r="F260" t="s">
        <v>25</v>
      </c>
      <c r="G260" t="s">
        <v>20</v>
      </c>
      <c r="H260" t="s">
        <v>71</v>
      </c>
      <c r="I260">
        <v>1</v>
      </c>
      <c r="J260" t="s">
        <v>245</v>
      </c>
      <c r="K260" s="3" t="s">
        <v>178</v>
      </c>
      <c r="L260" s="3" t="s">
        <v>188</v>
      </c>
      <c r="M260">
        <v>32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職業体験国見英ICONIC</v>
      </c>
    </row>
    <row r="261" spans="1:20" x14ac:dyDescent="0.3">
      <c r="A261">
        <f>VLOOKUP(Attack[[#This Row],[No用]],SetNo[[No.用]:[vlookup 用]],2,FALSE)</f>
        <v>63</v>
      </c>
      <c r="B261">
        <f>IF(A260&lt;&gt;Attack[[#This Row],[No]],1,B260+1)</f>
        <v>2</v>
      </c>
      <c r="C261" s="3" t="s">
        <v>716</v>
      </c>
      <c r="D261" t="s">
        <v>35</v>
      </c>
      <c r="E261" s="3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245</v>
      </c>
      <c r="K261" s="3" t="s">
        <v>179</v>
      </c>
      <c r="L261" s="3" t="s">
        <v>183</v>
      </c>
      <c r="M261">
        <v>32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職業体験国見英ICONIC</v>
      </c>
    </row>
    <row r="262" spans="1:20" x14ac:dyDescent="0.3">
      <c r="A262">
        <f>VLOOKUP(Attack[[#This Row],[No用]],SetNo[[No.用]:[vlookup 用]],2,FALSE)</f>
        <v>63</v>
      </c>
      <c r="B262">
        <f>IF(A261&lt;&gt;Attack[[#This Row],[No]],1,B261+1)</f>
        <v>3</v>
      </c>
      <c r="C262" s="3" t="s">
        <v>716</v>
      </c>
      <c r="D262" t="s">
        <v>35</v>
      </c>
      <c r="E262" s="3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245</v>
      </c>
      <c r="K262" s="3" t="s">
        <v>180</v>
      </c>
      <c r="L262" s="3" t="s">
        <v>183</v>
      </c>
      <c r="M262">
        <v>32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職業体験国見英ICONIC</v>
      </c>
    </row>
    <row r="263" spans="1:20" x14ac:dyDescent="0.3">
      <c r="A263">
        <f>VLOOKUP(Attack[[#This Row],[No用]],SetNo[[No.用]:[vlookup 用]],2,FALSE)</f>
        <v>63</v>
      </c>
      <c r="B263">
        <f>IF(A262&lt;&gt;Attack[[#This Row],[No]],1,B262+1)</f>
        <v>4</v>
      </c>
      <c r="C263" s="3" t="s">
        <v>716</v>
      </c>
      <c r="D263" t="s">
        <v>35</v>
      </c>
      <c r="E263" s="3" t="s">
        <v>90</v>
      </c>
      <c r="F263" t="s">
        <v>25</v>
      </c>
      <c r="G263" t="s">
        <v>20</v>
      </c>
      <c r="H263" t="s">
        <v>71</v>
      </c>
      <c r="I263">
        <v>1</v>
      </c>
      <c r="J263" t="s">
        <v>245</v>
      </c>
      <c r="K263" s="3" t="s">
        <v>281</v>
      </c>
      <c r="L263" s="3" t="s">
        <v>188</v>
      </c>
      <c r="M263">
        <v>29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職業体験国見英ICONIC</v>
      </c>
    </row>
    <row r="264" spans="1:20" x14ac:dyDescent="0.3">
      <c r="A264">
        <f>VLOOKUP(Attack[[#This Row],[No用]],SetNo[[No.用]:[vlookup 用]],2,FALSE)</f>
        <v>63</v>
      </c>
      <c r="B264">
        <f>IF(A263&lt;&gt;Attack[[#This Row],[No]],1,B263+1)</f>
        <v>5</v>
      </c>
      <c r="C264" s="3" t="s">
        <v>716</v>
      </c>
      <c r="D264" t="s">
        <v>35</v>
      </c>
      <c r="E264" s="3" t="s">
        <v>90</v>
      </c>
      <c r="F264" t="s">
        <v>25</v>
      </c>
      <c r="G264" t="s">
        <v>20</v>
      </c>
      <c r="H264" t="s">
        <v>71</v>
      </c>
      <c r="I264">
        <v>1</v>
      </c>
      <c r="J264" t="s">
        <v>245</v>
      </c>
      <c r="K264" s="3" t="s">
        <v>181</v>
      </c>
      <c r="L264" s="3" t="s">
        <v>183</v>
      </c>
      <c r="M264">
        <v>42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職業体験国見英ICONIC</v>
      </c>
    </row>
    <row r="265" spans="1:20" x14ac:dyDescent="0.3">
      <c r="A265">
        <f>VLOOKUP(Attack[[#This Row],[No用]],SetNo[[No.用]:[vlookup 用]],2,FALSE)</f>
        <v>63</v>
      </c>
      <c r="B265">
        <f>IF(A264&lt;&gt;Attack[[#This Row],[No]],1,B264+1)</f>
        <v>6</v>
      </c>
      <c r="C265" s="3" t="s">
        <v>716</v>
      </c>
      <c r="D265" t="s">
        <v>35</v>
      </c>
      <c r="E265" s="3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245</v>
      </c>
      <c r="K265" s="3" t="s">
        <v>298</v>
      </c>
      <c r="L265" s="3" t="s">
        <v>188</v>
      </c>
      <c r="M265">
        <v>29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職業体験国見英ICONIC</v>
      </c>
    </row>
    <row r="266" spans="1:20" x14ac:dyDescent="0.3">
      <c r="A266">
        <f>VLOOKUP(Attack[[#This Row],[No用]],SetNo[[No.用]:[vlookup 用]],2,FALSE)</f>
        <v>63</v>
      </c>
      <c r="B266">
        <f>IF(A265&lt;&gt;Attack[[#This Row],[No]],1,B265+1)</f>
        <v>7</v>
      </c>
      <c r="C266" s="3" t="s">
        <v>716</v>
      </c>
      <c r="D266" t="s">
        <v>35</v>
      </c>
      <c r="E266" s="3" t="s">
        <v>90</v>
      </c>
      <c r="F266" t="s">
        <v>25</v>
      </c>
      <c r="G266" t="s">
        <v>20</v>
      </c>
      <c r="H266" t="s">
        <v>71</v>
      </c>
      <c r="I266">
        <v>1</v>
      </c>
      <c r="J266" t="s">
        <v>245</v>
      </c>
      <c r="K266" s="3" t="s">
        <v>182</v>
      </c>
      <c r="L266" s="3" t="s">
        <v>172</v>
      </c>
      <c r="M266">
        <v>30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職業体験国見英ICONIC</v>
      </c>
    </row>
    <row r="267" spans="1:20" x14ac:dyDescent="0.3">
      <c r="A267">
        <f>VLOOKUP(Attack[[#This Row],[No用]],SetNo[[No.用]:[vlookup 用]],2,FALSE)</f>
        <v>63</v>
      </c>
      <c r="B267">
        <f>IF(A266&lt;&gt;Attack[[#This Row],[No]],1,B266+1)</f>
        <v>8</v>
      </c>
      <c r="C267" s="3" t="s">
        <v>716</v>
      </c>
      <c r="D267" t="s">
        <v>35</v>
      </c>
      <c r="E267" s="3" t="s">
        <v>90</v>
      </c>
      <c r="F267" t="s">
        <v>25</v>
      </c>
      <c r="G267" t="s">
        <v>20</v>
      </c>
      <c r="H267" t="s">
        <v>71</v>
      </c>
      <c r="I267">
        <v>1</v>
      </c>
      <c r="J267" t="s">
        <v>245</v>
      </c>
      <c r="K267" s="3" t="s">
        <v>181</v>
      </c>
      <c r="L267" s="3" t="s">
        <v>235</v>
      </c>
      <c r="M267">
        <v>44</v>
      </c>
      <c r="N267">
        <v>0</v>
      </c>
      <c r="O267">
        <v>54</v>
      </c>
      <c r="P267">
        <v>0</v>
      </c>
      <c r="T267" t="str">
        <f>Attack[[#This Row],[服装]]&amp;Attack[[#This Row],[名前]]&amp;Attack[[#This Row],[レアリティ]]</f>
        <v>職業体験国見英ICONIC</v>
      </c>
    </row>
    <row r="268" spans="1:20" x14ac:dyDescent="0.3">
      <c r="A268">
        <f>VLOOKUP(Attack[[#This Row],[No用]],SetNo[[No.用]:[vlookup 用]],2,FALSE)</f>
        <v>63</v>
      </c>
      <c r="B268">
        <f>IF(A267&lt;&gt;Attack[[#This Row],[No]],1,B267+1)</f>
        <v>9</v>
      </c>
      <c r="C268" s="3" t="s">
        <v>716</v>
      </c>
      <c r="D268" t="s">
        <v>35</v>
      </c>
      <c r="E268" s="3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245</v>
      </c>
      <c r="K268" s="3" t="s">
        <v>193</v>
      </c>
      <c r="L268" s="3" t="s">
        <v>235</v>
      </c>
      <c r="M268">
        <v>44</v>
      </c>
      <c r="N268">
        <v>0</v>
      </c>
      <c r="O268">
        <v>54</v>
      </c>
      <c r="P268">
        <v>0</v>
      </c>
      <c r="T268" t="str">
        <f>Attack[[#This Row],[服装]]&amp;Attack[[#This Row],[名前]]&amp;Attack[[#This Row],[レアリティ]]</f>
        <v>職業体験国見英ICONIC</v>
      </c>
    </row>
    <row r="269" spans="1:20" x14ac:dyDescent="0.3">
      <c r="A269">
        <f>VLOOKUP(Attack[[#This Row],[No用]],SetNo[[No.用]:[vlookup 用]],2,FALSE)</f>
        <v>64</v>
      </c>
      <c r="B269">
        <f>IF(A268&lt;&gt;Attack[[#This Row],[No]],1,B268+1)</f>
        <v>1</v>
      </c>
      <c r="C269" t="s">
        <v>216</v>
      </c>
      <c r="D269" t="s">
        <v>36</v>
      </c>
      <c r="E269" t="s">
        <v>23</v>
      </c>
      <c r="F269" t="s">
        <v>21</v>
      </c>
      <c r="G269" t="s">
        <v>20</v>
      </c>
      <c r="H269" t="s">
        <v>71</v>
      </c>
      <c r="I269">
        <v>1</v>
      </c>
      <c r="J269" t="s">
        <v>245</v>
      </c>
      <c r="K269" s="3"/>
      <c r="L269" s="3"/>
      <c r="M269">
        <v>0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ユニフォーム渡親治ICONIC</v>
      </c>
    </row>
    <row r="270" spans="1:20" x14ac:dyDescent="0.3">
      <c r="A270">
        <f>VLOOKUP(Attack[[#This Row],[No用]],SetNo[[No.用]:[vlookup 用]],2,FALSE)</f>
        <v>65</v>
      </c>
      <c r="B270">
        <f>IF(A269&lt;&gt;Attack[[#This Row],[No]],1,B269+1)</f>
        <v>1</v>
      </c>
      <c r="C270" t="s">
        <v>216</v>
      </c>
      <c r="D270" t="s">
        <v>37</v>
      </c>
      <c r="E270" t="s">
        <v>23</v>
      </c>
      <c r="F270" t="s">
        <v>26</v>
      </c>
      <c r="G270" t="s">
        <v>20</v>
      </c>
      <c r="H270" t="s">
        <v>71</v>
      </c>
      <c r="I270">
        <v>1</v>
      </c>
      <c r="J270" t="s">
        <v>245</v>
      </c>
      <c r="K270" s="3" t="s">
        <v>178</v>
      </c>
      <c r="L270" s="3" t="s">
        <v>172</v>
      </c>
      <c r="M270">
        <v>27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ユニフォーム松川一静ICONIC</v>
      </c>
    </row>
    <row r="271" spans="1:20" x14ac:dyDescent="0.3">
      <c r="A271">
        <f>VLOOKUP(Attack[[#This Row],[No用]],SetNo[[No.用]:[vlookup 用]],2,FALSE)</f>
        <v>65</v>
      </c>
      <c r="B271">
        <f>IF(A270&lt;&gt;Attack[[#This Row],[No]],1,B270+1)</f>
        <v>2</v>
      </c>
      <c r="C271" t="s">
        <v>216</v>
      </c>
      <c r="D271" t="s">
        <v>37</v>
      </c>
      <c r="E271" t="s">
        <v>23</v>
      </c>
      <c r="F271" t="s">
        <v>26</v>
      </c>
      <c r="G271" t="s">
        <v>20</v>
      </c>
      <c r="H271" t="s">
        <v>71</v>
      </c>
      <c r="I271">
        <v>1</v>
      </c>
      <c r="J271" t="s">
        <v>245</v>
      </c>
      <c r="K271" s="3" t="s">
        <v>179</v>
      </c>
      <c r="L271" s="3" t="s">
        <v>172</v>
      </c>
      <c r="M271">
        <v>25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ユニフォーム松川一静ICONIC</v>
      </c>
    </row>
    <row r="272" spans="1:20" x14ac:dyDescent="0.3">
      <c r="A272">
        <f>VLOOKUP(Attack[[#This Row],[No用]],SetNo[[No.用]:[vlookup 用]],2,FALSE)</f>
        <v>65</v>
      </c>
      <c r="B272">
        <f>IF(A271&lt;&gt;Attack[[#This Row],[No]],1,B271+1)</f>
        <v>3</v>
      </c>
      <c r="C272" t="s">
        <v>216</v>
      </c>
      <c r="D272" t="s">
        <v>37</v>
      </c>
      <c r="E272" t="s">
        <v>23</v>
      </c>
      <c r="F272" t="s">
        <v>26</v>
      </c>
      <c r="G272" t="s">
        <v>20</v>
      </c>
      <c r="H272" t="s">
        <v>71</v>
      </c>
      <c r="I272">
        <v>1</v>
      </c>
      <c r="J272" t="s">
        <v>245</v>
      </c>
      <c r="K272" s="3" t="s">
        <v>182</v>
      </c>
      <c r="L272" s="3" t="s">
        <v>172</v>
      </c>
      <c r="M272">
        <v>25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ユニフォーム松川一静ICONIC</v>
      </c>
    </row>
    <row r="273" spans="1:20" x14ac:dyDescent="0.3">
      <c r="A273">
        <f>VLOOKUP(Attack[[#This Row],[No用]],SetNo[[No.用]:[vlookup 用]],2,FALSE)</f>
        <v>66</v>
      </c>
      <c r="B273">
        <f>IF(A272&lt;&gt;Attack[[#This Row],[No]],1,B272+1)</f>
        <v>1</v>
      </c>
      <c r="C273" t="s">
        <v>216</v>
      </c>
      <c r="D273" t="s">
        <v>38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245</v>
      </c>
      <c r="K273" s="3" t="s">
        <v>178</v>
      </c>
      <c r="L273" s="3" t="s">
        <v>183</v>
      </c>
      <c r="M273">
        <v>35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ユニフォーム花巻貴大ICONIC</v>
      </c>
    </row>
    <row r="274" spans="1:20" x14ac:dyDescent="0.3">
      <c r="A274">
        <f>VLOOKUP(Attack[[#This Row],[No用]],SetNo[[No.用]:[vlookup 用]],2,FALSE)</f>
        <v>66</v>
      </c>
      <c r="B274">
        <f>IF(A273&lt;&gt;Attack[[#This Row],[No]],1,B273+1)</f>
        <v>2</v>
      </c>
      <c r="C274" t="s">
        <v>216</v>
      </c>
      <c r="D274" t="s">
        <v>38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245</v>
      </c>
      <c r="K274" s="3" t="s">
        <v>179</v>
      </c>
      <c r="L274" s="3" t="s">
        <v>183</v>
      </c>
      <c r="M274">
        <v>35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ユニフォーム花巻貴大ICONIC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3</v>
      </c>
      <c r="C275" t="s">
        <v>216</v>
      </c>
      <c r="D275" t="s">
        <v>38</v>
      </c>
      <c r="E275" t="s">
        <v>23</v>
      </c>
      <c r="F275" t="s">
        <v>25</v>
      </c>
      <c r="G275" t="s">
        <v>20</v>
      </c>
      <c r="H275" t="s">
        <v>71</v>
      </c>
      <c r="I275">
        <v>1</v>
      </c>
      <c r="J275" t="s">
        <v>245</v>
      </c>
      <c r="K275" s="3" t="s">
        <v>180</v>
      </c>
      <c r="L275" s="3" t="s">
        <v>183</v>
      </c>
      <c r="M275">
        <v>38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ユニフォーム花巻貴大ICONIC</v>
      </c>
    </row>
    <row r="276" spans="1:20" x14ac:dyDescent="0.3">
      <c r="A276">
        <f>VLOOKUP(Attack[[#This Row],[No用]],SetNo[[No.用]:[vlookup 用]],2,FALSE)</f>
        <v>66</v>
      </c>
      <c r="B276">
        <f>IF(A275&lt;&gt;Attack[[#This Row],[No]],1,B275+1)</f>
        <v>4</v>
      </c>
      <c r="C276" t="s">
        <v>216</v>
      </c>
      <c r="D276" t="s">
        <v>38</v>
      </c>
      <c r="E276" t="s">
        <v>23</v>
      </c>
      <c r="F276" t="s">
        <v>25</v>
      </c>
      <c r="G276" t="s">
        <v>20</v>
      </c>
      <c r="H276" t="s">
        <v>71</v>
      </c>
      <c r="I276">
        <v>1</v>
      </c>
      <c r="J276" t="s">
        <v>245</v>
      </c>
      <c r="K276" s="3" t="s">
        <v>181</v>
      </c>
      <c r="L276" s="3" t="s">
        <v>183</v>
      </c>
      <c r="M276">
        <v>42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ユニフォーム花巻貴大ICONIC</v>
      </c>
    </row>
    <row r="277" spans="1:20" x14ac:dyDescent="0.3">
      <c r="A277">
        <f>VLOOKUP(Attack[[#This Row],[No用]],SetNo[[No.用]:[vlookup 用]],2,FALSE)</f>
        <v>66</v>
      </c>
      <c r="B277">
        <f>IF(A276&lt;&gt;Attack[[#This Row],[No]],1,B276+1)</f>
        <v>5</v>
      </c>
      <c r="C277" t="s">
        <v>216</v>
      </c>
      <c r="D277" t="s">
        <v>38</v>
      </c>
      <c r="E277" t="s">
        <v>23</v>
      </c>
      <c r="F277" t="s">
        <v>25</v>
      </c>
      <c r="G277" t="s">
        <v>20</v>
      </c>
      <c r="H277" t="s">
        <v>71</v>
      </c>
      <c r="I277">
        <v>1</v>
      </c>
      <c r="J277" t="s">
        <v>245</v>
      </c>
      <c r="K277" s="3" t="s">
        <v>182</v>
      </c>
      <c r="L277" s="3" t="s">
        <v>172</v>
      </c>
      <c r="M277">
        <v>30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ユニフォーム花巻貴大ICONIC</v>
      </c>
    </row>
    <row r="278" spans="1:20" x14ac:dyDescent="0.3">
      <c r="A278">
        <f>VLOOKUP(Attack[[#This Row],[No用]],SetNo[[No.用]:[vlookup 用]],2,FALSE)</f>
        <v>67</v>
      </c>
      <c r="B278">
        <f>IF(A277&lt;&gt;Attack[[#This Row],[No]],1,B277+1)</f>
        <v>1</v>
      </c>
      <c r="C278" t="s">
        <v>216</v>
      </c>
      <c r="D278" t="s">
        <v>55</v>
      </c>
      <c r="E278" t="s">
        <v>23</v>
      </c>
      <c r="F278" t="s">
        <v>25</v>
      </c>
      <c r="G278" t="s">
        <v>56</v>
      </c>
      <c r="H278" t="s">
        <v>71</v>
      </c>
      <c r="I278">
        <v>1</v>
      </c>
      <c r="J278" t="s">
        <v>245</v>
      </c>
      <c r="K278" s="3" t="s">
        <v>178</v>
      </c>
      <c r="L278" s="3" t="s">
        <v>183</v>
      </c>
      <c r="M278">
        <v>29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ユニフォーム駒木輝ICONIC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2</v>
      </c>
      <c r="C279" t="s">
        <v>216</v>
      </c>
      <c r="D279" t="s">
        <v>55</v>
      </c>
      <c r="E279" t="s">
        <v>23</v>
      </c>
      <c r="F279" t="s">
        <v>25</v>
      </c>
      <c r="G279" t="s">
        <v>56</v>
      </c>
      <c r="H279" t="s">
        <v>71</v>
      </c>
      <c r="I279">
        <v>1</v>
      </c>
      <c r="J279" t="s">
        <v>245</v>
      </c>
      <c r="K279" s="3" t="s">
        <v>179</v>
      </c>
      <c r="L279" s="3" t="s">
        <v>183</v>
      </c>
      <c r="M279">
        <v>29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ユニフォーム駒木輝ICONIC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3</v>
      </c>
      <c r="C280" t="s">
        <v>216</v>
      </c>
      <c r="D280" t="s">
        <v>55</v>
      </c>
      <c r="E280" t="s">
        <v>23</v>
      </c>
      <c r="F280" t="s">
        <v>25</v>
      </c>
      <c r="G280" t="s">
        <v>56</v>
      </c>
      <c r="H280" t="s">
        <v>71</v>
      </c>
      <c r="I280">
        <v>1</v>
      </c>
      <c r="J280" t="s">
        <v>245</v>
      </c>
      <c r="K280" s="3" t="s">
        <v>298</v>
      </c>
      <c r="L280" s="3" t="s">
        <v>183</v>
      </c>
      <c r="M280">
        <v>41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ユニフォーム駒木輝ICONIC</v>
      </c>
    </row>
    <row r="281" spans="1:20" x14ac:dyDescent="0.3">
      <c r="A281">
        <f>VLOOKUP(Attack[[#This Row],[No用]],SetNo[[No.用]:[vlookup 用]],2,FALSE)</f>
        <v>67</v>
      </c>
      <c r="B281">
        <f>IF(A280&lt;&gt;Attack[[#This Row],[No]],1,B280+1)</f>
        <v>4</v>
      </c>
      <c r="C281" t="s">
        <v>216</v>
      </c>
      <c r="D281" t="s">
        <v>55</v>
      </c>
      <c r="E281" t="s">
        <v>23</v>
      </c>
      <c r="F281" t="s">
        <v>25</v>
      </c>
      <c r="G281" t="s">
        <v>56</v>
      </c>
      <c r="H281" t="s">
        <v>71</v>
      </c>
      <c r="I281">
        <v>1</v>
      </c>
      <c r="J281" t="s">
        <v>245</v>
      </c>
      <c r="K281" s="3" t="s">
        <v>182</v>
      </c>
      <c r="L281" s="3" t="s">
        <v>172</v>
      </c>
      <c r="M281">
        <v>29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ユニフォーム駒木輝ICONIC</v>
      </c>
    </row>
    <row r="282" spans="1:20" x14ac:dyDescent="0.3">
      <c r="A282">
        <f>VLOOKUP(Attack[[#This Row],[No用]],SetNo[[No.用]:[vlookup 用]],2,FALSE)</f>
        <v>67</v>
      </c>
      <c r="B282">
        <f>IF(A281&lt;&gt;Attack[[#This Row],[No]],1,B281+1)</f>
        <v>5</v>
      </c>
      <c r="C282" t="s">
        <v>216</v>
      </c>
      <c r="D282" t="s">
        <v>55</v>
      </c>
      <c r="E282" t="s">
        <v>23</v>
      </c>
      <c r="F282" t="s">
        <v>25</v>
      </c>
      <c r="G282" t="s">
        <v>56</v>
      </c>
      <c r="H282" t="s">
        <v>71</v>
      </c>
      <c r="I282">
        <v>1</v>
      </c>
      <c r="J282" t="s">
        <v>245</v>
      </c>
      <c r="K282" s="3" t="s">
        <v>181</v>
      </c>
      <c r="L282" s="3" t="s">
        <v>235</v>
      </c>
      <c r="M282">
        <v>44</v>
      </c>
      <c r="N282">
        <v>0</v>
      </c>
      <c r="O282">
        <v>54</v>
      </c>
      <c r="P282">
        <v>0</v>
      </c>
      <c r="T282" t="str">
        <f>Attack[[#This Row],[服装]]&amp;Attack[[#This Row],[名前]]&amp;Attack[[#This Row],[レアリティ]]</f>
        <v>ユニフォーム駒木輝ICONIC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1</v>
      </c>
      <c r="C283" t="s">
        <v>216</v>
      </c>
      <c r="D283" t="s">
        <v>57</v>
      </c>
      <c r="E283" t="s">
        <v>24</v>
      </c>
      <c r="F283" t="s">
        <v>26</v>
      </c>
      <c r="G283" t="s">
        <v>56</v>
      </c>
      <c r="H283" t="s">
        <v>71</v>
      </c>
      <c r="I283">
        <v>1</v>
      </c>
      <c r="J283" t="s">
        <v>245</v>
      </c>
      <c r="K283" s="3" t="s">
        <v>178</v>
      </c>
      <c r="L283" s="3" t="s">
        <v>172</v>
      </c>
      <c r="M283">
        <v>25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ユニフォーム茶屋和馬ICONIC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2</v>
      </c>
      <c r="C284" t="s">
        <v>216</v>
      </c>
      <c r="D284" t="s">
        <v>57</v>
      </c>
      <c r="E284" t="s">
        <v>24</v>
      </c>
      <c r="F284" t="s">
        <v>26</v>
      </c>
      <c r="G284" t="s">
        <v>56</v>
      </c>
      <c r="H284" t="s">
        <v>71</v>
      </c>
      <c r="I284">
        <v>1</v>
      </c>
      <c r="J284" t="s">
        <v>245</v>
      </c>
      <c r="K284" s="3" t="s">
        <v>179</v>
      </c>
      <c r="L284" s="3" t="s">
        <v>172</v>
      </c>
      <c r="M284">
        <v>23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ユニフォーム茶屋和馬ICONIC</v>
      </c>
    </row>
    <row r="285" spans="1:20" x14ac:dyDescent="0.3">
      <c r="A285">
        <f>VLOOKUP(Attack[[#This Row],[No用]],SetNo[[No.用]:[vlookup 用]],2,FALSE)</f>
        <v>69</v>
      </c>
      <c r="B285">
        <f>IF(A284&lt;&gt;Attack[[#This Row],[No]],1,B284+1)</f>
        <v>1</v>
      </c>
      <c r="C285" t="s">
        <v>216</v>
      </c>
      <c r="D285" t="s">
        <v>58</v>
      </c>
      <c r="E285" t="s">
        <v>24</v>
      </c>
      <c r="F285" t="s">
        <v>25</v>
      </c>
      <c r="G285" t="s">
        <v>56</v>
      </c>
      <c r="H285" t="s">
        <v>71</v>
      </c>
      <c r="I285">
        <v>1</v>
      </c>
      <c r="J285" t="s">
        <v>245</v>
      </c>
      <c r="K285" s="3" t="s">
        <v>178</v>
      </c>
      <c r="L285" s="3" t="s">
        <v>183</v>
      </c>
      <c r="M285">
        <v>31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ユニフォーム玉川弘樹ICONIC</v>
      </c>
    </row>
    <row r="286" spans="1:20" x14ac:dyDescent="0.3">
      <c r="A286">
        <f>VLOOKUP(Attack[[#This Row],[No用]],SetNo[[No.用]:[vlookup 用]],2,FALSE)</f>
        <v>69</v>
      </c>
      <c r="B286">
        <f>IF(A285&lt;&gt;Attack[[#This Row],[No]],1,B285+1)</f>
        <v>2</v>
      </c>
      <c r="C286" t="s">
        <v>216</v>
      </c>
      <c r="D286" t="s">
        <v>58</v>
      </c>
      <c r="E286" t="s">
        <v>24</v>
      </c>
      <c r="F286" t="s">
        <v>25</v>
      </c>
      <c r="G286" t="s">
        <v>56</v>
      </c>
      <c r="H286" t="s">
        <v>71</v>
      </c>
      <c r="I286">
        <v>1</v>
      </c>
      <c r="J286" t="s">
        <v>245</v>
      </c>
      <c r="K286" s="3" t="s">
        <v>179</v>
      </c>
      <c r="L286" s="3" t="s">
        <v>183</v>
      </c>
      <c r="M286">
        <v>31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ユニフォーム玉川弘樹ICONIC</v>
      </c>
    </row>
    <row r="287" spans="1:20" x14ac:dyDescent="0.3">
      <c r="A287">
        <f>VLOOKUP(Attack[[#This Row],[No用]],SetNo[[No.用]:[vlookup 用]],2,FALSE)</f>
        <v>69</v>
      </c>
      <c r="B287">
        <f>IF(A286&lt;&gt;Attack[[#This Row],[No]],1,B286+1)</f>
        <v>3</v>
      </c>
      <c r="C287" t="s">
        <v>216</v>
      </c>
      <c r="D287" t="s">
        <v>58</v>
      </c>
      <c r="E287" t="s">
        <v>24</v>
      </c>
      <c r="F287" t="s">
        <v>25</v>
      </c>
      <c r="G287" t="s">
        <v>56</v>
      </c>
      <c r="H287" t="s">
        <v>71</v>
      </c>
      <c r="I287">
        <v>1</v>
      </c>
      <c r="J287" t="s">
        <v>245</v>
      </c>
      <c r="K287" s="3" t="s">
        <v>296</v>
      </c>
      <c r="L287" s="3" t="s">
        <v>183</v>
      </c>
      <c r="M287">
        <v>36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ユニフォーム玉川弘樹ICONIC</v>
      </c>
    </row>
    <row r="288" spans="1:20" x14ac:dyDescent="0.3">
      <c r="A288">
        <f>VLOOKUP(Attack[[#This Row],[No用]],SetNo[[No.用]:[vlookup 用]],2,FALSE)</f>
        <v>69</v>
      </c>
      <c r="B288">
        <f>IF(A287&lt;&gt;Attack[[#This Row],[No]],1,B287+1)</f>
        <v>4</v>
      </c>
      <c r="C288" t="s">
        <v>216</v>
      </c>
      <c r="D288" t="s">
        <v>58</v>
      </c>
      <c r="E288" t="s">
        <v>24</v>
      </c>
      <c r="F288" t="s">
        <v>25</v>
      </c>
      <c r="G288" t="s">
        <v>56</v>
      </c>
      <c r="H288" t="s">
        <v>71</v>
      </c>
      <c r="I288">
        <v>1</v>
      </c>
      <c r="J288" t="s">
        <v>245</v>
      </c>
      <c r="K288" s="3" t="s">
        <v>182</v>
      </c>
      <c r="L288" s="3" t="s">
        <v>172</v>
      </c>
      <c r="M288">
        <v>29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ユニフォーム玉川弘樹ICONIC</v>
      </c>
    </row>
    <row r="289" spans="1:20" x14ac:dyDescent="0.3">
      <c r="A289">
        <f>VLOOKUP(Attack[[#This Row],[No用]],SetNo[[No.用]:[vlookup 用]],2,FALSE)</f>
        <v>69</v>
      </c>
      <c r="B289">
        <f>IF(A288&lt;&gt;Attack[[#This Row],[No]],1,B288+1)</f>
        <v>5</v>
      </c>
      <c r="C289" t="s">
        <v>216</v>
      </c>
      <c r="D289" t="s">
        <v>58</v>
      </c>
      <c r="E289" t="s">
        <v>24</v>
      </c>
      <c r="F289" t="s">
        <v>25</v>
      </c>
      <c r="G289" t="s">
        <v>56</v>
      </c>
      <c r="H289" t="s">
        <v>71</v>
      </c>
      <c r="I289">
        <v>1</v>
      </c>
      <c r="J289" t="s">
        <v>245</v>
      </c>
      <c r="K289" s="3" t="s">
        <v>181</v>
      </c>
      <c r="L289" s="3" t="s">
        <v>235</v>
      </c>
      <c r="M289">
        <v>43</v>
      </c>
      <c r="N289">
        <v>0</v>
      </c>
      <c r="O289">
        <v>53</v>
      </c>
      <c r="P289">
        <v>0</v>
      </c>
      <c r="T289" t="str">
        <f>Attack[[#This Row],[服装]]&amp;Attack[[#This Row],[名前]]&amp;Attack[[#This Row],[レアリティ]]</f>
        <v>ユニフォーム玉川弘樹ICONIC</v>
      </c>
    </row>
    <row r="290" spans="1:20" x14ac:dyDescent="0.3">
      <c r="A290">
        <f>VLOOKUP(Attack[[#This Row],[No用]],SetNo[[No.用]:[vlookup 用]],2,FALSE)</f>
        <v>70</v>
      </c>
      <c r="B290">
        <f>IF(A289&lt;&gt;Attack[[#This Row],[No]],1,B289+1)</f>
        <v>1</v>
      </c>
      <c r="C290" t="s">
        <v>216</v>
      </c>
      <c r="D290" t="s">
        <v>59</v>
      </c>
      <c r="E290" t="s">
        <v>24</v>
      </c>
      <c r="F290" t="s">
        <v>21</v>
      </c>
      <c r="G290" t="s">
        <v>56</v>
      </c>
      <c r="H290" t="s">
        <v>71</v>
      </c>
      <c r="I290">
        <v>1</v>
      </c>
      <c r="J290" t="s">
        <v>245</v>
      </c>
      <c r="M290">
        <v>0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ユニフォーム桜井大河ICONIC</v>
      </c>
    </row>
    <row r="291" spans="1:20" x14ac:dyDescent="0.3">
      <c r="A291">
        <f>VLOOKUP(Attack[[#This Row],[No用]],SetNo[[No.用]:[vlookup 用]],2,FALSE)</f>
        <v>71</v>
      </c>
      <c r="B291">
        <f>IF(A290&lt;&gt;Attack[[#This Row],[No]],1,B290+1)</f>
        <v>1</v>
      </c>
      <c r="C291" t="s">
        <v>216</v>
      </c>
      <c r="D291" t="s">
        <v>60</v>
      </c>
      <c r="E291" t="s">
        <v>24</v>
      </c>
      <c r="F291" t="s">
        <v>31</v>
      </c>
      <c r="G291" t="s">
        <v>56</v>
      </c>
      <c r="H291" t="s">
        <v>71</v>
      </c>
      <c r="I291">
        <v>1</v>
      </c>
      <c r="J291" t="s">
        <v>245</v>
      </c>
      <c r="K291" s="3" t="s">
        <v>178</v>
      </c>
      <c r="L291" s="3" t="s">
        <v>172</v>
      </c>
      <c r="M291">
        <v>26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ユニフォーム芳賀良治ICONIC</v>
      </c>
    </row>
    <row r="292" spans="1:20" x14ac:dyDescent="0.3">
      <c r="A292">
        <f>VLOOKUP(Attack[[#This Row],[No用]],SetNo[[No.用]:[vlookup 用]],2,FALSE)</f>
        <v>71</v>
      </c>
      <c r="B292">
        <f>IF(A291&lt;&gt;Attack[[#This Row],[No]],1,B291+1)</f>
        <v>2</v>
      </c>
      <c r="C292" t="s">
        <v>216</v>
      </c>
      <c r="D292" t="s">
        <v>60</v>
      </c>
      <c r="E292" t="s">
        <v>24</v>
      </c>
      <c r="F292" t="s">
        <v>31</v>
      </c>
      <c r="G292" t="s">
        <v>56</v>
      </c>
      <c r="H292" t="s">
        <v>71</v>
      </c>
      <c r="I292">
        <v>1</v>
      </c>
      <c r="J292" t="s">
        <v>245</v>
      </c>
      <c r="K292" s="3" t="s">
        <v>179</v>
      </c>
      <c r="L292" s="3" t="s">
        <v>172</v>
      </c>
      <c r="M292">
        <v>26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ユニフォーム芳賀良治ICONIC</v>
      </c>
    </row>
    <row r="293" spans="1:20" x14ac:dyDescent="0.3">
      <c r="A293">
        <f>VLOOKUP(Attack[[#This Row],[No用]],SetNo[[No.用]:[vlookup 用]],2,FALSE)</f>
        <v>72</v>
      </c>
      <c r="B293">
        <f>IF(A292&lt;&gt;Attack[[#This Row],[No]],1,B292+1)</f>
        <v>1</v>
      </c>
      <c r="C293" t="s">
        <v>216</v>
      </c>
      <c r="D293" t="s">
        <v>61</v>
      </c>
      <c r="E293" t="s">
        <v>24</v>
      </c>
      <c r="F293" t="s">
        <v>26</v>
      </c>
      <c r="G293" t="s">
        <v>56</v>
      </c>
      <c r="H293" t="s">
        <v>71</v>
      </c>
      <c r="I293">
        <v>1</v>
      </c>
      <c r="J293" t="s">
        <v>245</v>
      </c>
      <c r="K293" s="3" t="s">
        <v>178</v>
      </c>
      <c r="L293" s="3" t="s">
        <v>172</v>
      </c>
      <c r="M293">
        <v>26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ユニフォーム渋谷陸斗ICONIC</v>
      </c>
    </row>
    <row r="294" spans="1:20" x14ac:dyDescent="0.3">
      <c r="A294">
        <f>VLOOKUP(Attack[[#This Row],[No用]],SetNo[[No.用]:[vlookup 用]],2,FALSE)</f>
        <v>72</v>
      </c>
      <c r="B294">
        <f>IF(A293&lt;&gt;Attack[[#This Row],[No]],1,B293+1)</f>
        <v>2</v>
      </c>
      <c r="C294" t="s">
        <v>216</v>
      </c>
      <c r="D294" t="s">
        <v>61</v>
      </c>
      <c r="E294" t="s">
        <v>24</v>
      </c>
      <c r="F294" t="s">
        <v>26</v>
      </c>
      <c r="G294" t="s">
        <v>56</v>
      </c>
      <c r="H294" t="s">
        <v>71</v>
      </c>
      <c r="I294">
        <v>1</v>
      </c>
      <c r="J294" t="s">
        <v>245</v>
      </c>
      <c r="K294" s="3" t="s">
        <v>179</v>
      </c>
      <c r="L294" s="3" t="s">
        <v>172</v>
      </c>
      <c r="M294">
        <v>24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ユニフォーム渋谷陸斗ICONIC</v>
      </c>
    </row>
    <row r="295" spans="1:20" x14ac:dyDescent="0.3">
      <c r="A295">
        <f>VLOOKUP(Attack[[#This Row],[No用]],SetNo[[No.用]:[vlookup 用]],2,FALSE)</f>
        <v>72</v>
      </c>
      <c r="B295">
        <f>IF(A294&lt;&gt;Attack[[#This Row],[No]],1,B294+1)</f>
        <v>3</v>
      </c>
      <c r="C295" t="s">
        <v>216</v>
      </c>
      <c r="D295" t="s">
        <v>61</v>
      </c>
      <c r="E295" t="s">
        <v>24</v>
      </c>
      <c r="F295" t="s">
        <v>26</v>
      </c>
      <c r="G295" t="s">
        <v>56</v>
      </c>
      <c r="H295" t="s">
        <v>71</v>
      </c>
      <c r="I295">
        <v>1</v>
      </c>
      <c r="J295" t="s">
        <v>245</v>
      </c>
      <c r="K295" s="3" t="s">
        <v>182</v>
      </c>
      <c r="L295" s="3" t="s">
        <v>172</v>
      </c>
      <c r="M295">
        <v>24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ユニフォーム渋谷陸斗ICONIC</v>
      </c>
    </row>
    <row r="296" spans="1:20" x14ac:dyDescent="0.3">
      <c r="A296">
        <f>VLOOKUP(Attack[[#This Row],[No用]],SetNo[[No.用]:[vlookup 用]],2,FALSE)</f>
        <v>73</v>
      </c>
      <c r="B296">
        <f>IF(A295&lt;&gt;Attack[[#This Row],[No]],1,B295+1)</f>
        <v>1</v>
      </c>
      <c r="C296" t="s">
        <v>216</v>
      </c>
      <c r="D296" t="s">
        <v>62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245</v>
      </c>
      <c r="K296" s="3" t="s">
        <v>178</v>
      </c>
      <c r="L296" s="3" t="s">
        <v>183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ユニフォーム池尻隼人ICONIC</v>
      </c>
    </row>
    <row r="297" spans="1:20" x14ac:dyDescent="0.3">
      <c r="A297">
        <f>VLOOKUP(Attack[[#This Row],[No用]],SetNo[[No.用]:[vlookup 用]],2,FALSE)</f>
        <v>73</v>
      </c>
      <c r="B297">
        <f>IF(A296&lt;&gt;Attack[[#This Row],[No]],1,B296+1)</f>
        <v>2</v>
      </c>
      <c r="C297" t="s">
        <v>216</v>
      </c>
      <c r="D297" t="s">
        <v>62</v>
      </c>
      <c r="E297" t="s">
        <v>24</v>
      </c>
      <c r="F297" t="s">
        <v>25</v>
      </c>
      <c r="G297" t="s">
        <v>56</v>
      </c>
      <c r="H297" t="s">
        <v>71</v>
      </c>
      <c r="I297">
        <v>1</v>
      </c>
      <c r="J297" t="s">
        <v>245</v>
      </c>
      <c r="K297" s="3" t="s">
        <v>179</v>
      </c>
      <c r="L297" s="3" t="s">
        <v>183</v>
      </c>
      <c r="M297">
        <v>33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ユニフォーム池尻隼人ICONIC</v>
      </c>
    </row>
    <row r="298" spans="1:20" x14ac:dyDescent="0.3">
      <c r="A298">
        <f>VLOOKUP(Attack[[#This Row],[No用]],SetNo[[No.用]:[vlookup 用]],2,FALSE)</f>
        <v>73</v>
      </c>
      <c r="B298">
        <f>IF(A297&lt;&gt;Attack[[#This Row],[No]],1,B297+1)</f>
        <v>3</v>
      </c>
      <c r="C298" t="s">
        <v>216</v>
      </c>
      <c r="D298" t="s">
        <v>62</v>
      </c>
      <c r="E298" t="s">
        <v>24</v>
      </c>
      <c r="F298" t="s">
        <v>25</v>
      </c>
      <c r="G298" t="s">
        <v>56</v>
      </c>
      <c r="H298" t="s">
        <v>71</v>
      </c>
      <c r="I298">
        <v>1</v>
      </c>
      <c r="J298" t="s">
        <v>245</v>
      </c>
      <c r="K298" s="3" t="s">
        <v>298</v>
      </c>
      <c r="L298" s="3" t="s">
        <v>183</v>
      </c>
      <c r="M298">
        <v>42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ユニフォーム池尻隼人ICONIC</v>
      </c>
    </row>
    <row r="299" spans="1:20" x14ac:dyDescent="0.3">
      <c r="A299">
        <f>VLOOKUP(Attack[[#This Row],[No用]],SetNo[[No.用]:[vlookup 用]],2,FALSE)</f>
        <v>73</v>
      </c>
      <c r="B299">
        <f>IF(A298&lt;&gt;Attack[[#This Row],[No]],1,B298+1)</f>
        <v>4</v>
      </c>
      <c r="C299" t="s">
        <v>216</v>
      </c>
      <c r="D299" t="s">
        <v>62</v>
      </c>
      <c r="E299" t="s">
        <v>24</v>
      </c>
      <c r="F299" t="s">
        <v>25</v>
      </c>
      <c r="G299" t="s">
        <v>56</v>
      </c>
      <c r="H299" t="s">
        <v>71</v>
      </c>
      <c r="I299">
        <v>1</v>
      </c>
      <c r="J299" t="s">
        <v>245</v>
      </c>
      <c r="K299" s="3" t="s">
        <v>182</v>
      </c>
      <c r="L299" s="3" t="s">
        <v>172</v>
      </c>
      <c r="M299">
        <v>30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ユニフォーム池尻隼人ICONIC</v>
      </c>
    </row>
    <row r="300" spans="1:20" x14ac:dyDescent="0.3">
      <c r="A300">
        <f>VLOOKUP(Attack[[#This Row],[No用]],SetNo[[No.用]:[vlookup 用]],2,FALSE)</f>
        <v>73</v>
      </c>
      <c r="B300">
        <f>IF(A299&lt;&gt;Attack[[#This Row],[No]],1,B299+1)</f>
        <v>5</v>
      </c>
      <c r="C300" t="s">
        <v>216</v>
      </c>
      <c r="D300" t="s">
        <v>62</v>
      </c>
      <c r="E300" t="s">
        <v>24</v>
      </c>
      <c r="F300" t="s">
        <v>25</v>
      </c>
      <c r="G300" t="s">
        <v>56</v>
      </c>
      <c r="H300" t="s">
        <v>71</v>
      </c>
      <c r="I300">
        <v>1</v>
      </c>
      <c r="J300" t="s">
        <v>245</v>
      </c>
      <c r="K300" s="3" t="s">
        <v>193</v>
      </c>
      <c r="L300" s="3" t="s">
        <v>235</v>
      </c>
      <c r="M300">
        <v>45</v>
      </c>
      <c r="N300">
        <v>0</v>
      </c>
      <c r="O300">
        <v>55</v>
      </c>
      <c r="P300">
        <v>0</v>
      </c>
      <c r="T300" t="str">
        <f>Attack[[#This Row],[服装]]&amp;Attack[[#This Row],[名前]]&amp;Attack[[#This Row],[レアリティ]]</f>
        <v>ユニフォーム池尻隼人ICONIC</v>
      </c>
    </row>
    <row r="301" spans="1:20" x14ac:dyDescent="0.3">
      <c r="A301">
        <f>VLOOKUP(Attack[[#This Row],[No用]],SetNo[[No.用]:[vlookup 用]],2,FALSE)</f>
        <v>74</v>
      </c>
      <c r="B301">
        <f>IF(A300&lt;&gt;Attack[[#This Row],[No]],1,B300+1)</f>
        <v>1</v>
      </c>
      <c r="C301" t="s">
        <v>216</v>
      </c>
      <c r="D301" t="s">
        <v>63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245</v>
      </c>
      <c r="K301" s="3" t="s">
        <v>178</v>
      </c>
      <c r="L301" s="3" t="s">
        <v>183</v>
      </c>
      <c r="M301">
        <v>30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ユニフォーム十和田良樹ICONIC</v>
      </c>
    </row>
    <row r="302" spans="1:20" x14ac:dyDescent="0.3">
      <c r="A302">
        <f>VLOOKUP(Attack[[#This Row],[No用]],SetNo[[No.用]:[vlookup 用]],2,FALSE)</f>
        <v>74</v>
      </c>
      <c r="B302">
        <f>IF(A301&lt;&gt;Attack[[#This Row],[No]],1,B301+1)</f>
        <v>2</v>
      </c>
      <c r="C302" t="s">
        <v>216</v>
      </c>
      <c r="D302" t="s">
        <v>63</v>
      </c>
      <c r="E302" t="s">
        <v>28</v>
      </c>
      <c r="F302" t="s">
        <v>25</v>
      </c>
      <c r="G302" t="s">
        <v>64</v>
      </c>
      <c r="H302" t="s">
        <v>71</v>
      </c>
      <c r="I302">
        <v>1</v>
      </c>
      <c r="J302" t="s">
        <v>245</v>
      </c>
      <c r="K302" s="3" t="s">
        <v>179</v>
      </c>
      <c r="L302" s="3" t="s">
        <v>183</v>
      </c>
      <c r="M302">
        <v>30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ユニフォーム十和田良樹ICONIC</v>
      </c>
    </row>
    <row r="303" spans="1:20" x14ac:dyDescent="0.3">
      <c r="A303">
        <f>VLOOKUP(Attack[[#This Row],[No用]],SetNo[[No.用]:[vlookup 用]],2,FALSE)</f>
        <v>74</v>
      </c>
      <c r="B303">
        <f>IF(A302&lt;&gt;Attack[[#This Row],[No]],1,B302+1)</f>
        <v>3</v>
      </c>
      <c r="C303" t="s">
        <v>216</v>
      </c>
      <c r="D303" t="s">
        <v>63</v>
      </c>
      <c r="E303" t="s">
        <v>28</v>
      </c>
      <c r="F303" t="s">
        <v>25</v>
      </c>
      <c r="G303" t="s">
        <v>64</v>
      </c>
      <c r="H303" t="s">
        <v>71</v>
      </c>
      <c r="I303">
        <v>1</v>
      </c>
      <c r="J303" t="s">
        <v>245</v>
      </c>
      <c r="K303" s="3" t="s">
        <v>296</v>
      </c>
      <c r="L303" s="3" t="s">
        <v>183</v>
      </c>
      <c r="M303">
        <v>42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ユニフォーム十和田良樹ICONIC</v>
      </c>
    </row>
    <row r="304" spans="1:20" x14ac:dyDescent="0.3">
      <c r="A304">
        <f>VLOOKUP(Attack[[#This Row],[No用]],SetNo[[No.用]:[vlookup 用]],2,FALSE)</f>
        <v>74</v>
      </c>
      <c r="B304">
        <f>IF(A303&lt;&gt;Attack[[#This Row],[No]],1,B303+1)</f>
        <v>4</v>
      </c>
      <c r="C304" t="s">
        <v>216</v>
      </c>
      <c r="D304" t="s">
        <v>63</v>
      </c>
      <c r="E304" t="s">
        <v>28</v>
      </c>
      <c r="F304" t="s">
        <v>25</v>
      </c>
      <c r="G304" t="s">
        <v>64</v>
      </c>
      <c r="H304" t="s">
        <v>71</v>
      </c>
      <c r="I304">
        <v>1</v>
      </c>
      <c r="J304" t="s">
        <v>245</v>
      </c>
      <c r="K304" s="3" t="s">
        <v>182</v>
      </c>
      <c r="L304" s="3" t="s">
        <v>172</v>
      </c>
      <c r="M304">
        <v>30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ユニフォーム十和田良樹ICONIC</v>
      </c>
    </row>
    <row r="305" spans="1:20" x14ac:dyDescent="0.3">
      <c r="A305">
        <f>VLOOKUP(Attack[[#This Row],[No用]],SetNo[[No.用]:[vlookup 用]],2,FALSE)</f>
        <v>74</v>
      </c>
      <c r="B305">
        <f>IF(A304&lt;&gt;Attack[[#This Row],[No]],1,B304+1)</f>
        <v>5</v>
      </c>
      <c r="C305" t="s">
        <v>216</v>
      </c>
      <c r="D305" t="s">
        <v>63</v>
      </c>
      <c r="E305" t="s">
        <v>28</v>
      </c>
      <c r="F305" t="s">
        <v>25</v>
      </c>
      <c r="G305" t="s">
        <v>64</v>
      </c>
      <c r="H305" t="s">
        <v>71</v>
      </c>
      <c r="I305">
        <v>1</v>
      </c>
      <c r="J305" t="s">
        <v>245</v>
      </c>
      <c r="K305" s="3" t="s">
        <v>193</v>
      </c>
      <c r="L305" s="3" t="s">
        <v>235</v>
      </c>
      <c r="M305">
        <v>47</v>
      </c>
      <c r="N305">
        <v>0</v>
      </c>
      <c r="O305">
        <v>57</v>
      </c>
      <c r="P305">
        <v>0</v>
      </c>
      <c r="T305" t="str">
        <f>Attack[[#This Row],[服装]]&amp;Attack[[#This Row],[名前]]&amp;Attack[[#This Row],[レアリティ]]</f>
        <v>ユニフォーム十和田良樹ICONIC</v>
      </c>
    </row>
    <row r="306" spans="1:20" x14ac:dyDescent="0.3">
      <c r="A306">
        <f>VLOOKUP(Attack[[#This Row],[No用]],SetNo[[No.用]:[vlookup 用]],2,FALSE)</f>
        <v>75</v>
      </c>
      <c r="B306">
        <f>IF(A305&lt;&gt;Attack[[#This Row],[No]],1,B305+1)</f>
        <v>1</v>
      </c>
      <c r="C306" t="s">
        <v>216</v>
      </c>
      <c r="D306" t="s">
        <v>65</v>
      </c>
      <c r="E306" t="s">
        <v>28</v>
      </c>
      <c r="F306" t="s">
        <v>26</v>
      </c>
      <c r="G306" t="s">
        <v>64</v>
      </c>
      <c r="H306" t="s">
        <v>71</v>
      </c>
      <c r="I306">
        <v>1</v>
      </c>
      <c r="J306" t="s">
        <v>245</v>
      </c>
      <c r="K306" s="3" t="s">
        <v>178</v>
      </c>
      <c r="L306" s="3" t="s">
        <v>172</v>
      </c>
      <c r="M306">
        <v>26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ユニフォーム森岳歩ICONIC</v>
      </c>
    </row>
    <row r="307" spans="1:20" x14ac:dyDescent="0.3">
      <c r="A307">
        <f>VLOOKUP(Attack[[#This Row],[No用]],SetNo[[No.用]:[vlookup 用]],2,FALSE)</f>
        <v>75</v>
      </c>
      <c r="B307">
        <f>IF(A306&lt;&gt;Attack[[#This Row],[No]],1,B306+1)</f>
        <v>2</v>
      </c>
      <c r="C307" t="s">
        <v>216</v>
      </c>
      <c r="D307" t="s">
        <v>65</v>
      </c>
      <c r="E307" t="s">
        <v>28</v>
      </c>
      <c r="F307" t="s">
        <v>26</v>
      </c>
      <c r="G307" t="s">
        <v>64</v>
      </c>
      <c r="H307" t="s">
        <v>71</v>
      </c>
      <c r="I307">
        <v>1</v>
      </c>
      <c r="J307" t="s">
        <v>245</v>
      </c>
      <c r="K307" s="3" t="s">
        <v>179</v>
      </c>
      <c r="L307" s="3" t="s">
        <v>172</v>
      </c>
      <c r="M307">
        <v>24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ユニフォーム森岳歩ICONIC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3</v>
      </c>
      <c r="C308" t="s">
        <v>216</v>
      </c>
      <c r="D308" t="s">
        <v>65</v>
      </c>
      <c r="E308" t="s">
        <v>28</v>
      </c>
      <c r="F308" t="s">
        <v>26</v>
      </c>
      <c r="G308" t="s">
        <v>64</v>
      </c>
      <c r="H308" t="s">
        <v>71</v>
      </c>
      <c r="I308">
        <v>1</v>
      </c>
      <c r="J308" t="s">
        <v>245</v>
      </c>
      <c r="K308" s="3" t="s">
        <v>182</v>
      </c>
      <c r="L308" s="3" t="s">
        <v>172</v>
      </c>
      <c r="M308">
        <v>24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ユニフォーム森岳歩ICONIC</v>
      </c>
    </row>
    <row r="309" spans="1:20" x14ac:dyDescent="0.3">
      <c r="A309">
        <f>VLOOKUP(Attack[[#This Row],[No用]],SetNo[[No.用]:[vlookup 用]],2,FALSE)</f>
        <v>76</v>
      </c>
      <c r="B309">
        <f>IF(A308&lt;&gt;Attack[[#This Row],[No]],1,B308+1)</f>
        <v>1</v>
      </c>
      <c r="C309" t="s">
        <v>216</v>
      </c>
      <c r="D309" t="s">
        <v>66</v>
      </c>
      <c r="E309" t="s">
        <v>24</v>
      </c>
      <c r="F309" t="s">
        <v>25</v>
      </c>
      <c r="G309" t="s">
        <v>64</v>
      </c>
      <c r="H309" t="s">
        <v>71</v>
      </c>
      <c r="I309">
        <v>1</v>
      </c>
      <c r="J309" t="s">
        <v>245</v>
      </c>
      <c r="K309" s="3" t="s">
        <v>178</v>
      </c>
      <c r="L309" s="3" t="s">
        <v>183</v>
      </c>
      <c r="M309">
        <v>33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ユニフォーム唐松拓巳ICONIC</v>
      </c>
    </row>
    <row r="310" spans="1:20" x14ac:dyDescent="0.3">
      <c r="A310">
        <f>VLOOKUP(Attack[[#This Row],[No用]],SetNo[[No.用]:[vlookup 用]],2,FALSE)</f>
        <v>76</v>
      </c>
      <c r="B310">
        <f>IF(A309&lt;&gt;Attack[[#This Row],[No]],1,B309+1)</f>
        <v>2</v>
      </c>
      <c r="C310" t="s">
        <v>216</v>
      </c>
      <c r="D310" t="s">
        <v>66</v>
      </c>
      <c r="E310" t="s">
        <v>24</v>
      </c>
      <c r="F310" t="s">
        <v>25</v>
      </c>
      <c r="G310" t="s">
        <v>64</v>
      </c>
      <c r="H310" t="s">
        <v>71</v>
      </c>
      <c r="I310">
        <v>1</v>
      </c>
      <c r="J310" t="s">
        <v>245</v>
      </c>
      <c r="K310" s="3" t="s">
        <v>179</v>
      </c>
      <c r="L310" s="3" t="s">
        <v>183</v>
      </c>
      <c r="M310">
        <v>33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ユニフォーム唐松拓巳ICONIC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3</v>
      </c>
      <c r="C311" t="s">
        <v>216</v>
      </c>
      <c r="D311" t="s">
        <v>66</v>
      </c>
      <c r="E311" t="s">
        <v>24</v>
      </c>
      <c r="F311" t="s">
        <v>25</v>
      </c>
      <c r="G311" t="s">
        <v>64</v>
      </c>
      <c r="H311" t="s">
        <v>71</v>
      </c>
      <c r="I311">
        <v>1</v>
      </c>
      <c r="J311" t="s">
        <v>245</v>
      </c>
      <c r="K311" s="3" t="s">
        <v>281</v>
      </c>
      <c r="L311" s="3" t="s">
        <v>183</v>
      </c>
      <c r="M311">
        <v>42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ユニフォーム唐松拓巳ICONIC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4</v>
      </c>
      <c r="C312" t="s">
        <v>216</v>
      </c>
      <c r="D312" t="s">
        <v>66</v>
      </c>
      <c r="E312" t="s">
        <v>24</v>
      </c>
      <c r="F312" t="s">
        <v>25</v>
      </c>
      <c r="G312" t="s">
        <v>64</v>
      </c>
      <c r="H312" t="s">
        <v>71</v>
      </c>
      <c r="I312">
        <v>1</v>
      </c>
      <c r="J312" t="s">
        <v>245</v>
      </c>
      <c r="K312" s="3" t="s">
        <v>182</v>
      </c>
      <c r="L312" s="3" t="s">
        <v>172</v>
      </c>
      <c r="M312">
        <v>30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ユニフォーム唐松拓巳ICONIC</v>
      </c>
    </row>
    <row r="313" spans="1:20" x14ac:dyDescent="0.3">
      <c r="A313">
        <f>VLOOKUP(Attack[[#This Row],[No用]],SetNo[[No.用]:[vlookup 用]],2,FALSE)</f>
        <v>76</v>
      </c>
      <c r="B313">
        <f>IF(A312&lt;&gt;Attack[[#This Row],[No]],1,B312+1)</f>
        <v>5</v>
      </c>
      <c r="C313" t="s">
        <v>216</v>
      </c>
      <c r="D313" t="s">
        <v>66</v>
      </c>
      <c r="E313" t="s">
        <v>24</v>
      </c>
      <c r="F313" t="s">
        <v>25</v>
      </c>
      <c r="G313" t="s">
        <v>64</v>
      </c>
      <c r="H313" t="s">
        <v>71</v>
      </c>
      <c r="I313">
        <v>1</v>
      </c>
      <c r="J313" t="s">
        <v>245</v>
      </c>
      <c r="K313" s="3" t="s">
        <v>193</v>
      </c>
      <c r="L313" s="3" t="s">
        <v>235</v>
      </c>
      <c r="M313">
        <v>45</v>
      </c>
      <c r="N313">
        <v>0</v>
      </c>
      <c r="O313">
        <v>55</v>
      </c>
      <c r="P313">
        <v>0</v>
      </c>
      <c r="T313" t="str">
        <f>Attack[[#This Row],[服装]]&amp;Attack[[#This Row],[名前]]&amp;Attack[[#This Row],[レアリティ]]</f>
        <v>ユニフォーム唐松拓巳ICONIC</v>
      </c>
    </row>
    <row r="314" spans="1:20" x14ac:dyDescent="0.3">
      <c r="A314">
        <f>VLOOKUP(Attack[[#This Row],[No用]],SetNo[[No.用]:[vlookup 用]],2,FALSE)</f>
        <v>77</v>
      </c>
      <c r="B314">
        <f>IF(A313&lt;&gt;Attack[[#This Row],[No]],1,B313+1)</f>
        <v>1</v>
      </c>
      <c r="C314" t="s">
        <v>216</v>
      </c>
      <c r="D314" t="s">
        <v>67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245</v>
      </c>
      <c r="K314" s="3" t="s">
        <v>178</v>
      </c>
      <c r="L314" s="3" t="s">
        <v>183</v>
      </c>
      <c r="M314">
        <v>35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ユニフォーム田沢裕樹ICONIC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2</v>
      </c>
      <c r="C315" t="s">
        <v>216</v>
      </c>
      <c r="D315" t="s">
        <v>67</v>
      </c>
      <c r="E315" t="s">
        <v>28</v>
      </c>
      <c r="F315" t="s">
        <v>25</v>
      </c>
      <c r="G315" t="s">
        <v>64</v>
      </c>
      <c r="H315" t="s">
        <v>71</v>
      </c>
      <c r="I315">
        <v>1</v>
      </c>
      <c r="J315" t="s">
        <v>245</v>
      </c>
      <c r="K315" s="3" t="s">
        <v>179</v>
      </c>
      <c r="L315" s="3" t="s">
        <v>183</v>
      </c>
      <c r="M315">
        <v>35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ユニフォーム田沢裕樹ICONIC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3</v>
      </c>
      <c r="C316" t="s">
        <v>216</v>
      </c>
      <c r="D316" t="s">
        <v>67</v>
      </c>
      <c r="E316" t="s">
        <v>28</v>
      </c>
      <c r="F316" t="s">
        <v>25</v>
      </c>
      <c r="G316" t="s">
        <v>64</v>
      </c>
      <c r="H316" t="s">
        <v>71</v>
      </c>
      <c r="I316">
        <v>1</v>
      </c>
      <c r="J316" t="s">
        <v>245</v>
      </c>
      <c r="K316" s="3" t="s">
        <v>180</v>
      </c>
      <c r="L316" s="3" t="s">
        <v>183</v>
      </c>
      <c r="M316">
        <v>42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ユニフォーム田沢裕樹ICONIC</v>
      </c>
    </row>
    <row r="317" spans="1:20" x14ac:dyDescent="0.3">
      <c r="A317">
        <f>VLOOKUP(Attack[[#This Row],[No用]],SetNo[[No.用]:[vlookup 用]],2,FALSE)</f>
        <v>77</v>
      </c>
      <c r="B317">
        <f>IF(A316&lt;&gt;Attack[[#This Row],[No]],1,B316+1)</f>
        <v>4</v>
      </c>
      <c r="C317" t="s">
        <v>216</v>
      </c>
      <c r="D317" t="s">
        <v>67</v>
      </c>
      <c r="E317" t="s">
        <v>28</v>
      </c>
      <c r="F317" t="s">
        <v>25</v>
      </c>
      <c r="G317" t="s">
        <v>64</v>
      </c>
      <c r="H317" t="s">
        <v>71</v>
      </c>
      <c r="I317">
        <v>1</v>
      </c>
      <c r="J317" t="s">
        <v>245</v>
      </c>
      <c r="K317" s="3" t="s">
        <v>182</v>
      </c>
      <c r="L317" s="3" t="s">
        <v>172</v>
      </c>
      <c r="M317">
        <v>30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ユニフォーム田沢裕樹ICONIC</v>
      </c>
    </row>
    <row r="318" spans="1:20" x14ac:dyDescent="0.3">
      <c r="A318">
        <f>VLOOKUP(Attack[[#This Row],[No用]],SetNo[[No.用]:[vlookup 用]],2,FALSE)</f>
        <v>77</v>
      </c>
      <c r="B318">
        <f>IF(A317&lt;&gt;Attack[[#This Row],[No]],1,B317+1)</f>
        <v>5</v>
      </c>
      <c r="C318" t="s">
        <v>216</v>
      </c>
      <c r="D318" t="s">
        <v>67</v>
      </c>
      <c r="E318" t="s">
        <v>28</v>
      </c>
      <c r="F318" t="s">
        <v>25</v>
      </c>
      <c r="G318" t="s">
        <v>64</v>
      </c>
      <c r="H318" t="s">
        <v>71</v>
      </c>
      <c r="I318">
        <v>1</v>
      </c>
      <c r="J318" t="s">
        <v>245</v>
      </c>
      <c r="K318" s="3" t="s">
        <v>181</v>
      </c>
      <c r="L318" s="3" t="s">
        <v>235</v>
      </c>
      <c r="M318">
        <v>45</v>
      </c>
      <c r="N318">
        <v>0</v>
      </c>
      <c r="O318">
        <v>55</v>
      </c>
      <c r="P318">
        <v>0</v>
      </c>
      <c r="T318" t="str">
        <f>Attack[[#This Row],[服装]]&amp;Attack[[#This Row],[名前]]&amp;Attack[[#This Row],[レアリティ]]</f>
        <v>ユニフォーム田沢裕樹ICONIC</v>
      </c>
    </row>
    <row r="319" spans="1:20" x14ac:dyDescent="0.3">
      <c r="A319">
        <f>VLOOKUP(Attack[[#This Row],[No用]],SetNo[[No.用]:[vlookup 用]],2,FALSE)</f>
        <v>78</v>
      </c>
      <c r="B319">
        <f>IF(A318&lt;&gt;Attack[[#This Row],[No]],1,B318+1)</f>
        <v>1</v>
      </c>
      <c r="C319" t="s">
        <v>216</v>
      </c>
      <c r="D319" t="s">
        <v>68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245</v>
      </c>
      <c r="K319" s="3" t="s">
        <v>178</v>
      </c>
      <c r="L319" s="3" t="s">
        <v>172</v>
      </c>
      <c r="M319">
        <v>27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ユニフォーム子安颯真ICONIC</v>
      </c>
    </row>
    <row r="320" spans="1:20" x14ac:dyDescent="0.3">
      <c r="A320">
        <f>VLOOKUP(Attack[[#This Row],[No用]],SetNo[[No.用]:[vlookup 用]],2,FALSE)</f>
        <v>78</v>
      </c>
      <c r="B320">
        <f>IF(A319&lt;&gt;Attack[[#This Row],[No]],1,B319+1)</f>
        <v>2</v>
      </c>
      <c r="C320" t="s">
        <v>216</v>
      </c>
      <c r="D320" t="s">
        <v>68</v>
      </c>
      <c r="E320" t="s">
        <v>28</v>
      </c>
      <c r="F320" t="s">
        <v>26</v>
      </c>
      <c r="G320" t="s">
        <v>64</v>
      </c>
      <c r="H320" t="s">
        <v>71</v>
      </c>
      <c r="I320">
        <v>1</v>
      </c>
      <c r="J320" t="s">
        <v>245</v>
      </c>
      <c r="K320" s="3" t="s">
        <v>179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ユニフォーム子安颯真ICONIC</v>
      </c>
    </row>
    <row r="321" spans="1:20" x14ac:dyDescent="0.3">
      <c r="A321">
        <f>VLOOKUP(Attack[[#This Row],[No用]],SetNo[[No.用]:[vlookup 用]],2,FALSE)</f>
        <v>78</v>
      </c>
      <c r="B321">
        <f>IF(A320&lt;&gt;Attack[[#This Row],[No]],1,B320+1)</f>
        <v>3</v>
      </c>
      <c r="C321" t="s">
        <v>216</v>
      </c>
      <c r="D321" t="s">
        <v>68</v>
      </c>
      <c r="E321" t="s">
        <v>28</v>
      </c>
      <c r="F321" t="s">
        <v>26</v>
      </c>
      <c r="G321" t="s">
        <v>64</v>
      </c>
      <c r="H321" t="s">
        <v>71</v>
      </c>
      <c r="I321">
        <v>1</v>
      </c>
      <c r="J321" t="s">
        <v>245</v>
      </c>
      <c r="K321" s="3" t="s">
        <v>182</v>
      </c>
      <c r="L321" s="3" t="s">
        <v>172</v>
      </c>
      <c r="M321">
        <v>25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ユニフォーム子安颯真ICONIC</v>
      </c>
    </row>
    <row r="322" spans="1:20" x14ac:dyDescent="0.3">
      <c r="A322">
        <f>VLOOKUP(Attack[[#This Row],[No用]],SetNo[[No.用]:[vlookup 用]],2,FALSE)</f>
        <v>79</v>
      </c>
      <c r="B322">
        <f>IF(A321&lt;&gt;Attack[[#This Row],[No]],1,B321+1)</f>
        <v>1</v>
      </c>
      <c r="C322" t="s">
        <v>216</v>
      </c>
      <c r="D322" t="s">
        <v>69</v>
      </c>
      <c r="E322" t="s">
        <v>28</v>
      </c>
      <c r="F322" t="s">
        <v>21</v>
      </c>
      <c r="G322" t="s">
        <v>64</v>
      </c>
      <c r="H322" t="s">
        <v>71</v>
      </c>
      <c r="I322">
        <v>1</v>
      </c>
      <c r="J322" t="s">
        <v>245</v>
      </c>
      <c r="K322" s="3"/>
      <c r="L322" s="3"/>
      <c r="M322">
        <v>0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ユニフォーム横手駿ICONIC</v>
      </c>
    </row>
    <row r="323" spans="1:20" x14ac:dyDescent="0.3">
      <c r="A323">
        <f>VLOOKUP(Attack[[#This Row],[No用]],SetNo[[No.用]:[vlookup 用]],2,FALSE)</f>
        <v>80</v>
      </c>
      <c r="B323">
        <f>IF(A322&lt;&gt;Attack[[#This Row],[No]],1,B322+1)</f>
        <v>1</v>
      </c>
      <c r="C323" t="s">
        <v>216</v>
      </c>
      <c r="D323" t="s">
        <v>70</v>
      </c>
      <c r="E323" t="s">
        <v>28</v>
      </c>
      <c r="F323" t="s">
        <v>31</v>
      </c>
      <c r="G323" t="s">
        <v>64</v>
      </c>
      <c r="H323" t="s">
        <v>71</v>
      </c>
      <c r="I323">
        <v>1</v>
      </c>
      <c r="J323" t="s">
        <v>245</v>
      </c>
      <c r="K323" s="3" t="s">
        <v>178</v>
      </c>
      <c r="L323" s="3" t="s">
        <v>172</v>
      </c>
      <c r="M323">
        <v>27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ユニフォーム夏瀬伊吹ICONIC</v>
      </c>
    </row>
    <row r="324" spans="1:20" x14ac:dyDescent="0.3">
      <c r="A324">
        <f>VLOOKUP(Attack[[#This Row],[No用]],SetNo[[No.用]:[vlookup 用]],2,FALSE)</f>
        <v>80</v>
      </c>
      <c r="B324">
        <f>IF(A323&lt;&gt;Attack[[#This Row],[No]],1,B323+1)</f>
        <v>2</v>
      </c>
      <c r="C324" t="s">
        <v>216</v>
      </c>
      <c r="D324" t="s">
        <v>70</v>
      </c>
      <c r="E324" t="s">
        <v>28</v>
      </c>
      <c r="F324" t="s">
        <v>31</v>
      </c>
      <c r="G324" t="s">
        <v>64</v>
      </c>
      <c r="H324" t="s">
        <v>71</v>
      </c>
      <c r="I324">
        <v>1</v>
      </c>
      <c r="J324" t="s">
        <v>245</v>
      </c>
      <c r="K324" s="3" t="s">
        <v>179</v>
      </c>
      <c r="L324" s="3" t="s">
        <v>172</v>
      </c>
      <c r="M324">
        <v>27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ユニフォーム夏瀬伊吹ICONIC</v>
      </c>
    </row>
    <row r="325" spans="1:20" x14ac:dyDescent="0.3">
      <c r="A325">
        <f>VLOOKUP(Attack[[#This Row],[No用]],SetNo[[No.用]:[vlookup 用]],2,FALSE)</f>
        <v>81</v>
      </c>
      <c r="B325">
        <f>IF(A324&lt;&gt;Attack[[#This Row],[No]],1,B324+1)</f>
        <v>1</v>
      </c>
      <c r="C325" t="s">
        <v>216</v>
      </c>
      <c r="D325" t="s">
        <v>72</v>
      </c>
      <c r="E325" t="s">
        <v>23</v>
      </c>
      <c r="F325" t="s">
        <v>31</v>
      </c>
      <c r="G325" t="s">
        <v>75</v>
      </c>
      <c r="H325" t="s">
        <v>71</v>
      </c>
      <c r="I325">
        <v>1</v>
      </c>
      <c r="J325" t="s">
        <v>245</v>
      </c>
      <c r="K325" s="3" t="s">
        <v>178</v>
      </c>
      <c r="L325" s="3" t="s">
        <v>172</v>
      </c>
      <c r="M325">
        <v>27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ユニフォーム古牧譲ICONIC</v>
      </c>
    </row>
    <row r="326" spans="1:20" x14ac:dyDescent="0.3">
      <c r="A326">
        <f>VLOOKUP(Attack[[#This Row],[No用]],SetNo[[No.用]:[vlookup 用]],2,FALSE)</f>
        <v>81</v>
      </c>
      <c r="B326">
        <f>IF(A325&lt;&gt;Attack[[#This Row],[No]],1,B325+1)</f>
        <v>2</v>
      </c>
      <c r="C326" t="s">
        <v>216</v>
      </c>
      <c r="D326" t="s">
        <v>72</v>
      </c>
      <c r="E326" t="s">
        <v>23</v>
      </c>
      <c r="F326" t="s">
        <v>31</v>
      </c>
      <c r="G326" t="s">
        <v>75</v>
      </c>
      <c r="H326" t="s">
        <v>71</v>
      </c>
      <c r="I326">
        <v>1</v>
      </c>
      <c r="J326" t="s">
        <v>245</v>
      </c>
      <c r="K326" s="3" t="s">
        <v>179</v>
      </c>
      <c r="L326" s="3" t="s">
        <v>172</v>
      </c>
      <c r="M326">
        <v>27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ユニフォーム古牧譲ICONIC</v>
      </c>
    </row>
    <row r="327" spans="1:20" x14ac:dyDescent="0.3">
      <c r="A327">
        <f>VLOOKUP(Attack[[#This Row],[No用]],SetNo[[No.用]:[vlookup 用]],2,FALSE)</f>
        <v>82</v>
      </c>
      <c r="B327">
        <f>IF(A326&lt;&gt;Attack[[#This Row],[No]],1,B326+1)</f>
        <v>1</v>
      </c>
      <c r="C327" t="s">
        <v>216</v>
      </c>
      <c r="D327" t="s">
        <v>76</v>
      </c>
      <c r="E327" t="s">
        <v>28</v>
      </c>
      <c r="F327" t="s">
        <v>25</v>
      </c>
      <c r="G327" t="s">
        <v>75</v>
      </c>
      <c r="H327" t="s">
        <v>71</v>
      </c>
      <c r="I327">
        <v>1</v>
      </c>
      <c r="J327" t="s">
        <v>245</v>
      </c>
      <c r="K327" s="3" t="s">
        <v>178</v>
      </c>
      <c r="L327" s="3" t="s">
        <v>183</v>
      </c>
      <c r="M327">
        <v>35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ユニフォーム浅虫快人ICONIC</v>
      </c>
    </row>
    <row r="328" spans="1:20" x14ac:dyDescent="0.3">
      <c r="A328">
        <f>VLOOKUP(Attack[[#This Row],[No用]],SetNo[[No.用]:[vlookup 用]],2,FALSE)</f>
        <v>82</v>
      </c>
      <c r="B328">
        <f>IF(A327&lt;&gt;Attack[[#This Row],[No]],1,B327+1)</f>
        <v>2</v>
      </c>
      <c r="C328" t="s">
        <v>216</v>
      </c>
      <c r="D328" t="s">
        <v>76</v>
      </c>
      <c r="E328" t="s">
        <v>28</v>
      </c>
      <c r="F328" t="s">
        <v>25</v>
      </c>
      <c r="G328" t="s">
        <v>75</v>
      </c>
      <c r="H328" t="s">
        <v>71</v>
      </c>
      <c r="I328">
        <v>1</v>
      </c>
      <c r="J328" t="s">
        <v>245</v>
      </c>
      <c r="K328" s="3" t="s">
        <v>179</v>
      </c>
      <c r="L328" s="3" t="s">
        <v>183</v>
      </c>
      <c r="M328">
        <v>35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ユニフォーム浅虫快人ICONIC</v>
      </c>
    </row>
    <row r="329" spans="1:20" x14ac:dyDescent="0.3">
      <c r="A329">
        <f>VLOOKUP(Attack[[#This Row],[No用]],SetNo[[No.用]:[vlookup 用]],2,FALSE)</f>
        <v>82</v>
      </c>
      <c r="B329">
        <f>IF(A328&lt;&gt;Attack[[#This Row],[No]],1,B328+1)</f>
        <v>3</v>
      </c>
      <c r="C329" t="s">
        <v>216</v>
      </c>
      <c r="D329" t="s">
        <v>76</v>
      </c>
      <c r="E329" t="s">
        <v>28</v>
      </c>
      <c r="F329" t="s">
        <v>25</v>
      </c>
      <c r="G329" t="s">
        <v>75</v>
      </c>
      <c r="H329" t="s">
        <v>71</v>
      </c>
      <c r="I329">
        <v>1</v>
      </c>
      <c r="J329" t="s">
        <v>245</v>
      </c>
      <c r="K329" s="3" t="s">
        <v>180</v>
      </c>
      <c r="L329" s="3" t="s">
        <v>183</v>
      </c>
      <c r="M329">
        <v>43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ユニフォーム浅虫快人ICONIC</v>
      </c>
    </row>
    <row r="330" spans="1:20" x14ac:dyDescent="0.3">
      <c r="A330">
        <f>VLOOKUP(Attack[[#This Row],[No用]],SetNo[[No.用]:[vlookup 用]],2,FALSE)</f>
        <v>82</v>
      </c>
      <c r="B330">
        <f>IF(A329&lt;&gt;Attack[[#This Row],[No]],1,B329+1)</f>
        <v>4</v>
      </c>
      <c r="C330" t="s">
        <v>216</v>
      </c>
      <c r="D330" t="s">
        <v>76</v>
      </c>
      <c r="E330" t="s">
        <v>28</v>
      </c>
      <c r="F330" t="s">
        <v>25</v>
      </c>
      <c r="G330" t="s">
        <v>75</v>
      </c>
      <c r="H330" t="s">
        <v>71</v>
      </c>
      <c r="I330">
        <v>1</v>
      </c>
      <c r="J330" t="s">
        <v>245</v>
      </c>
      <c r="K330" s="3" t="s">
        <v>182</v>
      </c>
      <c r="L330" s="3" t="s">
        <v>172</v>
      </c>
      <c r="M330">
        <v>31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ユニフォーム浅虫快人ICONIC</v>
      </c>
    </row>
    <row r="331" spans="1:20" x14ac:dyDescent="0.3">
      <c r="A331">
        <f>VLOOKUP(Attack[[#This Row],[No用]],SetNo[[No.用]:[vlookup 用]],2,FALSE)</f>
        <v>82</v>
      </c>
      <c r="B331">
        <f>IF(A330&lt;&gt;Attack[[#This Row],[No]],1,B330+1)</f>
        <v>5</v>
      </c>
      <c r="C331" t="s">
        <v>216</v>
      </c>
      <c r="D331" t="s">
        <v>76</v>
      </c>
      <c r="E331" t="s">
        <v>28</v>
      </c>
      <c r="F331" t="s">
        <v>25</v>
      </c>
      <c r="G331" t="s">
        <v>75</v>
      </c>
      <c r="H331" t="s">
        <v>71</v>
      </c>
      <c r="I331">
        <v>1</v>
      </c>
      <c r="J331" t="s">
        <v>245</v>
      </c>
      <c r="K331" s="3" t="s">
        <v>193</v>
      </c>
      <c r="L331" s="3" t="s">
        <v>235</v>
      </c>
      <c r="M331">
        <v>46</v>
      </c>
      <c r="N331">
        <v>0</v>
      </c>
      <c r="O331">
        <v>56</v>
      </c>
      <c r="P331">
        <v>0</v>
      </c>
      <c r="T331" t="str">
        <f>Attack[[#This Row],[服装]]&amp;Attack[[#This Row],[名前]]&amp;Attack[[#This Row],[レアリティ]]</f>
        <v>ユニフォーム浅虫快人ICONIC</v>
      </c>
    </row>
    <row r="332" spans="1:20" x14ac:dyDescent="0.3">
      <c r="A332">
        <f>VLOOKUP(Attack[[#This Row],[No用]],SetNo[[No.用]:[vlookup 用]],2,FALSE)</f>
        <v>83</v>
      </c>
      <c r="B332">
        <f>IF(A331&lt;&gt;Attack[[#This Row],[No]],1,B331+1)</f>
        <v>1</v>
      </c>
      <c r="C332" t="s">
        <v>216</v>
      </c>
      <c r="D332" t="s">
        <v>79</v>
      </c>
      <c r="E332" t="s">
        <v>23</v>
      </c>
      <c r="F332" t="s">
        <v>21</v>
      </c>
      <c r="G332" t="s">
        <v>75</v>
      </c>
      <c r="H332" t="s">
        <v>71</v>
      </c>
      <c r="I332">
        <v>1</v>
      </c>
      <c r="J332" t="s">
        <v>245</v>
      </c>
      <c r="K332" s="3"/>
      <c r="L332" s="3"/>
      <c r="M332">
        <v>0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ユニフォーム南田大志ICONIC</v>
      </c>
    </row>
    <row r="333" spans="1:20" x14ac:dyDescent="0.3">
      <c r="A333">
        <f>VLOOKUP(Attack[[#This Row],[No用]],SetNo[[No.用]:[vlookup 用]],2,FALSE)</f>
        <v>84</v>
      </c>
      <c r="B333">
        <f>IF(A332&lt;&gt;Attack[[#This Row],[No]],1,B332+1)</f>
        <v>1</v>
      </c>
      <c r="C333" t="s">
        <v>216</v>
      </c>
      <c r="D333" t="s">
        <v>81</v>
      </c>
      <c r="E333" t="s">
        <v>23</v>
      </c>
      <c r="F333" t="s">
        <v>26</v>
      </c>
      <c r="G333" t="s">
        <v>75</v>
      </c>
      <c r="H333" t="s">
        <v>71</v>
      </c>
      <c r="I333">
        <v>1</v>
      </c>
      <c r="J333" t="s">
        <v>245</v>
      </c>
      <c r="K333" s="3" t="s">
        <v>178</v>
      </c>
      <c r="L333" s="3" t="s">
        <v>172</v>
      </c>
      <c r="M333">
        <v>27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ユニフォーム湯川良明ICONIC</v>
      </c>
    </row>
    <row r="334" spans="1:20" x14ac:dyDescent="0.3">
      <c r="A334">
        <f>VLOOKUP(Attack[[#This Row],[No用]],SetNo[[No.用]:[vlookup 用]],2,FALSE)</f>
        <v>84</v>
      </c>
      <c r="B334">
        <f>IF(A333&lt;&gt;Attack[[#This Row],[No]],1,B333+1)</f>
        <v>2</v>
      </c>
      <c r="C334" t="s">
        <v>216</v>
      </c>
      <c r="D334" t="s">
        <v>81</v>
      </c>
      <c r="E334" t="s">
        <v>23</v>
      </c>
      <c r="F334" t="s">
        <v>26</v>
      </c>
      <c r="G334" t="s">
        <v>75</v>
      </c>
      <c r="H334" t="s">
        <v>71</v>
      </c>
      <c r="I334">
        <v>1</v>
      </c>
      <c r="J334" t="s">
        <v>245</v>
      </c>
      <c r="K334" s="3" t="s">
        <v>179</v>
      </c>
      <c r="L334" s="3" t="s">
        <v>172</v>
      </c>
      <c r="M334">
        <v>25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ユニフォーム湯川良明ICONIC</v>
      </c>
    </row>
    <row r="335" spans="1:20" x14ac:dyDescent="0.3">
      <c r="A335">
        <f>VLOOKUP(Attack[[#This Row],[No用]],SetNo[[No.用]:[vlookup 用]],2,FALSE)</f>
        <v>84</v>
      </c>
      <c r="B335">
        <f>IF(A334&lt;&gt;Attack[[#This Row],[No]],1,B334+1)</f>
        <v>3</v>
      </c>
      <c r="C335" t="s">
        <v>216</v>
      </c>
      <c r="D335" t="s">
        <v>81</v>
      </c>
      <c r="E335" t="s">
        <v>23</v>
      </c>
      <c r="F335" t="s">
        <v>26</v>
      </c>
      <c r="G335" t="s">
        <v>75</v>
      </c>
      <c r="H335" t="s">
        <v>71</v>
      </c>
      <c r="I335">
        <v>1</v>
      </c>
      <c r="J335" t="s">
        <v>245</v>
      </c>
      <c r="K335" s="3" t="s">
        <v>182</v>
      </c>
      <c r="L335" s="3" t="s">
        <v>172</v>
      </c>
      <c r="M335">
        <v>25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ユニフォーム湯川良明ICONIC</v>
      </c>
    </row>
    <row r="336" spans="1:20" x14ac:dyDescent="0.3">
      <c r="A336">
        <f>VLOOKUP(Attack[[#This Row],[No用]],SetNo[[No.用]:[vlookup 用]],2,FALSE)</f>
        <v>85</v>
      </c>
      <c r="B336">
        <f>IF(A335&lt;&gt;Attack[[#This Row],[No]],1,B335+1)</f>
        <v>1</v>
      </c>
      <c r="C336" t="s">
        <v>216</v>
      </c>
      <c r="D336" t="s">
        <v>83</v>
      </c>
      <c r="E336" t="s">
        <v>23</v>
      </c>
      <c r="F336" t="s">
        <v>25</v>
      </c>
      <c r="G336" t="s">
        <v>75</v>
      </c>
      <c r="H336" t="s">
        <v>71</v>
      </c>
      <c r="I336">
        <v>1</v>
      </c>
      <c r="J336" t="s">
        <v>245</v>
      </c>
      <c r="K336" s="3" t="s">
        <v>178</v>
      </c>
      <c r="L336" s="3" t="s">
        <v>183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ユニフォーム稲垣功ICONIC</v>
      </c>
    </row>
    <row r="337" spans="1:20" x14ac:dyDescent="0.3">
      <c r="A337">
        <f>VLOOKUP(Attack[[#This Row],[No用]],SetNo[[No.用]:[vlookup 用]],2,FALSE)</f>
        <v>85</v>
      </c>
      <c r="B337">
        <f>IF(A336&lt;&gt;Attack[[#This Row],[No]],1,B336+1)</f>
        <v>2</v>
      </c>
      <c r="C337" t="s">
        <v>216</v>
      </c>
      <c r="D337" t="s">
        <v>83</v>
      </c>
      <c r="E337" t="s">
        <v>23</v>
      </c>
      <c r="F337" t="s">
        <v>25</v>
      </c>
      <c r="G337" t="s">
        <v>75</v>
      </c>
      <c r="H337" t="s">
        <v>71</v>
      </c>
      <c r="I337">
        <v>1</v>
      </c>
      <c r="J337" t="s">
        <v>245</v>
      </c>
      <c r="K337" s="3" t="s">
        <v>179</v>
      </c>
      <c r="L337" s="3" t="s">
        <v>183</v>
      </c>
      <c r="M337">
        <v>33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ユニフォーム稲垣功ICONIC</v>
      </c>
    </row>
    <row r="338" spans="1:20" x14ac:dyDescent="0.3">
      <c r="A338">
        <f>VLOOKUP(Attack[[#This Row],[No用]],SetNo[[No.用]:[vlookup 用]],2,FALSE)</f>
        <v>85</v>
      </c>
      <c r="B338">
        <f>IF(A337&lt;&gt;Attack[[#This Row],[No]],1,B337+1)</f>
        <v>3</v>
      </c>
      <c r="C338" t="s">
        <v>216</v>
      </c>
      <c r="D338" t="s">
        <v>83</v>
      </c>
      <c r="E338" t="s">
        <v>23</v>
      </c>
      <c r="F338" t="s">
        <v>25</v>
      </c>
      <c r="G338" t="s">
        <v>75</v>
      </c>
      <c r="H338" t="s">
        <v>71</v>
      </c>
      <c r="I338">
        <v>1</v>
      </c>
      <c r="J338" t="s">
        <v>245</v>
      </c>
      <c r="K338" s="3" t="s">
        <v>296</v>
      </c>
      <c r="L338" s="3" t="s">
        <v>183</v>
      </c>
      <c r="M338">
        <v>43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ユニフォーム稲垣功ICONIC</v>
      </c>
    </row>
    <row r="339" spans="1:20" x14ac:dyDescent="0.3">
      <c r="A339">
        <f>VLOOKUP(Attack[[#This Row],[No用]],SetNo[[No.用]:[vlookup 用]],2,FALSE)</f>
        <v>85</v>
      </c>
      <c r="B339">
        <f>IF(A338&lt;&gt;Attack[[#This Row],[No]],1,B338+1)</f>
        <v>4</v>
      </c>
      <c r="C339" t="s">
        <v>216</v>
      </c>
      <c r="D339" t="s">
        <v>83</v>
      </c>
      <c r="E339" t="s">
        <v>23</v>
      </c>
      <c r="F339" t="s">
        <v>25</v>
      </c>
      <c r="G339" t="s">
        <v>75</v>
      </c>
      <c r="H339" t="s">
        <v>71</v>
      </c>
      <c r="I339">
        <v>1</v>
      </c>
      <c r="J339" t="s">
        <v>245</v>
      </c>
      <c r="K339" s="3" t="s">
        <v>182</v>
      </c>
      <c r="L339" s="3" t="s">
        <v>172</v>
      </c>
      <c r="M339">
        <v>31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ユニフォーム稲垣功ICONIC</v>
      </c>
    </row>
    <row r="340" spans="1:20" x14ac:dyDescent="0.3">
      <c r="A340">
        <f>VLOOKUP(Attack[[#This Row],[No用]],SetNo[[No.用]:[vlookup 用]],2,FALSE)</f>
        <v>85</v>
      </c>
      <c r="B340">
        <f>IF(A339&lt;&gt;Attack[[#This Row],[No]],1,B339+1)</f>
        <v>5</v>
      </c>
      <c r="C340" t="s">
        <v>216</v>
      </c>
      <c r="D340" t="s">
        <v>83</v>
      </c>
      <c r="E340" t="s">
        <v>23</v>
      </c>
      <c r="F340" t="s">
        <v>25</v>
      </c>
      <c r="G340" t="s">
        <v>75</v>
      </c>
      <c r="H340" t="s">
        <v>71</v>
      </c>
      <c r="I340">
        <v>1</v>
      </c>
      <c r="J340" t="s">
        <v>245</v>
      </c>
      <c r="K340" s="3" t="s">
        <v>193</v>
      </c>
      <c r="L340" s="3" t="s">
        <v>235</v>
      </c>
      <c r="M340">
        <v>44</v>
      </c>
      <c r="N340">
        <v>0</v>
      </c>
      <c r="O340">
        <v>54</v>
      </c>
      <c r="P340">
        <v>0</v>
      </c>
      <c r="T340" t="str">
        <f>Attack[[#This Row],[服装]]&amp;Attack[[#This Row],[名前]]&amp;Attack[[#This Row],[レアリティ]]</f>
        <v>ユニフォーム稲垣功ICONIC</v>
      </c>
    </row>
    <row r="341" spans="1:20" x14ac:dyDescent="0.3">
      <c r="A341">
        <f>VLOOKUP(Attack[[#This Row],[No用]],SetNo[[No.用]:[vlookup 用]],2,FALSE)</f>
        <v>86</v>
      </c>
      <c r="B341">
        <f>IF(A340&lt;&gt;Attack[[#This Row],[No]],1,B340+1)</f>
        <v>1</v>
      </c>
      <c r="C341" t="s">
        <v>216</v>
      </c>
      <c r="D341" t="s">
        <v>86</v>
      </c>
      <c r="E341" t="s">
        <v>23</v>
      </c>
      <c r="F341" t="s">
        <v>26</v>
      </c>
      <c r="G341" t="s">
        <v>75</v>
      </c>
      <c r="H341" t="s">
        <v>71</v>
      </c>
      <c r="I341">
        <v>1</v>
      </c>
      <c r="J341" t="s">
        <v>245</v>
      </c>
      <c r="K341" s="3" t="s">
        <v>178</v>
      </c>
      <c r="L341" s="3" t="s">
        <v>172</v>
      </c>
      <c r="M341">
        <v>27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ユニフォーム馬門英治ICONIC</v>
      </c>
    </row>
    <row r="342" spans="1:20" x14ac:dyDescent="0.3">
      <c r="A342">
        <f>VLOOKUP(Attack[[#This Row],[No用]],SetNo[[No.用]:[vlookup 用]],2,FALSE)</f>
        <v>86</v>
      </c>
      <c r="B342">
        <f>IF(A341&lt;&gt;Attack[[#This Row],[No]],1,B341+1)</f>
        <v>2</v>
      </c>
      <c r="C342" t="s">
        <v>216</v>
      </c>
      <c r="D342" t="s">
        <v>86</v>
      </c>
      <c r="E342" t="s">
        <v>23</v>
      </c>
      <c r="F342" t="s">
        <v>26</v>
      </c>
      <c r="G342" t="s">
        <v>75</v>
      </c>
      <c r="H342" t="s">
        <v>71</v>
      </c>
      <c r="I342">
        <v>1</v>
      </c>
      <c r="J342" t="s">
        <v>245</v>
      </c>
      <c r="K342" s="3" t="s">
        <v>179</v>
      </c>
      <c r="L342" s="3" t="s">
        <v>172</v>
      </c>
      <c r="M342">
        <v>25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ユニフォーム馬門英治ICONIC</v>
      </c>
    </row>
    <row r="343" spans="1:20" x14ac:dyDescent="0.3">
      <c r="A343">
        <f>VLOOKUP(Attack[[#This Row],[No用]],SetNo[[No.用]:[vlookup 用]],2,FALSE)</f>
        <v>86</v>
      </c>
      <c r="B343">
        <f>IF(A342&lt;&gt;Attack[[#This Row],[No]],1,B342+1)</f>
        <v>3</v>
      </c>
      <c r="C343" t="s">
        <v>216</v>
      </c>
      <c r="D343" t="s">
        <v>86</v>
      </c>
      <c r="E343" t="s">
        <v>23</v>
      </c>
      <c r="F343" t="s">
        <v>26</v>
      </c>
      <c r="G343" t="s">
        <v>75</v>
      </c>
      <c r="H343" t="s">
        <v>71</v>
      </c>
      <c r="I343">
        <v>1</v>
      </c>
      <c r="J343" t="s">
        <v>245</v>
      </c>
      <c r="K343" s="3" t="s">
        <v>182</v>
      </c>
      <c r="L343" s="3" t="s">
        <v>172</v>
      </c>
      <c r="M343">
        <v>25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ユニフォーム馬門英治ICONIC</v>
      </c>
    </row>
    <row r="344" spans="1:20" x14ac:dyDescent="0.3">
      <c r="A344">
        <f>VLOOKUP(Attack[[#This Row],[No用]],SetNo[[No.用]:[vlookup 用]],2,FALSE)</f>
        <v>87</v>
      </c>
      <c r="B344">
        <f>IF(A343&lt;&gt;Attack[[#This Row],[No]],1,B343+1)</f>
        <v>1</v>
      </c>
      <c r="C344" t="s">
        <v>216</v>
      </c>
      <c r="D344" t="s">
        <v>88</v>
      </c>
      <c r="E344" t="s">
        <v>23</v>
      </c>
      <c r="F344" t="s">
        <v>25</v>
      </c>
      <c r="G344" t="s">
        <v>75</v>
      </c>
      <c r="H344" t="s">
        <v>71</v>
      </c>
      <c r="I344">
        <v>1</v>
      </c>
      <c r="J344" t="s">
        <v>245</v>
      </c>
      <c r="K344" s="3" t="s">
        <v>178</v>
      </c>
      <c r="L344" s="3" t="s">
        <v>183</v>
      </c>
      <c r="M344">
        <v>33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ユニフォーム百沢雄大ICONIC</v>
      </c>
    </row>
    <row r="345" spans="1:20" x14ac:dyDescent="0.3">
      <c r="A345">
        <f>VLOOKUP(Attack[[#This Row],[No用]],SetNo[[No.用]:[vlookup 用]],2,FALSE)</f>
        <v>87</v>
      </c>
      <c r="B345">
        <f>IF(A344&lt;&gt;Attack[[#This Row],[No]],1,B344+1)</f>
        <v>2</v>
      </c>
      <c r="C345" t="s">
        <v>216</v>
      </c>
      <c r="D345" t="s">
        <v>88</v>
      </c>
      <c r="E345" t="s">
        <v>23</v>
      </c>
      <c r="F345" t="s">
        <v>25</v>
      </c>
      <c r="G345" t="s">
        <v>75</v>
      </c>
      <c r="H345" t="s">
        <v>71</v>
      </c>
      <c r="I345">
        <v>1</v>
      </c>
      <c r="J345" t="s">
        <v>245</v>
      </c>
      <c r="K345" s="3" t="s">
        <v>179</v>
      </c>
      <c r="L345" s="3" t="s">
        <v>172</v>
      </c>
      <c r="M345">
        <v>12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ユニフォーム百沢雄大ICONIC</v>
      </c>
    </row>
    <row r="346" spans="1:20" x14ac:dyDescent="0.3">
      <c r="A346">
        <f>VLOOKUP(Attack[[#This Row],[No用]],SetNo[[No.用]:[vlookup 用]],2,FALSE)</f>
        <v>87</v>
      </c>
      <c r="B346">
        <f>IF(A345&lt;&gt;Attack[[#This Row],[No]],1,B345+1)</f>
        <v>3</v>
      </c>
      <c r="C346" t="s">
        <v>216</v>
      </c>
      <c r="D346" t="s">
        <v>88</v>
      </c>
      <c r="E346" t="s">
        <v>23</v>
      </c>
      <c r="F346" t="s">
        <v>25</v>
      </c>
      <c r="G346" t="s">
        <v>75</v>
      </c>
      <c r="H346" t="s">
        <v>71</v>
      </c>
      <c r="I346">
        <v>1</v>
      </c>
      <c r="J346" t="s">
        <v>245</v>
      </c>
      <c r="K346" s="3" t="s">
        <v>193</v>
      </c>
      <c r="L346" s="3" t="s">
        <v>235</v>
      </c>
      <c r="M346">
        <v>50</v>
      </c>
      <c r="N346">
        <v>5</v>
      </c>
      <c r="O346">
        <v>60</v>
      </c>
      <c r="P346">
        <v>8</v>
      </c>
      <c r="T346" t="str">
        <f>Attack[[#This Row],[服装]]&amp;Attack[[#This Row],[名前]]&amp;Attack[[#This Row],[レアリティ]]</f>
        <v>ユニフォーム百沢雄大ICONIC</v>
      </c>
    </row>
    <row r="347" spans="1:20" x14ac:dyDescent="0.3">
      <c r="A347">
        <f>VLOOKUP(Attack[[#This Row],[No用]],SetNo[[No.用]:[vlookup 用]],2,FALSE)</f>
        <v>88</v>
      </c>
      <c r="B347">
        <f>IF(A346&lt;&gt;Attack[[#This Row],[No]],1,B346+1)</f>
        <v>1</v>
      </c>
      <c r="C347" s="3" t="s">
        <v>716</v>
      </c>
      <c r="D347" t="s">
        <v>88</v>
      </c>
      <c r="E347" s="3" t="s">
        <v>90</v>
      </c>
      <c r="F347" t="s">
        <v>78</v>
      </c>
      <c r="G347" t="s">
        <v>75</v>
      </c>
      <c r="H347" t="s">
        <v>71</v>
      </c>
      <c r="I347">
        <v>1</v>
      </c>
      <c r="J347" t="s">
        <v>245</v>
      </c>
      <c r="K347" s="3" t="s">
        <v>178</v>
      </c>
      <c r="L347" s="3" t="s">
        <v>183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職業体験百沢雄大ICONIC</v>
      </c>
    </row>
    <row r="348" spans="1:20" x14ac:dyDescent="0.3">
      <c r="A348">
        <f>VLOOKUP(Attack[[#This Row],[No用]],SetNo[[No.用]:[vlookup 用]],2,FALSE)</f>
        <v>88</v>
      </c>
      <c r="B348">
        <f>IF(A347&lt;&gt;Attack[[#This Row],[No]],1,B347+1)</f>
        <v>2</v>
      </c>
      <c r="C348" s="3" t="s">
        <v>716</v>
      </c>
      <c r="D348" t="s">
        <v>88</v>
      </c>
      <c r="E348" s="3" t="s">
        <v>90</v>
      </c>
      <c r="F348" t="s">
        <v>78</v>
      </c>
      <c r="G348" t="s">
        <v>75</v>
      </c>
      <c r="H348" t="s">
        <v>71</v>
      </c>
      <c r="I348">
        <v>1</v>
      </c>
      <c r="J348" t="s">
        <v>245</v>
      </c>
      <c r="K348" s="3" t="s">
        <v>179</v>
      </c>
      <c r="L348" s="3" t="s">
        <v>172</v>
      </c>
      <c r="M348">
        <v>12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職業体験百沢雄大ICONIC</v>
      </c>
    </row>
    <row r="349" spans="1:20" x14ac:dyDescent="0.3">
      <c r="A349">
        <f>VLOOKUP(Attack[[#This Row],[No用]],SetNo[[No.用]:[vlookup 用]],2,FALSE)</f>
        <v>88</v>
      </c>
      <c r="B349">
        <f>IF(A348&lt;&gt;Attack[[#This Row],[No]],1,B348+1)</f>
        <v>3</v>
      </c>
      <c r="C349" s="3" t="s">
        <v>716</v>
      </c>
      <c r="D349" t="s">
        <v>88</v>
      </c>
      <c r="E349" s="3" t="s">
        <v>90</v>
      </c>
      <c r="F349" t="s">
        <v>78</v>
      </c>
      <c r="G349" t="s">
        <v>75</v>
      </c>
      <c r="H349" t="s">
        <v>71</v>
      </c>
      <c r="I349">
        <v>1</v>
      </c>
      <c r="J349" t="s">
        <v>245</v>
      </c>
      <c r="K349" s="3" t="s">
        <v>193</v>
      </c>
      <c r="L349" s="3" t="s">
        <v>235</v>
      </c>
      <c r="M349">
        <v>50</v>
      </c>
      <c r="N349">
        <v>5</v>
      </c>
      <c r="O349">
        <v>60</v>
      </c>
      <c r="P349">
        <v>8</v>
      </c>
      <c r="T349" t="str">
        <f>Attack[[#This Row],[服装]]&amp;Attack[[#This Row],[名前]]&amp;Attack[[#This Row],[レアリティ]]</f>
        <v>職業体験百沢雄大ICONIC</v>
      </c>
    </row>
    <row r="350" spans="1:20" x14ac:dyDescent="0.3">
      <c r="A350">
        <f>VLOOKUP(Attack[[#This Row],[No用]],SetNo[[No.用]:[vlookup 用]],2,FALSE)</f>
        <v>89</v>
      </c>
      <c r="B350">
        <f>IF(A349&lt;&gt;Attack[[#This Row],[No]],1,B349+1)</f>
        <v>1</v>
      </c>
      <c r="C350" t="s">
        <v>108</v>
      </c>
      <c r="D350" t="s">
        <v>89</v>
      </c>
      <c r="E350" t="s">
        <v>90</v>
      </c>
      <c r="F350" t="s">
        <v>78</v>
      </c>
      <c r="G350" t="s">
        <v>91</v>
      </c>
      <c r="H350" t="s">
        <v>71</v>
      </c>
      <c r="I350">
        <v>1</v>
      </c>
      <c r="J350" t="s">
        <v>245</v>
      </c>
      <c r="K350" s="3" t="s">
        <v>178</v>
      </c>
      <c r="L350" s="3" t="s">
        <v>183</v>
      </c>
      <c r="M350">
        <v>39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ユニフォーム照島游児ICONIC</v>
      </c>
    </row>
    <row r="351" spans="1:20" x14ac:dyDescent="0.3">
      <c r="A351">
        <f>VLOOKUP(Attack[[#This Row],[No用]],SetNo[[No.用]:[vlookup 用]],2,FALSE)</f>
        <v>89</v>
      </c>
      <c r="B351">
        <f>IF(A350&lt;&gt;Attack[[#This Row],[No]],1,B350+1)</f>
        <v>2</v>
      </c>
      <c r="C351" t="s">
        <v>108</v>
      </c>
      <c r="D351" t="s">
        <v>89</v>
      </c>
      <c r="E351" t="s">
        <v>90</v>
      </c>
      <c r="F351" t="s">
        <v>78</v>
      </c>
      <c r="G351" t="s">
        <v>91</v>
      </c>
      <c r="H351" t="s">
        <v>71</v>
      </c>
      <c r="I351">
        <v>1</v>
      </c>
      <c r="J351" t="s">
        <v>245</v>
      </c>
      <c r="K351" s="3" t="s">
        <v>179</v>
      </c>
      <c r="L351" s="3" t="s">
        <v>183</v>
      </c>
      <c r="M351">
        <v>39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ユニフォーム照島游児ICONIC</v>
      </c>
    </row>
    <row r="352" spans="1:20" x14ac:dyDescent="0.3">
      <c r="A352">
        <f>VLOOKUP(Attack[[#This Row],[No用]],SetNo[[No.用]:[vlookup 用]],2,FALSE)</f>
        <v>89</v>
      </c>
      <c r="B352">
        <f>IF(A351&lt;&gt;Attack[[#This Row],[No]],1,B351+1)</f>
        <v>3</v>
      </c>
      <c r="C352" t="s">
        <v>108</v>
      </c>
      <c r="D352" t="s">
        <v>89</v>
      </c>
      <c r="E352" t="s">
        <v>90</v>
      </c>
      <c r="F352" t="s">
        <v>78</v>
      </c>
      <c r="G352" t="s">
        <v>91</v>
      </c>
      <c r="H352" t="s">
        <v>71</v>
      </c>
      <c r="I352">
        <v>1</v>
      </c>
      <c r="J352" t="s">
        <v>245</v>
      </c>
      <c r="K352" s="3" t="s">
        <v>181</v>
      </c>
      <c r="L352" s="3" t="s">
        <v>183</v>
      </c>
      <c r="M352">
        <v>38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ユニフォーム照島游児ICONIC</v>
      </c>
    </row>
    <row r="353" spans="1:20" x14ac:dyDescent="0.3">
      <c r="A353">
        <f>VLOOKUP(Attack[[#This Row],[No用]],SetNo[[No.用]:[vlookup 用]],2,FALSE)</f>
        <v>89</v>
      </c>
      <c r="B353">
        <f>IF(A352&lt;&gt;Attack[[#This Row],[No]],1,B352+1)</f>
        <v>4</v>
      </c>
      <c r="C353" t="s">
        <v>108</v>
      </c>
      <c r="D353" t="s">
        <v>89</v>
      </c>
      <c r="E353" t="s">
        <v>90</v>
      </c>
      <c r="F353" t="s">
        <v>78</v>
      </c>
      <c r="G353" t="s">
        <v>91</v>
      </c>
      <c r="H353" t="s">
        <v>71</v>
      </c>
      <c r="I353">
        <v>1</v>
      </c>
      <c r="J353" t="s">
        <v>245</v>
      </c>
      <c r="K353" s="3" t="s">
        <v>182</v>
      </c>
      <c r="L353" s="3" t="s">
        <v>172</v>
      </c>
      <c r="M353">
        <v>33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ユニフォーム照島游児ICONIC</v>
      </c>
    </row>
    <row r="354" spans="1:20" x14ac:dyDescent="0.3">
      <c r="A354">
        <f>VLOOKUP(Attack[[#This Row],[No用]],SetNo[[No.用]:[vlookup 用]],2,FALSE)</f>
        <v>90</v>
      </c>
      <c r="B354">
        <f>IF(A353&lt;&gt;Attack[[#This Row],[No]],1,B353+1)</f>
        <v>1</v>
      </c>
      <c r="C354" t="s">
        <v>149</v>
      </c>
      <c r="D354" t="s">
        <v>89</v>
      </c>
      <c r="E354" t="s">
        <v>77</v>
      </c>
      <c r="F354" t="s">
        <v>78</v>
      </c>
      <c r="G354" t="s">
        <v>91</v>
      </c>
      <c r="H354" t="s">
        <v>71</v>
      </c>
      <c r="I354">
        <v>1</v>
      </c>
      <c r="J354" t="s">
        <v>245</v>
      </c>
      <c r="K354" s="3" t="s">
        <v>178</v>
      </c>
      <c r="L354" s="3" t="s">
        <v>183</v>
      </c>
      <c r="M354">
        <v>39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制服照島游児ICONIC</v>
      </c>
    </row>
    <row r="355" spans="1:20" x14ac:dyDescent="0.3">
      <c r="A355">
        <f>VLOOKUP(Attack[[#This Row],[No用]],SetNo[[No.用]:[vlookup 用]],2,FALSE)</f>
        <v>90</v>
      </c>
      <c r="B355">
        <f>IF(A354&lt;&gt;Attack[[#This Row],[No]],1,B354+1)</f>
        <v>2</v>
      </c>
      <c r="C355" t="s">
        <v>149</v>
      </c>
      <c r="D355" t="s">
        <v>89</v>
      </c>
      <c r="E355" t="s">
        <v>77</v>
      </c>
      <c r="F355" t="s">
        <v>78</v>
      </c>
      <c r="G355" t="s">
        <v>91</v>
      </c>
      <c r="H355" t="s">
        <v>71</v>
      </c>
      <c r="I355">
        <v>1</v>
      </c>
      <c r="J355" t="s">
        <v>245</v>
      </c>
      <c r="K355" s="3" t="s">
        <v>179</v>
      </c>
      <c r="L355" s="3" t="s">
        <v>183</v>
      </c>
      <c r="M355">
        <v>39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制服照島游児ICONIC</v>
      </c>
    </row>
    <row r="356" spans="1:20" x14ac:dyDescent="0.3">
      <c r="A356">
        <f>VLOOKUP(Attack[[#This Row],[No用]],SetNo[[No.用]:[vlookup 用]],2,FALSE)</f>
        <v>90</v>
      </c>
      <c r="B356">
        <f>IF(A355&lt;&gt;Attack[[#This Row],[No]],1,B355+1)</f>
        <v>3</v>
      </c>
      <c r="C356" t="s">
        <v>149</v>
      </c>
      <c r="D356" t="s">
        <v>89</v>
      </c>
      <c r="E356" t="s">
        <v>77</v>
      </c>
      <c r="F356" t="s">
        <v>78</v>
      </c>
      <c r="G356" t="s">
        <v>91</v>
      </c>
      <c r="H356" t="s">
        <v>71</v>
      </c>
      <c r="I356">
        <v>1</v>
      </c>
      <c r="J356" t="s">
        <v>245</v>
      </c>
      <c r="K356" s="3" t="s">
        <v>181</v>
      </c>
      <c r="L356" s="3" t="s">
        <v>183</v>
      </c>
      <c r="M356">
        <v>38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制服照島游児ICONIC</v>
      </c>
    </row>
    <row r="357" spans="1:20" x14ac:dyDescent="0.3">
      <c r="A357">
        <f>VLOOKUP(Attack[[#This Row],[No用]],SetNo[[No.用]:[vlookup 用]],2,FALSE)</f>
        <v>90</v>
      </c>
      <c r="B357">
        <f>IF(A356&lt;&gt;Attack[[#This Row],[No]],1,B356+1)</f>
        <v>4</v>
      </c>
      <c r="C357" t="s">
        <v>149</v>
      </c>
      <c r="D357" t="s">
        <v>89</v>
      </c>
      <c r="E357" t="s">
        <v>77</v>
      </c>
      <c r="F357" t="s">
        <v>78</v>
      </c>
      <c r="G357" t="s">
        <v>91</v>
      </c>
      <c r="H357" t="s">
        <v>71</v>
      </c>
      <c r="I357">
        <v>1</v>
      </c>
      <c r="J357" t="s">
        <v>245</v>
      </c>
      <c r="K357" s="3" t="s">
        <v>182</v>
      </c>
      <c r="L357" s="3" t="s">
        <v>172</v>
      </c>
      <c r="M357">
        <v>33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制服照島游児ICONIC</v>
      </c>
    </row>
    <row r="358" spans="1:20" x14ac:dyDescent="0.3">
      <c r="A358">
        <f>VLOOKUP(Attack[[#This Row],[No用]],SetNo[[No.用]:[vlookup 用]],2,FALSE)</f>
        <v>91</v>
      </c>
      <c r="B358">
        <f>IF(A357&lt;&gt;Attack[[#This Row],[No]],1,B357+1)</f>
        <v>1</v>
      </c>
      <c r="C358" t="s">
        <v>108</v>
      </c>
      <c r="D358" t="s">
        <v>92</v>
      </c>
      <c r="E358" t="s">
        <v>90</v>
      </c>
      <c r="F358" t="s">
        <v>82</v>
      </c>
      <c r="G358" t="s">
        <v>91</v>
      </c>
      <c r="H358" t="s">
        <v>71</v>
      </c>
      <c r="I358">
        <v>1</v>
      </c>
      <c r="J358" t="s">
        <v>245</v>
      </c>
      <c r="K358" s="3" t="s">
        <v>178</v>
      </c>
      <c r="L358" s="3" t="s">
        <v>172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ユニフォーム母畑和馬ICONIC</v>
      </c>
    </row>
    <row r="359" spans="1:20" x14ac:dyDescent="0.3">
      <c r="A359">
        <f>VLOOKUP(Attack[[#This Row],[No用]],SetNo[[No.用]:[vlookup 用]],2,FALSE)</f>
        <v>91</v>
      </c>
      <c r="B359">
        <f>IF(A358&lt;&gt;Attack[[#This Row],[No]],1,B358+1)</f>
        <v>2</v>
      </c>
      <c r="C359" t="s">
        <v>108</v>
      </c>
      <c r="D359" t="s">
        <v>92</v>
      </c>
      <c r="E359" t="s">
        <v>90</v>
      </c>
      <c r="F359" t="s">
        <v>82</v>
      </c>
      <c r="G359" t="s">
        <v>91</v>
      </c>
      <c r="H359" t="s">
        <v>71</v>
      </c>
      <c r="I359">
        <v>1</v>
      </c>
      <c r="J359" t="s">
        <v>245</v>
      </c>
      <c r="K359" s="3" t="s">
        <v>179</v>
      </c>
      <c r="L359" s="3" t="s">
        <v>172</v>
      </c>
      <c r="M359">
        <v>25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ユニフォーム母畑和馬ICONIC</v>
      </c>
    </row>
    <row r="360" spans="1:20" x14ac:dyDescent="0.3">
      <c r="A360">
        <f>VLOOKUP(Attack[[#This Row],[No用]],SetNo[[No.用]:[vlookup 用]],2,FALSE)</f>
        <v>91</v>
      </c>
      <c r="B360">
        <f>IF(A359&lt;&gt;Attack[[#This Row],[No]],1,B359+1)</f>
        <v>3</v>
      </c>
      <c r="C360" t="s">
        <v>108</v>
      </c>
      <c r="D360" t="s">
        <v>92</v>
      </c>
      <c r="E360" t="s">
        <v>90</v>
      </c>
      <c r="F360" t="s">
        <v>82</v>
      </c>
      <c r="G360" t="s">
        <v>91</v>
      </c>
      <c r="H360" t="s">
        <v>71</v>
      </c>
      <c r="I360">
        <v>1</v>
      </c>
      <c r="J360" t="s">
        <v>245</v>
      </c>
      <c r="K360" s="3" t="s">
        <v>182</v>
      </c>
      <c r="L360" s="3" t="s">
        <v>172</v>
      </c>
      <c r="M360">
        <v>25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ユニフォーム母畑和馬ICONIC</v>
      </c>
    </row>
    <row r="361" spans="1:20" x14ac:dyDescent="0.3">
      <c r="A361">
        <f>VLOOKUP(Attack[[#This Row],[No用]],SetNo[[No.用]:[vlookup 用]],2,FALSE)</f>
        <v>92</v>
      </c>
      <c r="B361">
        <f>IF(A360&lt;&gt;Attack[[#This Row],[No]],1,B360+1)</f>
        <v>1</v>
      </c>
      <c r="C361" t="s">
        <v>108</v>
      </c>
      <c r="D361" t="s">
        <v>93</v>
      </c>
      <c r="E361" t="s">
        <v>73</v>
      </c>
      <c r="F361" t="s">
        <v>74</v>
      </c>
      <c r="G361" t="s">
        <v>91</v>
      </c>
      <c r="H361" t="s">
        <v>71</v>
      </c>
      <c r="I361">
        <v>1</v>
      </c>
      <c r="J361" t="s">
        <v>245</v>
      </c>
      <c r="K361" s="3" t="s">
        <v>178</v>
      </c>
      <c r="L361" s="3" t="s">
        <v>172</v>
      </c>
      <c r="M361">
        <v>27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ユニフォーム二岐丈晴ICONIC</v>
      </c>
    </row>
    <row r="362" spans="1:20" x14ac:dyDescent="0.3">
      <c r="A362">
        <f>VLOOKUP(Attack[[#This Row],[No用]],SetNo[[No.用]:[vlookup 用]],2,FALSE)</f>
        <v>92</v>
      </c>
      <c r="B362">
        <f>IF(A361&lt;&gt;Attack[[#This Row],[No]],1,B361+1)</f>
        <v>2</v>
      </c>
      <c r="C362" t="s">
        <v>108</v>
      </c>
      <c r="D362" t="s">
        <v>93</v>
      </c>
      <c r="E362" t="s">
        <v>73</v>
      </c>
      <c r="F362" t="s">
        <v>74</v>
      </c>
      <c r="G362" t="s">
        <v>91</v>
      </c>
      <c r="H362" t="s">
        <v>71</v>
      </c>
      <c r="I362">
        <v>1</v>
      </c>
      <c r="J362" t="s">
        <v>245</v>
      </c>
      <c r="K362" s="3" t="s">
        <v>179</v>
      </c>
      <c r="L362" s="3" t="s">
        <v>172</v>
      </c>
      <c r="M362">
        <v>27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ユニフォーム二岐丈晴ICONIC</v>
      </c>
    </row>
    <row r="363" spans="1:20" x14ac:dyDescent="0.3">
      <c r="A363">
        <f>VLOOKUP(Attack[[#This Row],[No用]],SetNo[[No.用]:[vlookup 用]],2,FALSE)</f>
        <v>93</v>
      </c>
      <c r="B363">
        <f>IF(A362&lt;&gt;Attack[[#This Row],[No]],1,B362+1)</f>
        <v>1</v>
      </c>
      <c r="C363" t="s">
        <v>149</v>
      </c>
      <c r="D363" t="s">
        <v>93</v>
      </c>
      <c r="E363" t="s">
        <v>90</v>
      </c>
      <c r="F363" t="s">
        <v>74</v>
      </c>
      <c r="G363" t="s">
        <v>91</v>
      </c>
      <c r="H363" t="s">
        <v>71</v>
      </c>
      <c r="I363">
        <v>1</v>
      </c>
      <c r="J363" t="s">
        <v>245</v>
      </c>
      <c r="K363" s="3" t="s">
        <v>178</v>
      </c>
      <c r="L363" s="3" t="s">
        <v>172</v>
      </c>
      <c r="M363">
        <v>27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制服二岐丈晴ICONIC</v>
      </c>
    </row>
    <row r="364" spans="1:20" x14ac:dyDescent="0.3">
      <c r="A364">
        <f>VLOOKUP(Attack[[#This Row],[No用]],SetNo[[No.用]:[vlookup 用]],2,FALSE)</f>
        <v>93</v>
      </c>
      <c r="B364">
        <f>IF(A363&lt;&gt;Attack[[#This Row],[No]],1,B363+1)</f>
        <v>2</v>
      </c>
      <c r="C364" t="s">
        <v>149</v>
      </c>
      <c r="D364" t="s">
        <v>93</v>
      </c>
      <c r="E364" t="s">
        <v>90</v>
      </c>
      <c r="F364" t="s">
        <v>74</v>
      </c>
      <c r="G364" t="s">
        <v>91</v>
      </c>
      <c r="H364" t="s">
        <v>71</v>
      </c>
      <c r="I364">
        <v>1</v>
      </c>
      <c r="J364" t="s">
        <v>245</v>
      </c>
      <c r="K364" s="3" t="s">
        <v>179</v>
      </c>
      <c r="L364" s="3" t="s">
        <v>172</v>
      </c>
      <c r="M364">
        <v>27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制服二岐丈晴ICONIC</v>
      </c>
    </row>
    <row r="365" spans="1:20" x14ac:dyDescent="0.3">
      <c r="A365">
        <f>VLOOKUP(Attack[[#This Row],[No用]],SetNo[[No.用]:[vlookup 用]],2,FALSE)</f>
        <v>94</v>
      </c>
      <c r="B365">
        <f>IF(A364&lt;&gt;Attack[[#This Row],[No]],1,B364+1)</f>
        <v>1</v>
      </c>
      <c r="C365" t="s">
        <v>108</v>
      </c>
      <c r="D365" t="s">
        <v>99</v>
      </c>
      <c r="E365" t="s">
        <v>73</v>
      </c>
      <c r="F365" t="s">
        <v>78</v>
      </c>
      <c r="G365" t="s">
        <v>91</v>
      </c>
      <c r="H365" t="s">
        <v>71</v>
      </c>
      <c r="I365">
        <v>1</v>
      </c>
      <c r="J365" t="s">
        <v>245</v>
      </c>
      <c r="K365" s="3" t="s">
        <v>178</v>
      </c>
      <c r="L365" s="3" t="s">
        <v>183</v>
      </c>
      <c r="M365">
        <v>38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ユニフォーム沼尻凛太郎ICONIC</v>
      </c>
    </row>
    <row r="366" spans="1:20" x14ac:dyDescent="0.3">
      <c r="A366">
        <f>VLOOKUP(Attack[[#This Row],[No用]],SetNo[[No.用]:[vlookup 用]],2,FALSE)</f>
        <v>94</v>
      </c>
      <c r="B366">
        <f>IF(A365&lt;&gt;Attack[[#This Row],[No]],1,B365+1)</f>
        <v>2</v>
      </c>
      <c r="C366" t="s">
        <v>108</v>
      </c>
      <c r="D366" t="s">
        <v>99</v>
      </c>
      <c r="E366" t="s">
        <v>73</v>
      </c>
      <c r="F366" t="s">
        <v>78</v>
      </c>
      <c r="G366" t="s">
        <v>91</v>
      </c>
      <c r="H366" t="s">
        <v>71</v>
      </c>
      <c r="I366">
        <v>1</v>
      </c>
      <c r="J366" t="s">
        <v>245</v>
      </c>
      <c r="K366" s="3" t="s">
        <v>179</v>
      </c>
      <c r="L366" s="3" t="s">
        <v>183</v>
      </c>
      <c r="M366">
        <v>38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ユニフォーム沼尻凛太郎ICONIC</v>
      </c>
    </row>
    <row r="367" spans="1:20" x14ac:dyDescent="0.3">
      <c r="A367">
        <f>VLOOKUP(Attack[[#This Row],[No用]],SetNo[[No.用]:[vlookup 用]],2,FALSE)</f>
        <v>94</v>
      </c>
      <c r="B367">
        <f>IF(A366&lt;&gt;Attack[[#This Row],[No]],1,B366+1)</f>
        <v>3</v>
      </c>
      <c r="C367" t="s">
        <v>108</v>
      </c>
      <c r="D367" t="s">
        <v>99</v>
      </c>
      <c r="E367" t="s">
        <v>73</v>
      </c>
      <c r="F367" t="s">
        <v>78</v>
      </c>
      <c r="G367" t="s">
        <v>91</v>
      </c>
      <c r="H367" t="s">
        <v>71</v>
      </c>
      <c r="I367">
        <v>1</v>
      </c>
      <c r="J367" t="s">
        <v>245</v>
      </c>
      <c r="K367" s="3" t="s">
        <v>181</v>
      </c>
      <c r="L367" s="3" t="s">
        <v>183</v>
      </c>
      <c r="M367">
        <v>43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ユニフォーム沼尻凛太郎ICONIC</v>
      </c>
    </row>
    <row r="368" spans="1:20" x14ac:dyDescent="0.3">
      <c r="A368">
        <f>VLOOKUP(Attack[[#This Row],[No用]],SetNo[[No.用]:[vlookup 用]],2,FALSE)</f>
        <v>94</v>
      </c>
      <c r="B368">
        <f>IF(A367&lt;&gt;Attack[[#This Row],[No]],1,B367+1)</f>
        <v>4</v>
      </c>
      <c r="C368" t="s">
        <v>108</v>
      </c>
      <c r="D368" t="s">
        <v>99</v>
      </c>
      <c r="E368" t="s">
        <v>73</v>
      </c>
      <c r="F368" t="s">
        <v>78</v>
      </c>
      <c r="G368" t="s">
        <v>91</v>
      </c>
      <c r="H368" t="s">
        <v>71</v>
      </c>
      <c r="I368">
        <v>1</v>
      </c>
      <c r="J368" t="s">
        <v>245</v>
      </c>
      <c r="K368" s="3" t="s">
        <v>182</v>
      </c>
      <c r="L368" s="3" t="s">
        <v>172</v>
      </c>
      <c r="M368">
        <v>29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ユニフォーム沼尻凛太郎ICONIC</v>
      </c>
    </row>
    <row r="369" spans="1:20" x14ac:dyDescent="0.3">
      <c r="A369">
        <f>VLOOKUP(Attack[[#This Row],[No用]],SetNo[[No.用]:[vlookup 用]],2,FALSE)</f>
        <v>94</v>
      </c>
      <c r="B369">
        <f>IF(A368&lt;&gt;Attack[[#This Row],[No]],1,B368+1)</f>
        <v>5</v>
      </c>
      <c r="C369" t="s">
        <v>108</v>
      </c>
      <c r="D369" t="s">
        <v>99</v>
      </c>
      <c r="E369" t="s">
        <v>73</v>
      </c>
      <c r="F369" t="s">
        <v>78</v>
      </c>
      <c r="G369" t="s">
        <v>91</v>
      </c>
      <c r="H369" t="s">
        <v>71</v>
      </c>
      <c r="I369">
        <v>1</v>
      </c>
      <c r="J369" t="s">
        <v>245</v>
      </c>
      <c r="K369" s="3" t="s">
        <v>193</v>
      </c>
      <c r="L369" s="3" t="s">
        <v>235</v>
      </c>
      <c r="M369">
        <v>45</v>
      </c>
      <c r="N369">
        <v>0</v>
      </c>
      <c r="O369">
        <v>55</v>
      </c>
      <c r="P369">
        <v>0</v>
      </c>
      <c r="T369" t="str">
        <f>Attack[[#This Row],[服装]]&amp;Attack[[#This Row],[名前]]&amp;Attack[[#This Row],[レアリティ]]</f>
        <v>ユニフォーム沼尻凛太郎ICONIC</v>
      </c>
    </row>
    <row r="370" spans="1:20" x14ac:dyDescent="0.3">
      <c r="A370">
        <f>VLOOKUP(Attack[[#This Row],[No用]],SetNo[[No.用]:[vlookup 用]],2,FALSE)</f>
        <v>95</v>
      </c>
      <c r="B370">
        <f>IF(A369&lt;&gt;Attack[[#This Row],[No]],1,B369+1)</f>
        <v>1</v>
      </c>
      <c r="C370" t="s">
        <v>108</v>
      </c>
      <c r="D370" t="s">
        <v>94</v>
      </c>
      <c r="E370" t="s">
        <v>90</v>
      </c>
      <c r="F370" t="s">
        <v>82</v>
      </c>
      <c r="G370" t="s">
        <v>91</v>
      </c>
      <c r="H370" t="s">
        <v>71</v>
      </c>
      <c r="I370">
        <v>1</v>
      </c>
      <c r="J370" t="s">
        <v>245</v>
      </c>
      <c r="K370" s="3" t="s">
        <v>178</v>
      </c>
      <c r="L370" s="3" t="s">
        <v>172</v>
      </c>
      <c r="M370">
        <v>27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ユニフォーム飯坂信義ICONIC</v>
      </c>
    </row>
    <row r="371" spans="1:20" x14ac:dyDescent="0.3">
      <c r="A371">
        <f>VLOOKUP(Attack[[#This Row],[No用]],SetNo[[No.用]:[vlookup 用]],2,FALSE)</f>
        <v>95</v>
      </c>
      <c r="B371">
        <f>IF(A370&lt;&gt;Attack[[#This Row],[No]],1,B370+1)</f>
        <v>2</v>
      </c>
      <c r="C371" t="s">
        <v>108</v>
      </c>
      <c r="D371" t="s">
        <v>94</v>
      </c>
      <c r="E371" t="s">
        <v>90</v>
      </c>
      <c r="F371" t="s">
        <v>82</v>
      </c>
      <c r="G371" t="s">
        <v>91</v>
      </c>
      <c r="H371" t="s">
        <v>71</v>
      </c>
      <c r="I371">
        <v>1</v>
      </c>
      <c r="J371" t="s">
        <v>245</v>
      </c>
      <c r="K371" s="3" t="s">
        <v>179</v>
      </c>
      <c r="L371" s="3" t="s">
        <v>172</v>
      </c>
      <c r="M371">
        <v>25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ユニフォーム飯坂信義ICONIC</v>
      </c>
    </row>
    <row r="372" spans="1:20" x14ac:dyDescent="0.3">
      <c r="A372">
        <f>VLOOKUP(Attack[[#This Row],[No用]],SetNo[[No.用]:[vlookup 用]],2,FALSE)</f>
        <v>95</v>
      </c>
      <c r="B372">
        <f>IF(A371&lt;&gt;Attack[[#This Row],[No]],1,B371+1)</f>
        <v>3</v>
      </c>
      <c r="C372" t="s">
        <v>108</v>
      </c>
      <c r="D372" t="s">
        <v>94</v>
      </c>
      <c r="E372" t="s">
        <v>90</v>
      </c>
      <c r="F372" t="s">
        <v>82</v>
      </c>
      <c r="G372" t="s">
        <v>91</v>
      </c>
      <c r="H372" t="s">
        <v>71</v>
      </c>
      <c r="I372">
        <v>1</v>
      </c>
      <c r="J372" t="s">
        <v>245</v>
      </c>
      <c r="K372" s="3" t="s">
        <v>182</v>
      </c>
      <c r="L372" s="3" t="s">
        <v>172</v>
      </c>
      <c r="M372">
        <v>25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ユニフォーム飯坂信義ICONIC</v>
      </c>
    </row>
    <row r="373" spans="1:20" x14ac:dyDescent="0.3">
      <c r="A373">
        <f>VLOOKUP(Attack[[#This Row],[No用]],SetNo[[No.用]:[vlookup 用]],2,FALSE)</f>
        <v>96</v>
      </c>
      <c r="B373">
        <f>IF(A372&lt;&gt;Attack[[#This Row],[No]],1,B372+1)</f>
        <v>1</v>
      </c>
      <c r="C373" t="s">
        <v>108</v>
      </c>
      <c r="D373" t="s">
        <v>95</v>
      </c>
      <c r="E373" t="s">
        <v>90</v>
      </c>
      <c r="F373" t="s">
        <v>78</v>
      </c>
      <c r="G373" t="s">
        <v>91</v>
      </c>
      <c r="H373" t="s">
        <v>71</v>
      </c>
      <c r="I373">
        <v>1</v>
      </c>
      <c r="J373" t="s">
        <v>245</v>
      </c>
      <c r="K373" s="3" t="s">
        <v>178</v>
      </c>
      <c r="L373" s="3" t="s">
        <v>183</v>
      </c>
      <c r="M373">
        <v>34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ユニフォーム東山勝道ICONIC</v>
      </c>
    </row>
    <row r="374" spans="1:20" x14ac:dyDescent="0.3">
      <c r="A374">
        <f>VLOOKUP(Attack[[#This Row],[No用]],SetNo[[No.用]:[vlookup 用]],2,FALSE)</f>
        <v>96</v>
      </c>
      <c r="B374">
        <f>IF(A373&lt;&gt;Attack[[#This Row],[No]],1,B373+1)</f>
        <v>2</v>
      </c>
      <c r="C374" t="s">
        <v>108</v>
      </c>
      <c r="D374" t="s">
        <v>95</v>
      </c>
      <c r="E374" t="s">
        <v>90</v>
      </c>
      <c r="F374" t="s">
        <v>78</v>
      </c>
      <c r="G374" t="s">
        <v>91</v>
      </c>
      <c r="H374" t="s">
        <v>71</v>
      </c>
      <c r="I374">
        <v>1</v>
      </c>
      <c r="J374" t="s">
        <v>245</v>
      </c>
      <c r="K374" s="3" t="s">
        <v>179</v>
      </c>
      <c r="L374" s="3" t="s">
        <v>183</v>
      </c>
      <c r="M374">
        <v>34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ユニフォーム東山勝道ICONIC</v>
      </c>
    </row>
    <row r="375" spans="1:20" x14ac:dyDescent="0.3">
      <c r="A375">
        <f>VLOOKUP(Attack[[#This Row],[No用]],SetNo[[No.用]:[vlookup 用]],2,FALSE)</f>
        <v>96</v>
      </c>
      <c r="B375">
        <f>IF(A374&lt;&gt;Attack[[#This Row],[No]],1,B374+1)</f>
        <v>3</v>
      </c>
      <c r="C375" t="s">
        <v>108</v>
      </c>
      <c r="D375" t="s">
        <v>95</v>
      </c>
      <c r="E375" t="s">
        <v>90</v>
      </c>
      <c r="F375" t="s">
        <v>78</v>
      </c>
      <c r="G375" t="s">
        <v>91</v>
      </c>
      <c r="H375" t="s">
        <v>71</v>
      </c>
      <c r="I375">
        <v>1</v>
      </c>
      <c r="J375" t="s">
        <v>245</v>
      </c>
      <c r="K375" s="3" t="s">
        <v>281</v>
      </c>
      <c r="L375" s="3" t="s">
        <v>183</v>
      </c>
      <c r="M375">
        <v>43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ユニフォーム東山勝道ICONIC</v>
      </c>
    </row>
    <row r="376" spans="1:20" x14ac:dyDescent="0.3">
      <c r="A376">
        <f>VLOOKUP(Attack[[#This Row],[No用]],SetNo[[No.用]:[vlookup 用]],2,FALSE)</f>
        <v>96</v>
      </c>
      <c r="B376">
        <f>IF(A375&lt;&gt;Attack[[#This Row],[No]],1,B375+1)</f>
        <v>4</v>
      </c>
      <c r="C376" t="s">
        <v>108</v>
      </c>
      <c r="D376" t="s">
        <v>95</v>
      </c>
      <c r="E376" t="s">
        <v>90</v>
      </c>
      <c r="F376" t="s">
        <v>78</v>
      </c>
      <c r="G376" t="s">
        <v>91</v>
      </c>
      <c r="H376" t="s">
        <v>71</v>
      </c>
      <c r="I376">
        <v>1</v>
      </c>
      <c r="J376" t="s">
        <v>245</v>
      </c>
      <c r="K376" s="3" t="s">
        <v>182</v>
      </c>
      <c r="L376" s="3" t="s">
        <v>172</v>
      </c>
      <c r="M376">
        <v>14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ユニフォーム東山勝道ICONIC</v>
      </c>
    </row>
    <row r="377" spans="1:20" x14ac:dyDescent="0.3">
      <c r="A377">
        <f>VLOOKUP(Attack[[#This Row],[No用]],SetNo[[No.用]:[vlookup 用]],2,FALSE)</f>
        <v>96</v>
      </c>
      <c r="B377">
        <f>IF(A376&lt;&gt;Attack[[#This Row],[No]],1,B376+1)</f>
        <v>5</v>
      </c>
      <c r="C377" t="s">
        <v>108</v>
      </c>
      <c r="D377" t="s">
        <v>95</v>
      </c>
      <c r="E377" t="s">
        <v>90</v>
      </c>
      <c r="F377" t="s">
        <v>78</v>
      </c>
      <c r="G377" t="s">
        <v>91</v>
      </c>
      <c r="H377" t="s">
        <v>71</v>
      </c>
      <c r="I377">
        <v>1</v>
      </c>
      <c r="J377" t="s">
        <v>245</v>
      </c>
      <c r="K377" s="3" t="s">
        <v>181</v>
      </c>
      <c r="L377" s="3" t="s">
        <v>235</v>
      </c>
      <c r="M377">
        <v>38</v>
      </c>
      <c r="N377">
        <v>0</v>
      </c>
      <c r="O377">
        <v>48</v>
      </c>
      <c r="P377">
        <v>0</v>
      </c>
      <c r="T377" t="str">
        <f>Attack[[#This Row],[服装]]&amp;Attack[[#This Row],[名前]]&amp;Attack[[#This Row],[レアリティ]]</f>
        <v>ユニフォーム東山勝道ICONIC</v>
      </c>
    </row>
    <row r="378" spans="1:20" x14ac:dyDescent="0.3">
      <c r="A378">
        <f>VLOOKUP(Attack[[#This Row],[No用]],SetNo[[No.用]:[vlookup 用]],2,FALSE)</f>
        <v>97</v>
      </c>
      <c r="B378">
        <f>IF(A377&lt;&gt;Attack[[#This Row],[No]],1,B377+1)</f>
        <v>1</v>
      </c>
      <c r="C378" t="s">
        <v>108</v>
      </c>
      <c r="D378" t="s">
        <v>96</v>
      </c>
      <c r="E378" t="s">
        <v>90</v>
      </c>
      <c r="F378" t="s">
        <v>80</v>
      </c>
      <c r="G378" t="s">
        <v>91</v>
      </c>
      <c r="H378" t="s">
        <v>71</v>
      </c>
      <c r="I378">
        <v>1</v>
      </c>
      <c r="J378" t="s">
        <v>245</v>
      </c>
      <c r="M378">
        <v>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ユニフォーム土湯新ICONIC</v>
      </c>
    </row>
    <row r="379" spans="1:20" x14ac:dyDescent="0.3">
      <c r="A379">
        <f>VLOOKUP(Attack[[#This Row],[No用]],SetNo[[No.用]:[vlookup 用]],2,FALSE)</f>
        <v>98</v>
      </c>
      <c r="B379">
        <f>IF(A378&lt;&gt;Attack[[#This Row],[No]],1,B378+1)</f>
        <v>1</v>
      </c>
      <c r="C379" t="s">
        <v>216</v>
      </c>
      <c r="D379" t="s">
        <v>582</v>
      </c>
      <c r="E379" t="s">
        <v>28</v>
      </c>
      <c r="F379" t="s">
        <v>25</v>
      </c>
      <c r="G379" t="s">
        <v>157</v>
      </c>
      <c r="H379" t="s">
        <v>71</v>
      </c>
      <c r="I379">
        <v>1</v>
      </c>
      <c r="J379" t="s">
        <v>245</v>
      </c>
      <c r="K379" s="3" t="s">
        <v>178</v>
      </c>
      <c r="L379" s="3" t="s">
        <v>183</v>
      </c>
      <c r="M379">
        <v>36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ユニフォーム中島猛ICONIC</v>
      </c>
    </row>
    <row r="380" spans="1:20" x14ac:dyDescent="0.3">
      <c r="A380">
        <f>VLOOKUP(Attack[[#This Row],[No用]],SetNo[[No.用]:[vlookup 用]],2,FALSE)</f>
        <v>98</v>
      </c>
      <c r="B380">
        <f>IF(A379&lt;&gt;Attack[[#This Row],[No]],1,B379+1)</f>
        <v>2</v>
      </c>
      <c r="C380" t="s">
        <v>216</v>
      </c>
      <c r="D380" t="s">
        <v>582</v>
      </c>
      <c r="E380" t="s">
        <v>28</v>
      </c>
      <c r="F380" t="s">
        <v>25</v>
      </c>
      <c r="G380" t="s">
        <v>157</v>
      </c>
      <c r="H380" t="s">
        <v>71</v>
      </c>
      <c r="I380">
        <v>1</v>
      </c>
      <c r="J380" t="s">
        <v>245</v>
      </c>
      <c r="K380" s="3" t="s">
        <v>179</v>
      </c>
      <c r="L380" s="3" t="s">
        <v>183</v>
      </c>
      <c r="M380">
        <v>36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ユニフォーム中島猛ICONIC</v>
      </c>
    </row>
    <row r="381" spans="1:20" x14ac:dyDescent="0.3">
      <c r="A381">
        <f>VLOOKUP(Attack[[#This Row],[No用]],SetNo[[No.用]:[vlookup 用]],2,FALSE)</f>
        <v>98</v>
      </c>
      <c r="B381">
        <f>IF(A380&lt;&gt;Attack[[#This Row],[No]],1,B380+1)</f>
        <v>3</v>
      </c>
      <c r="C381" t="s">
        <v>216</v>
      </c>
      <c r="D381" t="s">
        <v>582</v>
      </c>
      <c r="E381" t="s">
        <v>28</v>
      </c>
      <c r="F381" t="s">
        <v>25</v>
      </c>
      <c r="G381" t="s">
        <v>157</v>
      </c>
      <c r="H381" t="s">
        <v>71</v>
      </c>
      <c r="I381">
        <v>1</v>
      </c>
      <c r="J381" t="s">
        <v>245</v>
      </c>
      <c r="K381" s="3" t="s">
        <v>180</v>
      </c>
      <c r="L381" s="3" t="s">
        <v>183</v>
      </c>
      <c r="M381">
        <v>42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ユニフォーム中島猛ICONIC</v>
      </c>
    </row>
    <row r="382" spans="1:20" x14ac:dyDescent="0.3">
      <c r="A382">
        <f>VLOOKUP(Attack[[#This Row],[No用]],SetNo[[No.用]:[vlookup 用]],2,FALSE)</f>
        <v>98</v>
      </c>
      <c r="B382">
        <f>IF(A381&lt;&gt;Attack[[#This Row],[No]],1,B381+1)</f>
        <v>4</v>
      </c>
      <c r="C382" t="s">
        <v>216</v>
      </c>
      <c r="D382" t="s">
        <v>582</v>
      </c>
      <c r="E382" t="s">
        <v>28</v>
      </c>
      <c r="F382" t="s">
        <v>25</v>
      </c>
      <c r="G382" t="s">
        <v>157</v>
      </c>
      <c r="H382" t="s">
        <v>71</v>
      </c>
      <c r="I382">
        <v>1</v>
      </c>
      <c r="J382" t="s">
        <v>245</v>
      </c>
      <c r="K382" s="3" t="s">
        <v>182</v>
      </c>
      <c r="L382" s="3" t="s">
        <v>172</v>
      </c>
      <c r="M382">
        <v>26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ユニフォーム中島猛ICONIC</v>
      </c>
    </row>
    <row r="383" spans="1:20" x14ac:dyDescent="0.3">
      <c r="A383">
        <f>VLOOKUP(Attack[[#This Row],[No用]],SetNo[[No.用]:[vlookup 用]],2,FALSE)</f>
        <v>99</v>
      </c>
      <c r="B383">
        <f>IF(A382&lt;&gt;Attack[[#This Row],[No]],1,B382+1)</f>
        <v>1</v>
      </c>
      <c r="C383" t="s">
        <v>216</v>
      </c>
      <c r="D383" t="s">
        <v>585</v>
      </c>
      <c r="E383" t="s">
        <v>24</v>
      </c>
      <c r="F383" t="s">
        <v>25</v>
      </c>
      <c r="G383" t="s">
        <v>157</v>
      </c>
      <c r="H383" t="s">
        <v>71</v>
      </c>
      <c r="I383">
        <v>1</v>
      </c>
      <c r="J383" t="s">
        <v>245</v>
      </c>
      <c r="K383" s="3" t="s">
        <v>178</v>
      </c>
      <c r="L383" s="3" t="s">
        <v>183</v>
      </c>
      <c r="M383">
        <v>32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ユニフォーム白石優希ICONIC</v>
      </c>
    </row>
    <row r="384" spans="1:20" x14ac:dyDescent="0.3">
      <c r="A384">
        <f>VLOOKUP(Attack[[#This Row],[No用]],SetNo[[No.用]:[vlookup 用]],2,FALSE)</f>
        <v>99</v>
      </c>
      <c r="B384">
        <f>IF(A383&lt;&gt;Attack[[#This Row],[No]],1,B383+1)</f>
        <v>2</v>
      </c>
      <c r="C384" t="s">
        <v>216</v>
      </c>
      <c r="D384" t="s">
        <v>585</v>
      </c>
      <c r="E384" t="s">
        <v>24</v>
      </c>
      <c r="F384" t="s">
        <v>25</v>
      </c>
      <c r="G384" t="s">
        <v>157</v>
      </c>
      <c r="H384" t="s">
        <v>71</v>
      </c>
      <c r="I384">
        <v>1</v>
      </c>
      <c r="J384" t="s">
        <v>245</v>
      </c>
      <c r="K384" s="3" t="s">
        <v>179</v>
      </c>
      <c r="L384" s="3" t="s">
        <v>183</v>
      </c>
      <c r="M384">
        <v>32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ユニフォーム白石優希ICONIC</v>
      </c>
    </row>
    <row r="385" spans="1:20" x14ac:dyDescent="0.3">
      <c r="A385">
        <f>VLOOKUP(Attack[[#This Row],[No用]],SetNo[[No.用]:[vlookup 用]],2,FALSE)</f>
        <v>99</v>
      </c>
      <c r="B385">
        <f>IF(A384&lt;&gt;Attack[[#This Row],[No]],1,B384+1)</f>
        <v>3</v>
      </c>
      <c r="C385" t="s">
        <v>216</v>
      </c>
      <c r="D385" t="s">
        <v>585</v>
      </c>
      <c r="E385" t="s">
        <v>24</v>
      </c>
      <c r="F385" t="s">
        <v>25</v>
      </c>
      <c r="G385" t="s">
        <v>157</v>
      </c>
      <c r="H385" t="s">
        <v>71</v>
      </c>
      <c r="I385">
        <v>1</v>
      </c>
      <c r="J385" t="s">
        <v>245</v>
      </c>
      <c r="K385" s="3" t="s">
        <v>181</v>
      </c>
      <c r="L385" s="3" t="s">
        <v>183</v>
      </c>
      <c r="M385">
        <v>41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ユニフォーム白石優希ICONIC</v>
      </c>
    </row>
    <row r="386" spans="1:20" x14ac:dyDescent="0.3">
      <c r="A386">
        <f>VLOOKUP(Attack[[#This Row],[No用]],SetNo[[No.用]:[vlookup 用]],2,FALSE)</f>
        <v>99</v>
      </c>
      <c r="B386">
        <f>IF(A385&lt;&gt;Attack[[#This Row],[No]],1,B385+1)</f>
        <v>4</v>
      </c>
      <c r="C386" t="s">
        <v>216</v>
      </c>
      <c r="D386" t="s">
        <v>585</v>
      </c>
      <c r="E386" t="s">
        <v>24</v>
      </c>
      <c r="F386" t="s">
        <v>25</v>
      </c>
      <c r="G386" t="s">
        <v>157</v>
      </c>
      <c r="H386" t="s">
        <v>71</v>
      </c>
      <c r="I386">
        <v>1</v>
      </c>
      <c r="J386" t="s">
        <v>245</v>
      </c>
      <c r="K386" s="3" t="s">
        <v>182</v>
      </c>
      <c r="L386" s="3" t="s">
        <v>172</v>
      </c>
      <c r="M386">
        <v>12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ユニフォーム白石優希ICONIC</v>
      </c>
    </row>
    <row r="387" spans="1:20" x14ac:dyDescent="0.3">
      <c r="A387">
        <f>VLOOKUP(Attack[[#This Row],[No用]],SetNo[[No.用]:[vlookup 用]],2,FALSE)</f>
        <v>99</v>
      </c>
      <c r="B387">
        <f>IF(A386&lt;&gt;Attack[[#This Row],[No]],1,B386+1)</f>
        <v>5</v>
      </c>
      <c r="C387" t="s">
        <v>216</v>
      </c>
      <c r="D387" t="s">
        <v>585</v>
      </c>
      <c r="E387" t="s">
        <v>24</v>
      </c>
      <c r="F387" t="s">
        <v>25</v>
      </c>
      <c r="G387" t="s">
        <v>157</v>
      </c>
      <c r="H387" t="s">
        <v>71</v>
      </c>
      <c r="I387">
        <v>1</v>
      </c>
      <c r="J387" t="s">
        <v>245</v>
      </c>
      <c r="K387" s="3" t="s">
        <v>193</v>
      </c>
      <c r="L387" s="3" t="s">
        <v>235</v>
      </c>
      <c r="M387">
        <v>42</v>
      </c>
      <c r="N387">
        <v>0</v>
      </c>
      <c r="O387">
        <v>52</v>
      </c>
      <c r="P387">
        <v>0</v>
      </c>
      <c r="T387" t="str">
        <f>Attack[[#This Row],[服装]]&amp;Attack[[#This Row],[名前]]&amp;Attack[[#This Row],[レアリティ]]</f>
        <v>ユニフォーム白石優希ICONIC</v>
      </c>
    </row>
    <row r="388" spans="1:20" x14ac:dyDescent="0.3">
      <c r="A388">
        <f>VLOOKUP(Attack[[#This Row],[No用]],SetNo[[No.用]:[vlookup 用]],2,FALSE)</f>
        <v>100</v>
      </c>
      <c r="B388">
        <f>IF(A387&lt;&gt;Attack[[#This Row],[No]],1,B387+1)</f>
        <v>1</v>
      </c>
      <c r="C388" t="s">
        <v>216</v>
      </c>
      <c r="D388" t="s">
        <v>588</v>
      </c>
      <c r="E388" t="s">
        <v>28</v>
      </c>
      <c r="F388" t="s">
        <v>31</v>
      </c>
      <c r="G388" t="s">
        <v>157</v>
      </c>
      <c r="H388" t="s">
        <v>71</v>
      </c>
      <c r="I388">
        <v>1</v>
      </c>
      <c r="J388" t="s">
        <v>245</v>
      </c>
      <c r="K388" s="3" t="s">
        <v>178</v>
      </c>
      <c r="L388" s="3" t="s">
        <v>172</v>
      </c>
      <c r="M388">
        <v>31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ユニフォーム花山一雅ICONIC</v>
      </c>
    </row>
    <row r="389" spans="1:20" x14ac:dyDescent="0.3">
      <c r="A389">
        <f>VLOOKUP(Attack[[#This Row],[No用]],SetNo[[No.用]:[vlookup 用]],2,FALSE)</f>
        <v>100</v>
      </c>
      <c r="B389">
        <f>IF(A388&lt;&gt;Attack[[#This Row],[No]],1,B388+1)</f>
        <v>2</v>
      </c>
      <c r="C389" t="s">
        <v>216</v>
      </c>
      <c r="D389" t="s">
        <v>588</v>
      </c>
      <c r="E389" t="s">
        <v>28</v>
      </c>
      <c r="F389" t="s">
        <v>31</v>
      </c>
      <c r="G389" t="s">
        <v>157</v>
      </c>
      <c r="H389" t="s">
        <v>71</v>
      </c>
      <c r="I389">
        <v>1</v>
      </c>
      <c r="J389" t="s">
        <v>245</v>
      </c>
      <c r="K389" s="3" t="s">
        <v>179</v>
      </c>
      <c r="L389" s="3" t="s">
        <v>172</v>
      </c>
      <c r="M389">
        <v>26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ユニフォーム花山一雅ICONIC</v>
      </c>
    </row>
    <row r="390" spans="1:20" x14ac:dyDescent="0.3">
      <c r="A390">
        <f>VLOOKUP(Attack[[#This Row],[No用]],SetNo[[No.用]:[vlookup 用]],2,FALSE)</f>
        <v>101</v>
      </c>
      <c r="B390">
        <f>IF(A389&lt;&gt;Attack[[#This Row],[No]],1,B389+1)</f>
        <v>1</v>
      </c>
      <c r="C390" t="s">
        <v>216</v>
      </c>
      <c r="D390" t="s">
        <v>591</v>
      </c>
      <c r="E390" t="s">
        <v>28</v>
      </c>
      <c r="F390" t="s">
        <v>26</v>
      </c>
      <c r="G390" t="s">
        <v>157</v>
      </c>
      <c r="H390" t="s">
        <v>71</v>
      </c>
      <c r="I390">
        <v>1</v>
      </c>
      <c r="J390" t="s">
        <v>245</v>
      </c>
      <c r="K390" s="3" t="s">
        <v>178</v>
      </c>
      <c r="L390" s="3" t="s">
        <v>172</v>
      </c>
      <c r="M390">
        <v>26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ユニフォーム鳴子哲平ICONIC</v>
      </c>
    </row>
    <row r="391" spans="1:20" x14ac:dyDescent="0.3">
      <c r="A391">
        <f>VLOOKUP(Attack[[#This Row],[No用]],SetNo[[No.用]:[vlookup 用]],2,FALSE)</f>
        <v>101</v>
      </c>
      <c r="B391">
        <f>IF(A390&lt;&gt;Attack[[#This Row],[No]],1,B390+1)</f>
        <v>2</v>
      </c>
      <c r="C391" t="s">
        <v>216</v>
      </c>
      <c r="D391" t="s">
        <v>591</v>
      </c>
      <c r="E391" t="s">
        <v>28</v>
      </c>
      <c r="F391" t="s">
        <v>26</v>
      </c>
      <c r="G391" t="s">
        <v>157</v>
      </c>
      <c r="H391" t="s">
        <v>71</v>
      </c>
      <c r="I391">
        <v>1</v>
      </c>
      <c r="J391" t="s">
        <v>245</v>
      </c>
      <c r="K391" s="3" t="s">
        <v>179</v>
      </c>
      <c r="L391" s="3" t="s">
        <v>172</v>
      </c>
      <c r="M391">
        <v>24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ユニフォーム鳴子哲平ICONIC</v>
      </c>
    </row>
    <row r="392" spans="1:20" x14ac:dyDescent="0.3">
      <c r="A392">
        <f>VLOOKUP(Attack[[#This Row],[No用]],SetNo[[No.用]:[vlookup 用]],2,FALSE)</f>
        <v>101</v>
      </c>
      <c r="B392">
        <f>IF(A391&lt;&gt;Attack[[#This Row],[No]],1,B391+1)</f>
        <v>3</v>
      </c>
      <c r="C392" t="s">
        <v>216</v>
      </c>
      <c r="D392" t="s">
        <v>591</v>
      </c>
      <c r="E392" t="s">
        <v>28</v>
      </c>
      <c r="F392" t="s">
        <v>26</v>
      </c>
      <c r="G392" t="s">
        <v>157</v>
      </c>
      <c r="H392" t="s">
        <v>71</v>
      </c>
      <c r="I392">
        <v>1</v>
      </c>
      <c r="J392" t="s">
        <v>245</v>
      </c>
      <c r="K392" s="3" t="s">
        <v>182</v>
      </c>
      <c r="L392" s="3" t="s">
        <v>172</v>
      </c>
      <c r="M392">
        <v>24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ユニフォーム鳴子哲平ICONIC</v>
      </c>
    </row>
    <row r="393" spans="1:20" x14ac:dyDescent="0.3">
      <c r="A393">
        <f>VLOOKUP(Attack[[#This Row],[No用]],SetNo[[No.用]:[vlookup 用]],2,FALSE)</f>
        <v>102</v>
      </c>
      <c r="B393">
        <f>IF(A392&lt;&gt;Attack[[#This Row],[No]],1,B392+1)</f>
        <v>1</v>
      </c>
      <c r="C393" t="s">
        <v>216</v>
      </c>
      <c r="D393" t="s">
        <v>594</v>
      </c>
      <c r="E393" t="s">
        <v>28</v>
      </c>
      <c r="F393" t="s">
        <v>21</v>
      </c>
      <c r="G393" t="s">
        <v>157</v>
      </c>
      <c r="H393" t="s">
        <v>71</v>
      </c>
      <c r="I393">
        <v>1</v>
      </c>
      <c r="J393" t="s">
        <v>245</v>
      </c>
      <c r="M393">
        <v>0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ユニフォーム秋保和光ICONIC</v>
      </c>
    </row>
    <row r="394" spans="1:20" x14ac:dyDescent="0.3">
      <c r="A394">
        <f>VLOOKUP(Attack[[#This Row],[No用]],SetNo[[No.用]:[vlookup 用]],2,FALSE)</f>
        <v>103</v>
      </c>
      <c r="B394">
        <f>IF(A393&lt;&gt;Attack[[#This Row],[No]],1,B393+1)</f>
        <v>1</v>
      </c>
      <c r="C394" t="s">
        <v>216</v>
      </c>
      <c r="D394" t="s">
        <v>597</v>
      </c>
      <c r="E394" t="s">
        <v>28</v>
      </c>
      <c r="F394" t="s">
        <v>26</v>
      </c>
      <c r="G394" t="s">
        <v>157</v>
      </c>
      <c r="H394" t="s">
        <v>71</v>
      </c>
      <c r="I394">
        <v>1</v>
      </c>
      <c r="J394" t="s">
        <v>245</v>
      </c>
      <c r="K394" s="3" t="s">
        <v>178</v>
      </c>
      <c r="L394" s="3" t="s">
        <v>172</v>
      </c>
      <c r="M394">
        <v>25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ユニフォーム松島剛ICONIC</v>
      </c>
    </row>
    <row r="395" spans="1:20" x14ac:dyDescent="0.3">
      <c r="A395">
        <f>VLOOKUP(Attack[[#This Row],[No用]],SetNo[[No.用]:[vlookup 用]],2,FALSE)</f>
        <v>103</v>
      </c>
      <c r="B395">
        <f>IF(A394&lt;&gt;Attack[[#This Row],[No]],1,B394+1)</f>
        <v>2</v>
      </c>
      <c r="C395" t="s">
        <v>216</v>
      </c>
      <c r="D395" t="s">
        <v>597</v>
      </c>
      <c r="E395" t="s">
        <v>28</v>
      </c>
      <c r="F395" t="s">
        <v>26</v>
      </c>
      <c r="G395" t="s">
        <v>157</v>
      </c>
      <c r="H395" t="s">
        <v>71</v>
      </c>
      <c r="I395">
        <v>1</v>
      </c>
      <c r="J395" t="s">
        <v>245</v>
      </c>
      <c r="K395" s="3" t="s">
        <v>179</v>
      </c>
      <c r="L395" s="3" t="s">
        <v>172</v>
      </c>
      <c r="M395">
        <v>23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ユニフォーム松島剛ICONIC</v>
      </c>
    </row>
    <row r="396" spans="1:20" x14ac:dyDescent="0.3">
      <c r="A396">
        <f>VLOOKUP(Attack[[#This Row],[No用]],SetNo[[No.用]:[vlookup 用]],2,FALSE)</f>
        <v>103</v>
      </c>
      <c r="B396">
        <f>IF(A395&lt;&gt;Attack[[#This Row],[No]],1,B395+1)</f>
        <v>3</v>
      </c>
      <c r="C396" t="s">
        <v>216</v>
      </c>
      <c r="D396" t="s">
        <v>597</v>
      </c>
      <c r="E396" t="s">
        <v>28</v>
      </c>
      <c r="F396" t="s">
        <v>26</v>
      </c>
      <c r="G396" t="s">
        <v>157</v>
      </c>
      <c r="H396" t="s">
        <v>71</v>
      </c>
      <c r="I396">
        <v>1</v>
      </c>
      <c r="J396" t="s">
        <v>245</v>
      </c>
      <c r="K396" s="3" t="s">
        <v>182</v>
      </c>
      <c r="L396" s="3" t="s">
        <v>172</v>
      </c>
      <c r="M396">
        <v>23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ユニフォーム松島剛ICONIC</v>
      </c>
    </row>
    <row r="397" spans="1:20" x14ac:dyDescent="0.3">
      <c r="A397">
        <f>VLOOKUP(Attack[[#This Row],[No用]],SetNo[[No.用]:[vlookup 用]],2,FALSE)</f>
        <v>104</v>
      </c>
      <c r="B397">
        <f>IF(A396&lt;&gt;Attack[[#This Row],[No]],1,B396+1)</f>
        <v>1</v>
      </c>
      <c r="C397" t="s">
        <v>216</v>
      </c>
      <c r="D397" t="s">
        <v>600</v>
      </c>
      <c r="E397" t="s">
        <v>28</v>
      </c>
      <c r="F397" t="s">
        <v>25</v>
      </c>
      <c r="G397" t="s">
        <v>157</v>
      </c>
      <c r="H397" t="s">
        <v>71</v>
      </c>
      <c r="I397">
        <v>1</v>
      </c>
      <c r="J397" t="s">
        <v>245</v>
      </c>
      <c r="K397" s="3" t="s">
        <v>178</v>
      </c>
      <c r="L397" s="3" t="s">
        <v>183</v>
      </c>
      <c r="M397">
        <v>37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ユニフォーム川渡瞬己ICONIC</v>
      </c>
    </row>
    <row r="398" spans="1:20" x14ac:dyDescent="0.3">
      <c r="A398">
        <f>VLOOKUP(Attack[[#This Row],[No用]],SetNo[[No.用]:[vlookup 用]],2,FALSE)</f>
        <v>104</v>
      </c>
      <c r="B398">
        <f>IF(A397&lt;&gt;Attack[[#This Row],[No]],1,B397+1)</f>
        <v>2</v>
      </c>
      <c r="C398" t="s">
        <v>216</v>
      </c>
      <c r="D398" t="s">
        <v>600</v>
      </c>
      <c r="E398" t="s">
        <v>28</v>
      </c>
      <c r="F398" t="s">
        <v>25</v>
      </c>
      <c r="G398" t="s">
        <v>157</v>
      </c>
      <c r="H398" t="s">
        <v>71</v>
      </c>
      <c r="I398">
        <v>1</v>
      </c>
      <c r="J398" t="s">
        <v>245</v>
      </c>
      <c r="K398" s="3" t="s">
        <v>179</v>
      </c>
      <c r="L398" s="3" t="s">
        <v>183</v>
      </c>
      <c r="M398">
        <v>37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ユニフォーム川渡瞬己ICONIC</v>
      </c>
    </row>
    <row r="399" spans="1:20" x14ac:dyDescent="0.3">
      <c r="A399">
        <f>VLOOKUP(Attack[[#This Row],[No用]],SetNo[[No.用]:[vlookup 用]],2,FALSE)</f>
        <v>104</v>
      </c>
      <c r="B399">
        <f>IF(A398&lt;&gt;Attack[[#This Row],[No]],1,B398+1)</f>
        <v>3</v>
      </c>
      <c r="C399" t="s">
        <v>216</v>
      </c>
      <c r="D399" t="s">
        <v>600</v>
      </c>
      <c r="E399" t="s">
        <v>28</v>
      </c>
      <c r="F399" t="s">
        <v>25</v>
      </c>
      <c r="G399" t="s">
        <v>157</v>
      </c>
      <c r="H399" t="s">
        <v>71</v>
      </c>
      <c r="I399">
        <v>1</v>
      </c>
      <c r="J399" t="s">
        <v>245</v>
      </c>
      <c r="K399" s="3" t="s">
        <v>296</v>
      </c>
      <c r="L399" s="3" t="s">
        <v>183</v>
      </c>
      <c r="M399">
        <v>43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ユニフォーム川渡瞬己ICONIC</v>
      </c>
    </row>
    <row r="400" spans="1:20" x14ac:dyDescent="0.3">
      <c r="A400">
        <f>VLOOKUP(Attack[[#This Row],[No用]],SetNo[[No.用]:[vlookup 用]],2,FALSE)</f>
        <v>104</v>
      </c>
      <c r="B400">
        <f>IF(A399&lt;&gt;Attack[[#This Row],[No]],1,B399+1)</f>
        <v>4</v>
      </c>
      <c r="C400" t="s">
        <v>216</v>
      </c>
      <c r="D400" t="s">
        <v>600</v>
      </c>
      <c r="E400" t="s">
        <v>28</v>
      </c>
      <c r="F400" t="s">
        <v>25</v>
      </c>
      <c r="G400" t="s">
        <v>157</v>
      </c>
      <c r="H400" t="s">
        <v>71</v>
      </c>
      <c r="I400">
        <v>1</v>
      </c>
      <c r="J400" t="s">
        <v>245</v>
      </c>
      <c r="K400" s="3" t="s">
        <v>182</v>
      </c>
      <c r="L400" s="3" t="s">
        <v>172</v>
      </c>
      <c r="M400">
        <v>34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ユニフォーム川渡瞬己ICONIC</v>
      </c>
    </row>
    <row r="401" spans="1:20" x14ac:dyDescent="0.3">
      <c r="A401">
        <f>VLOOKUP(Attack[[#This Row],[No用]],SetNo[[No.用]:[vlookup 用]],2,FALSE)</f>
        <v>104</v>
      </c>
      <c r="B401">
        <f>IF(A400&lt;&gt;Attack[[#This Row],[No]],1,B400+1)</f>
        <v>5</v>
      </c>
      <c r="C401" t="s">
        <v>216</v>
      </c>
      <c r="D401" t="s">
        <v>600</v>
      </c>
      <c r="E401" t="s">
        <v>28</v>
      </c>
      <c r="F401" t="s">
        <v>25</v>
      </c>
      <c r="G401" t="s">
        <v>157</v>
      </c>
      <c r="H401" t="s">
        <v>71</v>
      </c>
      <c r="I401">
        <v>1</v>
      </c>
      <c r="J401" t="s">
        <v>245</v>
      </c>
      <c r="K401" s="3" t="s">
        <v>182</v>
      </c>
      <c r="L401" s="3" t="s">
        <v>235</v>
      </c>
      <c r="M401">
        <v>47</v>
      </c>
      <c r="N401">
        <v>0</v>
      </c>
      <c r="O401">
        <v>57</v>
      </c>
      <c r="P401">
        <v>0</v>
      </c>
      <c r="T401" t="str">
        <f>Attack[[#This Row],[服装]]&amp;Attack[[#This Row],[名前]]&amp;Attack[[#This Row],[レアリティ]]</f>
        <v>ユニフォーム川渡瞬己ICONIC</v>
      </c>
    </row>
    <row r="402" spans="1:20" x14ac:dyDescent="0.3">
      <c r="A402">
        <f>VLOOKUP(Attack[[#This Row],[No用]],SetNo[[No.用]:[vlookup 用]],2,FALSE)</f>
        <v>105</v>
      </c>
      <c r="B402">
        <f>IF(A401&lt;&gt;Attack[[#This Row],[No]],1,B401+1)</f>
        <v>1</v>
      </c>
      <c r="C402" t="s">
        <v>108</v>
      </c>
      <c r="D402" t="s">
        <v>109</v>
      </c>
      <c r="E402" t="s">
        <v>73</v>
      </c>
      <c r="F402" t="s">
        <v>78</v>
      </c>
      <c r="G402" t="s">
        <v>118</v>
      </c>
      <c r="H402" t="s">
        <v>71</v>
      </c>
      <c r="I402">
        <v>1</v>
      </c>
      <c r="J402" t="s">
        <v>245</v>
      </c>
      <c r="K402" s="3" t="s">
        <v>178</v>
      </c>
      <c r="L402" s="3" t="s">
        <v>183</v>
      </c>
      <c r="M402">
        <v>39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ユニフォーム牛島若利ICONIC</v>
      </c>
    </row>
    <row r="403" spans="1:20" x14ac:dyDescent="0.3">
      <c r="A403">
        <f>VLOOKUP(Attack[[#This Row],[No用]],SetNo[[No.用]:[vlookup 用]],2,FALSE)</f>
        <v>105</v>
      </c>
      <c r="B403">
        <f>IF(A402&lt;&gt;Attack[[#This Row],[No]],1,B402+1)</f>
        <v>2</v>
      </c>
      <c r="C403" t="s">
        <v>108</v>
      </c>
      <c r="D403" t="s">
        <v>109</v>
      </c>
      <c r="E403" t="s">
        <v>73</v>
      </c>
      <c r="F403" t="s">
        <v>78</v>
      </c>
      <c r="G403" t="s">
        <v>118</v>
      </c>
      <c r="H403" t="s">
        <v>71</v>
      </c>
      <c r="I403">
        <v>1</v>
      </c>
      <c r="J403" t="s">
        <v>245</v>
      </c>
      <c r="K403" s="3" t="s">
        <v>179</v>
      </c>
      <c r="L403" s="3" t="s">
        <v>183</v>
      </c>
      <c r="M403">
        <v>35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ユニフォーム牛島若利ICONIC</v>
      </c>
    </row>
    <row r="404" spans="1:20" x14ac:dyDescent="0.3">
      <c r="A404">
        <f>VLOOKUP(Attack[[#This Row],[No用]],SetNo[[No.用]:[vlookup 用]],2,FALSE)</f>
        <v>105</v>
      </c>
      <c r="B404">
        <f>IF(A403&lt;&gt;Attack[[#This Row],[No]],1,B403+1)</f>
        <v>3</v>
      </c>
      <c r="C404" t="s">
        <v>108</v>
      </c>
      <c r="D404" t="s">
        <v>109</v>
      </c>
      <c r="E404" t="s">
        <v>73</v>
      </c>
      <c r="F404" t="s">
        <v>78</v>
      </c>
      <c r="G404" t="s">
        <v>118</v>
      </c>
      <c r="H404" t="s">
        <v>71</v>
      </c>
      <c r="I404">
        <v>1</v>
      </c>
      <c r="J404" t="s">
        <v>245</v>
      </c>
      <c r="K404" s="3" t="s">
        <v>281</v>
      </c>
      <c r="L404" s="3" t="s">
        <v>183</v>
      </c>
      <c r="M404">
        <v>45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ユニフォーム牛島若利ICONIC</v>
      </c>
    </row>
    <row r="405" spans="1:20" x14ac:dyDescent="0.3">
      <c r="A405">
        <f>VLOOKUP(Attack[[#This Row],[No用]],SetNo[[No.用]:[vlookup 用]],2,FALSE)</f>
        <v>105</v>
      </c>
      <c r="B405">
        <f>IF(A404&lt;&gt;Attack[[#This Row],[No]],1,B404+1)</f>
        <v>4</v>
      </c>
      <c r="C405" t="s">
        <v>108</v>
      </c>
      <c r="D405" t="s">
        <v>109</v>
      </c>
      <c r="E405" t="s">
        <v>73</v>
      </c>
      <c r="F405" t="s">
        <v>78</v>
      </c>
      <c r="G405" t="s">
        <v>118</v>
      </c>
      <c r="H405" t="s">
        <v>71</v>
      </c>
      <c r="I405">
        <v>1</v>
      </c>
      <c r="J405" t="s">
        <v>245</v>
      </c>
      <c r="K405" s="3" t="s">
        <v>182</v>
      </c>
      <c r="L405" s="3" t="s">
        <v>172</v>
      </c>
      <c r="M405">
        <v>28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ユニフォーム牛島若利ICONIC</v>
      </c>
    </row>
    <row r="406" spans="1:20" x14ac:dyDescent="0.3">
      <c r="A406">
        <f>VLOOKUP(Attack[[#This Row],[No用]],SetNo[[No.用]:[vlookup 用]],2,FALSE)</f>
        <v>105</v>
      </c>
      <c r="B406">
        <f>IF(A405&lt;&gt;Attack[[#This Row],[No]],1,B405+1)</f>
        <v>5</v>
      </c>
      <c r="C406" t="s">
        <v>108</v>
      </c>
      <c r="D406" t="s">
        <v>109</v>
      </c>
      <c r="E406" t="s">
        <v>73</v>
      </c>
      <c r="F406" t="s">
        <v>78</v>
      </c>
      <c r="G406" t="s">
        <v>118</v>
      </c>
      <c r="H406" t="s">
        <v>71</v>
      </c>
      <c r="I406">
        <v>1</v>
      </c>
      <c r="J406" t="s">
        <v>245</v>
      </c>
      <c r="K406" s="3" t="s">
        <v>193</v>
      </c>
      <c r="L406" s="3" t="s">
        <v>235</v>
      </c>
      <c r="M406">
        <v>51</v>
      </c>
      <c r="N406">
        <v>0</v>
      </c>
      <c r="O406">
        <v>61</v>
      </c>
      <c r="P406">
        <v>0</v>
      </c>
      <c r="T406" t="str">
        <f>Attack[[#This Row],[服装]]&amp;Attack[[#This Row],[名前]]&amp;Attack[[#This Row],[レアリティ]]</f>
        <v>ユニフォーム牛島若利ICONIC</v>
      </c>
    </row>
    <row r="407" spans="1:20" x14ac:dyDescent="0.3">
      <c r="A407">
        <f>VLOOKUP(Attack[[#This Row],[No用]],SetNo[[No.用]:[vlookup 用]],2,FALSE)</f>
        <v>106</v>
      </c>
      <c r="B407">
        <f>IF(A406&lt;&gt;Attack[[#This Row],[No]],1,B406+1)</f>
        <v>1</v>
      </c>
      <c r="C407" t="s">
        <v>116</v>
      </c>
      <c r="D407" t="s">
        <v>109</v>
      </c>
      <c r="E407" t="s">
        <v>90</v>
      </c>
      <c r="F407" t="s">
        <v>78</v>
      </c>
      <c r="G407" t="s">
        <v>118</v>
      </c>
      <c r="H407" t="s">
        <v>71</v>
      </c>
      <c r="I407">
        <v>1</v>
      </c>
      <c r="J407" t="s">
        <v>245</v>
      </c>
      <c r="K407" s="3" t="s">
        <v>178</v>
      </c>
      <c r="L407" s="3" t="s">
        <v>183</v>
      </c>
      <c r="M407">
        <v>39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水着牛島若利ICONIC</v>
      </c>
    </row>
    <row r="408" spans="1:20" x14ac:dyDescent="0.3">
      <c r="A408">
        <f>VLOOKUP(Attack[[#This Row],[No用]],SetNo[[No.用]:[vlookup 用]],2,FALSE)</f>
        <v>106</v>
      </c>
      <c r="B408">
        <f>IF(A407&lt;&gt;Attack[[#This Row],[No]],1,B407+1)</f>
        <v>2</v>
      </c>
      <c r="C408" t="s">
        <v>116</v>
      </c>
      <c r="D408" t="s">
        <v>109</v>
      </c>
      <c r="E408" t="s">
        <v>90</v>
      </c>
      <c r="F408" t="s">
        <v>78</v>
      </c>
      <c r="G408" t="s">
        <v>118</v>
      </c>
      <c r="H408" t="s">
        <v>71</v>
      </c>
      <c r="I408">
        <v>1</v>
      </c>
      <c r="J408" t="s">
        <v>245</v>
      </c>
      <c r="K408" s="3" t="s">
        <v>179</v>
      </c>
      <c r="L408" s="3" t="s">
        <v>183</v>
      </c>
      <c r="M408">
        <v>35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水着牛島若利ICONIC</v>
      </c>
    </row>
    <row r="409" spans="1:20" x14ac:dyDescent="0.3">
      <c r="A409">
        <f>VLOOKUP(Attack[[#This Row],[No用]],SetNo[[No.用]:[vlookup 用]],2,FALSE)</f>
        <v>106</v>
      </c>
      <c r="B409">
        <f>IF(A408&lt;&gt;Attack[[#This Row],[No]],1,B408+1)</f>
        <v>3</v>
      </c>
      <c r="C409" t="s">
        <v>116</v>
      </c>
      <c r="D409" t="s">
        <v>109</v>
      </c>
      <c r="E409" t="s">
        <v>90</v>
      </c>
      <c r="F409" t="s">
        <v>78</v>
      </c>
      <c r="G409" t="s">
        <v>118</v>
      </c>
      <c r="H409" t="s">
        <v>71</v>
      </c>
      <c r="I409">
        <v>1</v>
      </c>
      <c r="J409" t="s">
        <v>245</v>
      </c>
      <c r="K409" s="3" t="s">
        <v>281</v>
      </c>
      <c r="L409" s="3" t="s">
        <v>183</v>
      </c>
      <c r="M409">
        <v>45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水着牛島若利ICONIC</v>
      </c>
    </row>
    <row r="410" spans="1:20" x14ac:dyDescent="0.3">
      <c r="A410">
        <f>VLOOKUP(Attack[[#This Row],[No用]],SetNo[[No.用]:[vlookup 用]],2,FALSE)</f>
        <v>106</v>
      </c>
      <c r="B410">
        <f>IF(A409&lt;&gt;Attack[[#This Row],[No]],1,B409+1)</f>
        <v>4</v>
      </c>
      <c r="C410" t="s">
        <v>116</v>
      </c>
      <c r="D410" t="s">
        <v>109</v>
      </c>
      <c r="E410" t="s">
        <v>90</v>
      </c>
      <c r="F410" t="s">
        <v>78</v>
      </c>
      <c r="G410" t="s">
        <v>118</v>
      </c>
      <c r="H410" t="s">
        <v>71</v>
      </c>
      <c r="I410">
        <v>1</v>
      </c>
      <c r="J410" t="s">
        <v>245</v>
      </c>
      <c r="K410" s="3" t="s">
        <v>182</v>
      </c>
      <c r="L410" s="3" t="s">
        <v>172</v>
      </c>
      <c r="M410">
        <v>28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水着牛島若利ICONIC</v>
      </c>
    </row>
    <row r="411" spans="1:20" x14ac:dyDescent="0.3">
      <c r="A411">
        <f>VLOOKUP(Attack[[#This Row],[No用]],SetNo[[No.用]:[vlookup 用]],2,FALSE)</f>
        <v>107</v>
      </c>
      <c r="B411">
        <f>IF(A410&lt;&gt;Attack[[#This Row],[No]],1,B410+1)</f>
        <v>1</v>
      </c>
      <c r="C411" t="s">
        <v>108</v>
      </c>
      <c r="D411" t="s">
        <v>110</v>
      </c>
      <c r="E411" t="s">
        <v>73</v>
      </c>
      <c r="F411" t="s">
        <v>82</v>
      </c>
      <c r="G411" t="s">
        <v>118</v>
      </c>
      <c r="H411" t="s">
        <v>71</v>
      </c>
      <c r="I411">
        <v>1</v>
      </c>
      <c r="J411" t="s">
        <v>245</v>
      </c>
      <c r="K411" s="3" t="s">
        <v>178</v>
      </c>
      <c r="L411" s="3" t="s">
        <v>183</v>
      </c>
      <c r="M411">
        <v>35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ユニフォーム天童覚ICONIC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2</v>
      </c>
      <c r="C412" t="s">
        <v>108</v>
      </c>
      <c r="D412" t="s">
        <v>110</v>
      </c>
      <c r="E412" t="s">
        <v>73</v>
      </c>
      <c r="F412" t="s">
        <v>82</v>
      </c>
      <c r="G412" t="s">
        <v>118</v>
      </c>
      <c r="H412" t="s">
        <v>71</v>
      </c>
      <c r="I412">
        <v>1</v>
      </c>
      <c r="J412" t="s">
        <v>245</v>
      </c>
      <c r="K412" s="3" t="s">
        <v>179</v>
      </c>
      <c r="L412" s="3" t="s">
        <v>172</v>
      </c>
      <c r="M412">
        <v>32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ユニフォーム天童覚ICONIC</v>
      </c>
    </row>
    <row r="413" spans="1:20" x14ac:dyDescent="0.3">
      <c r="A413">
        <f>VLOOKUP(Attack[[#This Row],[No用]],SetNo[[No.用]:[vlookup 用]],2,FALSE)</f>
        <v>108</v>
      </c>
      <c r="B413">
        <f>IF(A412&lt;&gt;Attack[[#This Row],[No]],1,B412+1)</f>
        <v>1</v>
      </c>
      <c r="C413" t="s">
        <v>116</v>
      </c>
      <c r="D413" t="s">
        <v>110</v>
      </c>
      <c r="E413" t="s">
        <v>90</v>
      </c>
      <c r="F413" t="s">
        <v>82</v>
      </c>
      <c r="G413" t="s">
        <v>118</v>
      </c>
      <c r="H413" t="s">
        <v>71</v>
      </c>
      <c r="I413">
        <v>1</v>
      </c>
      <c r="J413" t="s">
        <v>245</v>
      </c>
      <c r="K413" s="3" t="s">
        <v>178</v>
      </c>
      <c r="L413" s="3" t="s">
        <v>183</v>
      </c>
      <c r="M413">
        <v>35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水着天童覚ICONIC</v>
      </c>
    </row>
    <row r="414" spans="1:20" x14ac:dyDescent="0.3">
      <c r="A414">
        <f>VLOOKUP(Attack[[#This Row],[No用]],SetNo[[No.用]:[vlookup 用]],2,FALSE)</f>
        <v>108</v>
      </c>
      <c r="B414">
        <f>IF(A413&lt;&gt;Attack[[#This Row],[No]],1,B413+1)</f>
        <v>2</v>
      </c>
      <c r="C414" t="s">
        <v>116</v>
      </c>
      <c r="D414" t="s">
        <v>110</v>
      </c>
      <c r="E414" t="s">
        <v>90</v>
      </c>
      <c r="F414" t="s">
        <v>82</v>
      </c>
      <c r="G414" t="s">
        <v>118</v>
      </c>
      <c r="H414" t="s">
        <v>71</v>
      </c>
      <c r="I414">
        <v>1</v>
      </c>
      <c r="J414" t="s">
        <v>245</v>
      </c>
      <c r="K414" s="3" t="s">
        <v>179</v>
      </c>
      <c r="L414" s="3" t="s">
        <v>172</v>
      </c>
      <c r="M414">
        <v>32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水着天童覚ICONIC</v>
      </c>
    </row>
    <row r="415" spans="1:20" x14ac:dyDescent="0.3">
      <c r="A415">
        <f>VLOOKUP(Attack[[#This Row],[No用]],SetNo[[No.用]:[vlookup 用]],2,FALSE)</f>
        <v>108</v>
      </c>
      <c r="B415">
        <f>IF(A414&lt;&gt;Attack[[#This Row],[No]],1,B414+1)</f>
        <v>3</v>
      </c>
      <c r="C415" t="s">
        <v>116</v>
      </c>
      <c r="D415" t="s">
        <v>110</v>
      </c>
      <c r="E415" t="s">
        <v>90</v>
      </c>
      <c r="F415" t="s">
        <v>82</v>
      </c>
      <c r="G415" t="s">
        <v>118</v>
      </c>
      <c r="H415" t="s">
        <v>71</v>
      </c>
      <c r="I415">
        <v>1</v>
      </c>
      <c r="J415" t="s">
        <v>245</v>
      </c>
      <c r="K415" s="3" t="s">
        <v>180</v>
      </c>
      <c r="L415" s="3" t="s">
        <v>188</v>
      </c>
      <c r="M415">
        <v>33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水着天童覚ICONIC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4</v>
      </c>
      <c r="C416" t="s">
        <v>116</v>
      </c>
      <c r="D416" t="s">
        <v>110</v>
      </c>
      <c r="E416" t="s">
        <v>90</v>
      </c>
      <c r="F416" t="s">
        <v>82</v>
      </c>
      <c r="G416" t="s">
        <v>118</v>
      </c>
      <c r="H416" t="s">
        <v>71</v>
      </c>
      <c r="I416">
        <v>1</v>
      </c>
      <c r="J416" t="s">
        <v>245</v>
      </c>
      <c r="K416" s="3" t="s">
        <v>298</v>
      </c>
      <c r="L416" s="3" t="s">
        <v>188</v>
      </c>
      <c r="M416">
        <v>33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水着天童覚ICONIC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5</v>
      </c>
      <c r="C417" t="s">
        <v>116</v>
      </c>
      <c r="D417" t="s">
        <v>110</v>
      </c>
      <c r="E417" t="s">
        <v>90</v>
      </c>
      <c r="F417" t="s">
        <v>82</v>
      </c>
      <c r="G417" t="s">
        <v>118</v>
      </c>
      <c r="H417" t="s">
        <v>71</v>
      </c>
      <c r="I417">
        <v>1</v>
      </c>
      <c r="J417" t="s">
        <v>245</v>
      </c>
      <c r="K417" s="3" t="s">
        <v>193</v>
      </c>
      <c r="L417" s="3" t="s">
        <v>235</v>
      </c>
      <c r="M417">
        <v>48</v>
      </c>
      <c r="N417">
        <v>0</v>
      </c>
      <c r="O417">
        <v>58</v>
      </c>
      <c r="P417">
        <v>0</v>
      </c>
      <c r="T417" t="str">
        <f>Attack[[#This Row],[服装]]&amp;Attack[[#This Row],[名前]]&amp;Attack[[#This Row],[レアリティ]]</f>
        <v>水着天童覚ICONIC</v>
      </c>
    </row>
    <row r="418" spans="1:20" x14ac:dyDescent="0.3">
      <c r="A418">
        <f>VLOOKUP(Attack[[#This Row],[No用]],SetNo[[No.用]:[vlookup 用]],2,FALSE)</f>
        <v>109</v>
      </c>
      <c r="B418">
        <f>IF(A417&lt;&gt;Attack[[#This Row],[No]],1,B417+1)</f>
        <v>1</v>
      </c>
      <c r="C418" t="s">
        <v>108</v>
      </c>
      <c r="D418" t="s">
        <v>111</v>
      </c>
      <c r="E418" t="s">
        <v>77</v>
      </c>
      <c r="F418" t="s">
        <v>78</v>
      </c>
      <c r="G418" t="s">
        <v>118</v>
      </c>
      <c r="H418" t="s">
        <v>71</v>
      </c>
      <c r="I418">
        <v>1</v>
      </c>
      <c r="J418" t="s">
        <v>245</v>
      </c>
      <c r="K418" s="3" t="s">
        <v>178</v>
      </c>
      <c r="L418" s="3" t="s">
        <v>183</v>
      </c>
      <c r="M418">
        <v>37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ユニフォーム五色工ICONIC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2</v>
      </c>
      <c r="C419" t="s">
        <v>108</v>
      </c>
      <c r="D419" t="s">
        <v>111</v>
      </c>
      <c r="E419" t="s">
        <v>77</v>
      </c>
      <c r="F419" t="s">
        <v>78</v>
      </c>
      <c r="G419" t="s">
        <v>118</v>
      </c>
      <c r="H419" t="s">
        <v>71</v>
      </c>
      <c r="I419">
        <v>1</v>
      </c>
      <c r="J419" t="s">
        <v>245</v>
      </c>
      <c r="K419" s="3" t="s">
        <v>179</v>
      </c>
      <c r="L419" s="3" t="s">
        <v>183</v>
      </c>
      <c r="M419">
        <v>37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ユニフォーム五色工ICONIC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3</v>
      </c>
      <c r="C420" t="s">
        <v>108</v>
      </c>
      <c r="D420" t="s">
        <v>111</v>
      </c>
      <c r="E420" t="s">
        <v>77</v>
      </c>
      <c r="F420" t="s">
        <v>78</v>
      </c>
      <c r="G420" t="s">
        <v>118</v>
      </c>
      <c r="H420" t="s">
        <v>71</v>
      </c>
      <c r="I420">
        <v>1</v>
      </c>
      <c r="J420" t="s">
        <v>245</v>
      </c>
      <c r="K420" s="3" t="s">
        <v>296</v>
      </c>
      <c r="L420" s="3" t="s">
        <v>183</v>
      </c>
      <c r="M420">
        <v>45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ユニフォーム五色工ICONIC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4</v>
      </c>
      <c r="C421" t="s">
        <v>108</v>
      </c>
      <c r="D421" t="s">
        <v>111</v>
      </c>
      <c r="E421" t="s">
        <v>77</v>
      </c>
      <c r="F421" t="s">
        <v>78</v>
      </c>
      <c r="G421" t="s">
        <v>118</v>
      </c>
      <c r="H421" t="s">
        <v>71</v>
      </c>
      <c r="I421">
        <v>1</v>
      </c>
      <c r="J421" t="s">
        <v>245</v>
      </c>
      <c r="K421" s="3" t="s">
        <v>182</v>
      </c>
      <c r="L421" s="3" t="s">
        <v>172</v>
      </c>
      <c r="M421">
        <v>34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ユニフォーム五色工ICONIC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5</v>
      </c>
      <c r="C422" t="s">
        <v>108</v>
      </c>
      <c r="D422" t="s">
        <v>111</v>
      </c>
      <c r="E422" t="s">
        <v>77</v>
      </c>
      <c r="F422" t="s">
        <v>78</v>
      </c>
      <c r="G422" t="s">
        <v>118</v>
      </c>
      <c r="H422" t="s">
        <v>71</v>
      </c>
      <c r="I422">
        <v>1</v>
      </c>
      <c r="J422" t="s">
        <v>245</v>
      </c>
      <c r="K422" s="3" t="s">
        <v>193</v>
      </c>
      <c r="L422" s="3" t="s">
        <v>235</v>
      </c>
      <c r="M422">
        <v>49</v>
      </c>
      <c r="N422">
        <v>0</v>
      </c>
      <c r="O422">
        <v>59</v>
      </c>
      <c r="P422">
        <v>0</v>
      </c>
      <c r="T422" t="str">
        <f>Attack[[#This Row],[服装]]&amp;Attack[[#This Row],[名前]]&amp;Attack[[#This Row],[レアリティ]]</f>
        <v>ユニフォーム五色工ICONIC</v>
      </c>
    </row>
    <row r="423" spans="1:20" x14ac:dyDescent="0.3">
      <c r="A423">
        <f>VLOOKUP(Attack[[#This Row],[No用]],SetNo[[No.用]:[vlookup 用]],2,FALSE)</f>
        <v>110</v>
      </c>
      <c r="B423">
        <f>IF(A422&lt;&gt;Attack[[#This Row],[No]],1,B422+1)</f>
        <v>1</v>
      </c>
      <c r="C423" s="3" t="s">
        <v>716</v>
      </c>
      <c r="D423" t="s">
        <v>111</v>
      </c>
      <c r="E423" s="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245</v>
      </c>
      <c r="K423" s="3" t="s">
        <v>178</v>
      </c>
      <c r="L423" s="3" t="s">
        <v>183</v>
      </c>
      <c r="M423">
        <v>37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職業体験五色工ICONIC</v>
      </c>
    </row>
    <row r="424" spans="1:20" x14ac:dyDescent="0.3">
      <c r="A424">
        <f>VLOOKUP(Attack[[#This Row],[No用]],SetNo[[No.用]:[vlookup 用]],2,FALSE)</f>
        <v>110</v>
      </c>
      <c r="B424">
        <f>IF(A423&lt;&gt;Attack[[#This Row],[No]],1,B423+1)</f>
        <v>2</v>
      </c>
      <c r="C424" s="3" t="s">
        <v>716</v>
      </c>
      <c r="D424" t="s">
        <v>111</v>
      </c>
      <c r="E424" s="3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245</v>
      </c>
      <c r="K424" s="3" t="s">
        <v>179</v>
      </c>
      <c r="L424" s="3" t="s">
        <v>183</v>
      </c>
      <c r="M424">
        <v>37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職業体験五色工ICONIC</v>
      </c>
    </row>
    <row r="425" spans="1:20" x14ac:dyDescent="0.3">
      <c r="A425">
        <f>VLOOKUP(Attack[[#This Row],[No用]],SetNo[[No.用]:[vlookup 用]],2,FALSE)</f>
        <v>110</v>
      </c>
      <c r="B425">
        <f>IF(A424&lt;&gt;Attack[[#This Row],[No]],1,B424+1)</f>
        <v>3</v>
      </c>
      <c r="C425" s="3" t="s">
        <v>716</v>
      </c>
      <c r="D425" t="s">
        <v>111</v>
      </c>
      <c r="E425" s="3" t="s">
        <v>73</v>
      </c>
      <c r="F425" t="s">
        <v>78</v>
      </c>
      <c r="G425" t="s">
        <v>118</v>
      </c>
      <c r="H425" t="s">
        <v>71</v>
      </c>
      <c r="I425">
        <v>1</v>
      </c>
      <c r="J425" t="s">
        <v>245</v>
      </c>
      <c r="K425" s="3" t="s">
        <v>180</v>
      </c>
      <c r="L425" s="3" t="s">
        <v>188</v>
      </c>
      <c r="M425">
        <v>33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職業体験五色工ICONIC</v>
      </c>
    </row>
    <row r="426" spans="1:20" x14ac:dyDescent="0.3">
      <c r="A426">
        <f>VLOOKUP(Attack[[#This Row],[No用]],SetNo[[No.用]:[vlookup 用]],2,FALSE)</f>
        <v>110</v>
      </c>
      <c r="B426">
        <f>IF(A425&lt;&gt;Attack[[#This Row],[No]],1,B425+1)</f>
        <v>4</v>
      </c>
      <c r="C426" s="3" t="s">
        <v>716</v>
      </c>
      <c r="D426" t="s">
        <v>111</v>
      </c>
      <c r="E426" s="3" t="s">
        <v>73</v>
      </c>
      <c r="F426" t="s">
        <v>78</v>
      </c>
      <c r="G426" t="s">
        <v>118</v>
      </c>
      <c r="H426" t="s">
        <v>71</v>
      </c>
      <c r="I426">
        <v>1</v>
      </c>
      <c r="J426" t="s">
        <v>245</v>
      </c>
      <c r="K426" s="3" t="s">
        <v>281</v>
      </c>
      <c r="L426" s="3" t="s">
        <v>188</v>
      </c>
      <c r="M426">
        <v>33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職業体験五色工ICONIC</v>
      </c>
    </row>
    <row r="427" spans="1:20" x14ac:dyDescent="0.3">
      <c r="A427">
        <f>VLOOKUP(Attack[[#This Row],[No用]],SetNo[[No.用]:[vlookup 用]],2,FALSE)</f>
        <v>110</v>
      </c>
      <c r="B427">
        <f>IF(A426&lt;&gt;Attack[[#This Row],[No]],1,B426+1)</f>
        <v>5</v>
      </c>
      <c r="C427" s="3" t="s">
        <v>716</v>
      </c>
      <c r="D427" t="s">
        <v>111</v>
      </c>
      <c r="E427" s="3" t="s">
        <v>73</v>
      </c>
      <c r="F427" t="s">
        <v>78</v>
      </c>
      <c r="G427" t="s">
        <v>118</v>
      </c>
      <c r="H427" t="s">
        <v>71</v>
      </c>
      <c r="I427">
        <v>1</v>
      </c>
      <c r="J427" t="s">
        <v>245</v>
      </c>
      <c r="K427" s="3" t="s">
        <v>296</v>
      </c>
      <c r="L427" s="3" t="s">
        <v>183</v>
      </c>
      <c r="M427">
        <v>45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職業体験五色工ICONIC</v>
      </c>
    </row>
    <row r="428" spans="1:20" x14ac:dyDescent="0.3">
      <c r="A428">
        <f>VLOOKUP(Attack[[#This Row],[No用]],SetNo[[No.用]:[vlookup 用]],2,FALSE)</f>
        <v>110</v>
      </c>
      <c r="B428">
        <f>IF(A427&lt;&gt;Attack[[#This Row],[No]],1,B427+1)</f>
        <v>6</v>
      </c>
      <c r="C428" s="3" t="s">
        <v>716</v>
      </c>
      <c r="D428" t="s">
        <v>111</v>
      </c>
      <c r="E428" s="3" t="s">
        <v>73</v>
      </c>
      <c r="F428" t="s">
        <v>78</v>
      </c>
      <c r="G428" t="s">
        <v>118</v>
      </c>
      <c r="H428" t="s">
        <v>71</v>
      </c>
      <c r="I428">
        <v>1</v>
      </c>
      <c r="J428" t="s">
        <v>245</v>
      </c>
      <c r="K428" s="3" t="s">
        <v>182</v>
      </c>
      <c r="L428" s="3" t="s">
        <v>172</v>
      </c>
      <c r="M428">
        <v>33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職業体験五色工ICONIC</v>
      </c>
    </row>
    <row r="429" spans="1:20" x14ac:dyDescent="0.3">
      <c r="A429">
        <f>VLOOKUP(Attack[[#This Row],[No用]],SetNo[[No.用]:[vlookup 用]],2,FALSE)</f>
        <v>110</v>
      </c>
      <c r="B429">
        <f>IF(A428&lt;&gt;Attack[[#This Row],[No]],1,B428+1)</f>
        <v>7</v>
      </c>
      <c r="C429" s="3" t="s">
        <v>716</v>
      </c>
      <c r="D429" t="s">
        <v>111</v>
      </c>
      <c r="E429" s="3" t="s">
        <v>73</v>
      </c>
      <c r="F429" t="s">
        <v>78</v>
      </c>
      <c r="G429" t="s">
        <v>118</v>
      </c>
      <c r="H429" t="s">
        <v>71</v>
      </c>
      <c r="I429">
        <v>1</v>
      </c>
      <c r="J429" t="s">
        <v>245</v>
      </c>
      <c r="K429" s="3" t="s">
        <v>193</v>
      </c>
      <c r="L429" s="3" t="s">
        <v>235</v>
      </c>
      <c r="M429">
        <v>49</v>
      </c>
      <c r="N429">
        <v>0</v>
      </c>
      <c r="O429">
        <v>59</v>
      </c>
      <c r="P429">
        <v>0</v>
      </c>
      <c r="T429" t="str">
        <f>Attack[[#This Row],[服装]]&amp;Attack[[#This Row],[名前]]&amp;Attack[[#This Row],[レアリティ]]</f>
        <v>職業体験五色工ICONIC</v>
      </c>
    </row>
    <row r="430" spans="1:20" x14ac:dyDescent="0.3">
      <c r="A430">
        <f>VLOOKUP(Attack[[#This Row],[No用]],SetNo[[No.用]:[vlookup 用]],2,FALSE)</f>
        <v>110</v>
      </c>
      <c r="B430">
        <f>IF(A429&lt;&gt;Attack[[#This Row],[No]],1,B429+1)</f>
        <v>8</v>
      </c>
      <c r="C430" s="3" t="s">
        <v>716</v>
      </c>
      <c r="D430" t="s">
        <v>111</v>
      </c>
      <c r="E430" s="3" t="s">
        <v>73</v>
      </c>
      <c r="F430" t="s">
        <v>78</v>
      </c>
      <c r="G430" t="s">
        <v>118</v>
      </c>
      <c r="H430" t="s">
        <v>71</v>
      </c>
      <c r="I430">
        <v>1</v>
      </c>
      <c r="J430" t="s">
        <v>245</v>
      </c>
      <c r="K430" s="3" t="s">
        <v>281</v>
      </c>
      <c r="L430" s="3" t="s">
        <v>235</v>
      </c>
      <c r="M430">
        <v>49</v>
      </c>
      <c r="N430">
        <v>0</v>
      </c>
      <c r="O430">
        <v>59</v>
      </c>
      <c r="P430">
        <v>0</v>
      </c>
      <c r="T430" t="str">
        <f>Attack[[#This Row],[服装]]&amp;Attack[[#This Row],[名前]]&amp;Attack[[#This Row],[レアリティ]]</f>
        <v>職業体験五色工ICONIC</v>
      </c>
    </row>
    <row r="431" spans="1:20" x14ac:dyDescent="0.3">
      <c r="A431">
        <f>VLOOKUP(Attack[[#This Row],[No用]],SetNo[[No.用]:[vlookup 用]],2,FALSE)</f>
        <v>111</v>
      </c>
      <c r="B431">
        <f>IF(A430&lt;&gt;Attack[[#This Row],[No]],1,B430+1)</f>
        <v>1</v>
      </c>
      <c r="C431" t="s">
        <v>108</v>
      </c>
      <c r="D431" t="s">
        <v>112</v>
      </c>
      <c r="E431" t="s">
        <v>73</v>
      </c>
      <c r="F431" t="s">
        <v>74</v>
      </c>
      <c r="G431" t="s">
        <v>118</v>
      </c>
      <c r="H431" t="s">
        <v>71</v>
      </c>
      <c r="I431">
        <v>1</v>
      </c>
      <c r="J431" t="s">
        <v>245</v>
      </c>
      <c r="K431" t="s">
        <v>9</v>
      </c>
      <c r="L431" t="s">
        <v>411</v>
      </c>
      <c r="M431">
        <v>27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ユニフォーム白布賢二郎ICONIC</v>
      </c>
    </row>
    <row r="432" spans="1:20" x14ac:dyDescent="0.3">
      <c r="A432">
        <f>VLOOKUP(Attack[[#This Row],[No用]],SetNo[[No.用]:[vlookup 用]],2,FALSE)</f>
        <v>111</v>
      </c>
      <c r="B432">
        <f>IF(A431&lt;&gt;Attack[[#This Row],[No]],1,B431+1)</f>
        <v>2</v>
      </c>
      <c r="C432" t="s">
        <v>108</v>
      </c>
      <c r="D432" t="s">
        <v>112</v>
      </c>
      <c r="E432" t="s">
        <v>73</v>
      </c>
      <c r="F432" t="s">
        <v>74</v>
      </c>
      <c r="G432" t="s">
        <v>118</v>
      </c>
      <c r="H432" t="s">
        <v>71</v>
      </c>
      <c r="I432">
        <v>1</v>
      </c>
      <c r="J432" t="s">
        <v>245</v>
      </c>
      <c r="K432" t="s">
        <v>409</v>
      </c>
      <c r="L432" t="s">
        <v>411</v>
      </c>
      <c r="M432">
        <v>27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ユニフォーム白布賢二郎ICONIC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1</v>
      </c>
      <c r="C433" t="s">
        <v>404</v>
      </c>
      <c r="D433" t="s">
        <v>405</v>
      </c>
      <c r="E433" t="s">
        <v>24</v>
      </c>
      <c r="F433" t="s">
        <v>31</v>
      </c>
      <c r="G433" t="s">
        <v>158</v>
      </c>
      <c r="H433" t="s">
        <v>71</v>
      </c>
      <c r="I433">
        <v>1</v>
      </c>
      <c r="J433" t="s">
        <v>245</v>
      </c>
      <c r="K433" t="s">
        <v>9</v>
      </c>
      <c r="L433" t="s">
        <v>411</v>
      </c>
      <c r="M433">
        <v>27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探偵白布賢二郎ICONIC</v>
      </c>
    </row>
    <row r="434" spans="1:20" x14ac:dyDescent="0.3">
      <c r="A434">
        <f>VLOOKUP(Attack[[#This Row],[No用]],SetNo[[No.用]:[vlookup 用]],2,FALSE)</f>
        <v>112</v>
      </c>
      <c r="B434">
        <f>IF(A433&lt;&gt;Attack[[#This Row],[No]],1,B433+1)</f>
        <v>2</v>
      </c>
      <c r="C434" t="s">
        <v>404</v>
      </c>
      <c r="D434" t="s">
        <v>405</v>
      </c>
      <c r="E434" t="s">
        <v>24</v>
      </c>
      <c r="F434" t="s">
        <v>31</v>
      </c>
      <c r="G434" t="s">
        <v>158</v>
      </c>
      <c r="H434" t="s">
        <v>71</v>
      </c>
      <c r="I434">
        <v>1</v>
      </c>
      <c r="J434" t="s">
        <v>245</v>
      </c>
      <c r="K434" t="s">
        <v>409</v>
      </c>
      <c r="L434" t="s">
        <v>411</v>
      </c>
      <c r="M434">
        <v>27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探偵白布賢二郎ICONIC</v>
      </c>
    </row>
    <row r="435" spans="1:20" x14ac:dyDescent="0.3">
      <c r="A435">
        <f>VLOOKUP(Attack[[#This Row],[No用]],SetNo[[No.用]:[vlookup 用]],2,FALSE)</f>
        <v>113</v>
      </c>
      <c r="B435">
        <f>IF(A434&lt;&gt;Attack[[#This Row],[No]],1,B434+1)</f>
        <v>1</v>
      </c>
      <c r="C435" t="s">
        <v>108</v>
      </c>
      <c r="D435" t="s">
        <v>113</v>
      </c>
      <c r="E435" t="s">
        <v>73</v>
      </c>
      <c r="F435" t="s">
        <v>78</v>
      </c>
      <c r="G435" t="s">
        <v>118</v>
      </c>
      <c r="H435" t="s">
        <v>71</v>
      </c>
      <c r="I435">
        <v>1</v>
      </c>
      <c r="J435" t="s">
        <v>245</v>
      </c>
      <c r="K435" s="3" t="s">
        <v>178</v>
      </c>
      <c r="L435" s="3" t="s">
        <v>183</v>
      </c>
      <c r="M435">
        <v>34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ユニフォーム大平獅音ICONIC</v>
      </c>
    </row>
    <row r="436" spans="1:20" x14ac:dyDescent="0.3">
      <c r="A436">
        <f>VLOOKUP(Attack[[#This Row],[No用]],SetNo[[No.用]:[vlookup 用]],2,FALSE)</f>
        <v>113</v>
      </c>
      <c r="B436">
        <f>IF(A435&lt;&gt;Attack[[#This Row],[No]],1,B435+1)</f>
        <v>2</v>
      </c>
      <c r="C436" t="s">
        <v>108</v>
      </c>
      <c r="D436" t="s">
        <v>113</v>
      </c>
      <c r="E436" t="s">
        <v>73</v>
      </c>
      <c r="F436" t="s">
        <v>78</v>
      </c>
      <c r="G436" t="s">
        <v>118</v>
      </c>
      <c r="H436" t="s">
        <v>71</v>
      </c>
      <c r="I436">
        <v>1</v>
      </c>
      <c r="J436" t="s">
        <v>245</v>
      </c>
      <c r="K436" s="3" t="s">
        <v>179</v>
      </c>
      <c r="L436" s="3" t="s">
        <v>183</v>
      </c>
      <c r="M436">
        <v>34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ユニフォーム大平獅音ICONIC</v>
      </c>
    </row>
    <row r="437" spans="1:20" x14ac:dyDescent="0.3">
      <c r="A437">
        <f>VLOOKUP(Attack[[#This Row],[No用]],SetNo[[No.用]:[vlookup 用]],2,FALSE)</f>
        <v>113</v>
      </c>
      <c r="B437">
        <f>IF(A436&lt;&gt;Attack[[#This Row],[No]],1,B436+1)</f>
        <v>3</v>
      </c>
      <c r="C437" t="s">
        <v>108</v>
      </c>
      <c r="D437" t="s">
        <v>113</v>
      </c>
      <c r="E437" t="s">
        <v>73</v>
      </c>
      <c r="F437" t="s">
        <v>78</v>
      </c>
      <c r="G437" t="s">
        <v>118</v>
      </c>
      <c r="H437" t="s">
        <v>71</v>
      </c>
      <c r="I437">
        <v>1</v>
      </c>
      <c r="J437" t="s">
        <v>245</v>
      </c>
      <c r="K437" s="3" t="s">
        <v>182</v>
      </c>
      <c r="L437" s="3" t="s">
        <v>172</v>
      </c>
      <c r="M437">
        <v>29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ユニフォーム大平獅音ICONIC</v>
      </c>
    </row>
    <row r="438" spans="1:20" x14ac:dyDescent="0.3">
      <c r="A438">
        <f>VLOOKUP(Attack[[#This Row],[No用]],SetNo[[No.用]:[vlookup 用]],2,FALSE)</f>
        <v>113</v>
      </c>
      <c r="B438">
        <f>IF(A437&lt;&gt;Attack[[#This Row],[No]],1,B437+1)</f>
        <v>4</v>
      </c>
      <c r="C438" t="s">
        <v>108</v>
      </c>
      <c r="D438" t="s">
        <v>113</v>
      </c>
      <c r="E438" t="s">
        <v>73</v>
      </c>
      <c r="F438" t="s">
        <v>78</v>
      </c>
      <c r="G438" t="s">
        <v>118</v>
      </c>
      <c r="H438" t="s">
        <v>71</v>
      </c>
      <c r="I438">
        <v>1</v>
      </c>
      <c r="J438" t="s">
        <v>245</v>
      </c>
      <c r="K438" s="3" t="s">
        <v>193</v>
      </c>
      <c r="L438" s="3" t="s">
        <v>235</v>
      </c>
      <c r="M438">
        <v>49</v>
      </c>
      <c r="N438">
        <v>0</v>
      </c>
      <c r="O438">
        <v>59</v>
      </c>
      <c r="P438">
        <v>0</v>
      </c>
      <c r="T438" t="str">
        <f>Attack[[#This Row],[服装]]&amp;Attack[[#This Row],[名前]]&amp;Attack[[#This Row],[レアリティ]]</f>
        <v>ユニフォーム大平獅音ICONIC</v>
      </c>
    </row>
    <row r="439" spans="1:20" x14ac:dyDescent="0.3">
      <c r="A439">
        <f>VLOOKUP(Attack[[#This Row],[No用]],SetNo[[No.用]:[vlookup 用]],2,FALSE)</f>
        <v>114</v>
      </c>
      <c r="B439">
        <f>IF(A438&lt;&gt;Attack[[#This Row],[No]],1,B438+1)</f>
        <v>1</v>
      </c>
      <c r="C439" t="s">
        <v>108</v>
      </c>
      <c r="D439" t="s">
        <v>114</v>
      </c>
      <c r="E439" t="s">
        <v>73</v>
      </c>
      <c r="F439" t="s">
        <v>82</v>
      </c>
      <c r="G439" t="s">
        <v>118</v>
      </c>
      <c r="H439" t="s">
        <v>71</v>
      </c>
      <c r="I439">
        <v>1</v>
      </c>
      <c r="J439" t="s">
        <v>416</v>
      </c>
      <c r="K439" s="3" t="s">
        <v>178</v>
      </c>
      <c r="L439" s="3" t="s">
        <v>172</v>
      </c>
      <c r="M439">
        <v>33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ユニフォーム川西太一ICONIC</v>
      </c>
    </row>
    <row r="440" spans="1:20" x14ac:dyDescent="0.3">
      <c r="A440">
        <f>VLOOKUP(Attack[[#This Row],[No用]],SetNo[[No.用]:[vlookup 用]],2,FALSE)</f>
        <v>114</v>
      </c>
      <c r="B440">
        <f>IF(A439&lt;&gt;Attack[[#This Row],[No]],1,B439+1)</f>
        <v>2</v>
      </c>
      <c r="C440" t="s">
        <v>108</v>
      </c>
      <c r="D440" t="s">
        <v>114</v>
      </c>
      <c r="E440" t="s">
        <v>73</v>
      </c>
      <c r="F440" t="s">
        <v>82</v>
      </c>
      <c r="G440" t="s">
        <v>118</v>
      </c>
      <c r="H440" t="s">
        <v>71</v>
      </c>
      <c r="I440">
        <v>1</v>
      </c>
      <c r="J440" t="s">
        <v>416</v>
      </c>
      <c r="K440" s="3" t="s">
        <v>179</v>
      </c>
      <c r="L440" s="3" t="s">
        <v>172</v>
      </c>
      <c r="M440">
        <v>29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ユニフォーム川西太一ICONIC</v>
      </c>
    </row>
    <row r="441" spans="1:20" x14ac:dyDescent="0.3">
      <c r="A441">
        <f>VLOOKUP(Attack[[#This Row],[No用]],SetNo[[No.用]:[vlookup 用]],2,FALSE)</f>
        <v>115</v>
      </c>
      <c r="B441">
        <f>IF(A440&lt;&gt;Attack[[#This Row],[No]],1,B440+1)</f>
        <v>1</v>
      </c>
      <c r="C441" t="s">
        <v>108</v>
      </c>
      <c r="D441" s="3" t="s">
        <v>675</v>
      </c>
      <c r="E441" t="s">
        <v>73</v>
      </c>
      <c r="F441" t="s">
        <v>74</v>
      </c>
      <c r="G441" t="s">
        <v>118</v>
      </c>
      <c r="H441" t="s">
        <v>71</v>
      </c>
      <c r="I441">
        <v>1</v>
      </c>
      <c r="J441" t="s">
        <v>245</v>
      </c>
      <c r="K441" s="3" t="s">
        <v>178</v>
      </c>
      <c r="L441" s="3" t="s">
        <v>188</v>
      </c>
      <c r="M441">
        <v>28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ユニフォーム瀬見英太ICONIC</v>
      </c>
    </row>
    <row r="442" spans="1:20" x14ac:dyDescent="0.3">
      <c r="A442">
        <f>VLOOKUP(Attack[[#This Row],[No用]],SetNo[[No.用]:[vlookup 用]],2,FALSE)</f>
        <v>115</v>
      </c>
      <c r="B442">
        <f>IF(A441&lt;&gt;Attack[[#This Row],[No]],1,B441+1)</f>
        <v>2</v>
      </c>
      <c r="C442" t="s">
        <v>108</v>
      </c>
      <c r="D442" s="3" t="s">
        <v>675</v>
      </c>
      <c r="E442" t="s">
        <v>73</v>
      </c>
      <c r="F442" t="s">
        <v>74</v>
      </c>
      <c r="G442" t="s">
        <v>118</v>
      </c>
      <c r="H442" t="s">
        <v>71</v>
      </c>
      <c r="I442">
        <v>1</v>
      </c>
      <c r="J442" t="s">
        <v>245</v>
      </c>
      <c r="K442" s="3" t="s">
        <v>179</v>
      </c>
      <c r="L442" s="3" t="s">
        <v>188</v>
      </c>
      <c r="M442">
        <v>28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ユニフォーム瀬見英太ICONIC</v>
      </c>
    </row>
    <row r="443" spans="1:20" x14ac:dyDescent="0.3">
      <c r="A443">
        <f>VLOOKUP(Attack[[#This Row],[No用]],SetNo[[No.用]:[vlookup 用]],2,FALSE)</f>
        <v>116</v>
      </c>
      <c r="B443">
        <f>IF(A442&lt;&gt;Attack[[#This Row],[No]],1,B442+1)</f>
        <v>1</v>
      </c>
      <c r="C443" t="s">
        <v>108</v>
      </c>
      <c r="D443" t="s">
        <v>115</v>
      </c>
      <c r="E443" t="s">
        <v>73</v>
      </c>
      <c r="F443" t="s">
        <v>80</v>
      </c>
      <c r="G443" t="s">
        <v>118</v>
      </c>
      <c r="H443" t="s">
        <v>71</v>
      </c>
      <c r="I443">
        <v>1</v>
      </c>
      <c r="J443" t="s">
        <v>245</v>
      </c>
      <c r="M443">
        <v>0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ユニフォーム山形隼人ICONIC</v>
      </c>
    </row>
    <row r="444" spans="1:20" x14ac:dyDescent="0.3">
      <c r="A444">
        <f>VLOOKUP(Attack[[#This Row],[No用]],SetNo[[No.用]:[vlookup 用]],2,FALSE)</f>
        <v>117</v>
      </c>
      <c r="B444">
        <f>IF(A443&lt;&gt;Attack[[#This Row],[No]],1,B443+1)</f>
        <v>1</v>
      </c>
      <c r="C444" t="s">
        <v>108</v>
      </c>
      <c r="D444" t="s">
        <v>196</v>
      </c>
      <c r="E444" t="s">
        <v>77</v>
      </c>
      <c r="F444" t="s">
        <v>74</v>
      </c>
      <c r="G444" t="s">
        <v>195</v>
      </c>
      <c r="H444" t="s">
        <v>71</v>
      </c>
      <c r="I444">
        <v>1</v>
      </c>
      <c r="J444" t="s">
        <v>245</v>
      </c>
      <c r="K444" s="3" t="s">
        <v>178</v>
      </c>
      <c r="L444" s="3" t="s">
        <v>172</v>
      </c>
      <c r="M444">
        <v>27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ユニフォーム宮侑ICONIC</v>
      </c>
    </row>
    <row r="445" spans="1:20" x14ac:dyDescent="0.3">
      <c r="A445">
        <f>VLOOKUP(Attack[[#This Row],[No用]],SetNo[[No.用]:[vlookup 用]],2,FALSE)</f>
        <v>117</v>
      </c>
      <c r="B445">
        <f>IF(A444&lt;&gt;Attack[[#This Row],[No]],1,B444+1)</f>
        <v>2</v>
      </c>
      <c r="C445" t="s">
        <v>108</v>
      </c>
      <c r="D445" t="s">
        <v>196</v>
      </c>
      <c r="E445" t="s">
        <v>77</v>
      </c>
      <c r="F445" t="s">
        <v>74</v>
      </c>
      <c r="G445" t="s">
        <v>195</v>
      </c>
      <c r="H445" t="s">
        <v>71</v>
      </c>
      <c r="I445">
        <v>1</v>
      </c>
      <c r="J445" t="s">
        <v>245</v>
      </c>
      <c r="K445" s="3" t="s">
        <v>179</v>
      </c>
      <c r="L445" s="3" t="s">
        <v>172</v>
      </c>
      <c r="M445">
        <v>26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ユニフォーム宮侑ICONIC</v>
      </c>
    </row>
    <row r="446" spans="1:20" x14ac:dyDescent="0.3">
      <c r="A446">
        <f>VLOOKUP(Attack[[#This Row],[No用]],SetNo[[No.用]:[vlookup 用]],2,FALSE)</f>
        <v>118</v>
      </c>
      <c r="B446">
        <f>IF(A445&lt;&gt;Attack[[#This Row],[No]],1,B445+1)</f>
        <v>1</v>
      </c>
      <c r="C446" t="s">
        <v>108</v>
      </c>
      <c r="D446" t="s">
        <v>197</v>
      </c>
      <c r="E446" t="s">
        <v>90</v>
      </c>
      <c r="F446" t="s">
        <v>78</v>
      </c>
      <c r="G446" t="s">
        <v>195</v>
      </c>
      <c r="H446" t="s">
        <v>71</v>
      </c>
      <c r="I446">
        <v>1</v>
      </c>
      <c r="J446" t="s">
        <v>245</v>
      </c>
      <c r="K446" s="3" t="s">
        <v>178</v>
      </c>
      <c r="L446" s="3" t="s">
        <v>183</v>
      </c>
      <c r="M446">
        <v>38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ユニフォーム宮治ICONIC</v>
      </c>
    </row>
    <row r="447" spans="1:20" x14ac:dyDescent="0.3">
      <c r="A447">
        <f>VLOOKUP(Attack[[#This Row],[No用]],SetNo[[No.用]:[vlookup 用]],2,FALSE)</f>
        <v>118</v>
      </c>
      <c r="B447">
        <f>IF(A446&lt;&gt;Attack[[#This Row],[No]],1,B446+1)</f>
        <v>2</v>
      </c>
      <c r="C447" t="s">
        <v>108</v>
      </c>
      <c r="D447" t="s">
        <v>197</v>
      </c>
      <c r="E447" t="s">
        <v>90</v>
      </c>
      <c r="F447" t="s">
        <v>78</v>
      </c>
      <c r="G447" t="s">
        <v>195</v>
      </c>
      <c r="H447" t="s">
        <v>71</v>
      </c>
      <c r="I447">
        <v>1</v>
      </c>
      <c r="J447" t="s">
        <v>245</v>
      </c>
      <c r="K447" s="3" t="s">
        <v>179</v>
      </c>
      <c r="L447" s="3" t="s">
        <v>183</v>
      </c>
      <c r="M447">
        <v>35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ユニフォーム宮治ICONIC</v>
      </c>
    </row>
    <row r="448" spans="1:20" x14ac:dyDescent="0.3">
      <c r="A448">
        <f>VLOOKUP(Attack[[#This Row],[No用]],SetNo[[No.用]:[vlookup 用]],2,FALSE)</f>
        <v>118</v>
      </c>
      <c r="B448">
        <f>IF(A447&lt;&gt;Attack[[#This Row],[No]],1,B447+1)</f>
        <v>3</v>
      </c>
      <c r="C448" t="s">
        <v>108</v>
      </c>
      <c r="D448" t="s">
        <v>197</v>
      </c>
      <c r="E448" t="s">
        <v>90</v>
      </c>
      <c r="F448" t="s">
        <v>78</v>
      </c>
      <c r="G448" t="s">
        <v>195</v>
      </c>
      <c r="H448" t="s">
        <v>71</v>
      </c>
      <c r="I448">
        <v>1</v>
      </c>
      <c r="J448" t="s">
        <v>245</v>
      </c>
      <c r="K448" s="3" t="s">
        <v>180</v>
      </c>
      <c r="L448" s="3" t="s">
        <v>183</v>
      </c>
      <c r="M448">
        <v>41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ユニフォーム宮治ICONIC</v>
      </c>
    </row>
    <row r="449" spans="1:20" x14ac:dyDescent="0.3">
      <c r="A449">
        <f>VLOOKUP(Attack[[#This Row],[No用]],SetNo[[No.用]:[vlookup 用]],2,FALSE)</f>
        <v>118</v>
      </c>
      <c r="B449">
        <f>IF(A448&lt;&gt;Attack[[#This Row],[No]],1,B448+1)</f>
        <v>4</v>
      </c>
      <c r="C449" t="s">
        <v>108</v>
      </c>
      <c r="D449" t="s">
        <v>197</v>
      </c>
      <c r="E449" t="s">
        <v>90</v>
      </c>
      <c r="F449" t="s">
        <v>78</v>
      </c>
      <c r="G449" t="s">
        <v>195</v>
      </c>
      <c r="H449" t="s">
        <v>71</v>
      </c>
      <c r="I449">
        <v>1</v>
      </c>
      <c r="J449" t="s">
        <v>245</v>
      </c>
      <c r="K449" s="3" t="s">
        <v>182</v>
      </c>
      <c r="L449" s="3" t="s">
        <v>172</v>
      </c>
      <c r="M449">
        <v>32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ユニフォーム宮治ICONIC</v>
      </c>
    </row>
    <row r="450" spans="1:20" x14ac:dyDescent="0.3">
      <c r="A450">
        <f>VLOOKUP(Attack[[#This Row],[No用]],SetNo[[No.用]:[vlookup 用]],2,FALSE)</f>
        <v>118</v>
      </c>
      <c r="B450">
        <f>IF(A449&lt;&gt;Attack[[#This Row],[No]],1,B449+1)</f>
        <v>5</v>
      </c>
      <c r="C450" t="s">
        <v>108</v>
      </c>
      <c r="D450" t="s">
        <v>197</v>
      </c>
      <c r="E450" t="s">
        <v>90</v>
      </c>
      <c r="F450" t="s">
        <v>78</v>
      </c>
      <c r="G450" t="s">
        <v>195</v>
      </c>
      <c r="H450" t="s">
        <v>71</v>
      </c>
      <c r="I450">
        <v>1</v>
      </c>
      <c r="J450" t="s">
        <v>245</v>
      </c>
      <c r="K450" s="3" t="s">
        <v>178</v>
      </c>
      <c r="L450" s="3" t="s">
        <v>235</v>
      </c>
      <c r="M450">
        <v>50</v>
      </c>
      <c r="N450">
        <v>0</v>
      </c>
      <c r="O450">
        <v>60</v>
      </c>
      <c r="P450">
        <v>0</v>
      </c>
      <c r="T450" t="str">
        <f>Attack[[#This Row],[服装]]&amp;Attack[[#This Row],[名前]]&amp;Attack[[#This Row],[レアリティ]]</f>
        <v>ユニフォーム宮治ICONIC</v>
      </c>
    </row>
    <row r="451" spans="1:20" x14ac:dyDescent="0.3">
      <c r="A451">
        <f>VLOOKUP(Attack[[#This Row],[No用]],SetNo[[No.用]:[vlookup 用]],2,FALSE)</f>
        <v>118</v>
      </c>
      <c r="B451">
        <f>IF(A450&lt;&gt;Attack[[#This Row],[No]],1,B450+1)</f>
        <v>6</v>
      </c>
      <c r="C451" t="s">
        <v>108</v>
      </c>
      <c r="D451" t="s">
        <v>197</v>
      </c>
      <c r="E451" t="s">
        <v>90</v>
      </c>
      <c r="F451" t="s">
        <v>78</v>
      </c>
      <c r="G451" t="s">
        <v>195</v>
      </c>
      <c r="H451" t="s">
        <v>71</v>
      </c>
      <c r="I451">
        <v>1</v>
      </c>
      <c r="J451" t="s">
        <v>245</v>
      </c>
      <c r="K451" s="3" t="s">
        <v>179</v>
      </c>
      <c r="L451" s="3" t="s">
        <v>235</v>
      </c>
      <c r="M451">
        <v>52</v>
      </c>
      <c r="N451">
        <v>0</v>
      </c>
      <c r="O451">
        <v>62</v>
      </c>
      <c r="P451">
        <v>0</v>
      </c>
      <c r="T451" t="str">
        <f>Attack[[#This Row],[服装]]&amp;Attack[[#This Row],[名前]]&amp;Attack[[#This Row],[レアリティ]]</f>
        <v>ユニフォーム宮治ICONIC</v>
      </c>
    </row>
    <row r="452" spans="1:20" x14ac:dyDescent="0.3">
      <c r="A452">
        <f>VLOOKUP(Attack[[#This Row],[No用]],SetNo[[No.用]:[vlookup 用]],2,FALSE)</f>
        <v>119</v>
      </c>
      <c r="B452">
        <f>IF(A451&lt;&gt;Attack[[#This Row],[No]],1,B451+1)</f>
        <v>1</v>
      </c>
      <c r="C452" t="s">
        <v>108</v>
      </c>
      <c r="D452" t="s">
        <v>198</v>
      </c>
      <c r="E452" t="s">
        <v>77</v>
      </c>
      <c r="F452" t="s">
        <v>82</v>
      </c>
      <c r="G452" t="s">
        <v>195</v>
      </c>
      <c r="H452" t="s">
        <v>71</v>
      </c>
      <c r="I452">
        <v>1</v>
      </c>
      <c r="J452" t="s">
        <v>245</v>
      </c>
      <c r="K452" s="3" t="s">
        <v>178</v>
      </c>
      <c r="L452" s="3" t="s">
        <v>188</v>
      </c>
      <c r="M452">
        <v>37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ユニフォーム角名倫太郎ICONIC</v>
      </c>
    </row>
    <row r="453" spans="1:20" x14ac:dyDescent="0.3">
      <c r="A453">
        <f>VLOOKUP(Attack[[#This Row],[No用]],SetNo[[No.用]:[vlookup 用]],2,FALSE)</f>
        <v>119</v>
      </c>
      <c r="B453">
        <f>IF(A452&lt;&gt;Attack[[#This Row],[No]],1,B452+1)</f>
        <v>2</v>
      </c>
      <c r="C453" t="s">
        <v>108</v>
      </c>
      <c r="D453" t="s">
        <v>198</v>
      </c>
      <c r="E453" t="s">
        <v>77</v>
      </c>
      <c r="F453" t="s">
        <v>82</v>
      </c>
      <c r="G453" t="s">
        <v>195</v>
      </c>
      <c r="H453" t="s">
        <v>71</v>
      </c>
      <c r="I453">
        <v>1</v>
      </c>
      <c r="J453" t="s">
        <v>245</v>
      </c>
      <c r="K453" s="3" t="s">
        <v>179</v>
      </c>
      <c r="L453" s="3" t="s">
        <v>172</v>
      </c>
      <c r="M453">
        <v>32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ユニフォーム角名倫太郎ICONIC</v>
      </c>
    </row>
    <row r="454" spans="1:20" x14ac:dyDescent="0.3">
      <c r="A454">
        <f>VLOOKUP(Attack[[#This Row],[No用]],SetNo[[No.用]:[vlookup 用]],2,FALSE)</f>
        <v>119</v>
      </c>
      <c r="B454">
        <f>IF(A453&lt;&gt;Attack[[#This Row],[No]],1,B453+1)</f>
        <v>3</v>
      </c>
      <c r="C454" t="s">
        <v>108</v>
      </c>
      <c r="D454" t="s">
        <v>198</v>
      </c>
      <c r="E454" t="s">
        <v>77</v>
      </c>
      <c r="F454" t="s">
        <v>82</v>
      </c>
      <c r="G454" t="s">
        <v>195</v>
      </c>
      <c r="H454" t="s">
        <v>71</v>
      </c>
      <c r="I454">
        <v>1</v>
      </c>
      <c r="J454" t="s">
        <v>245</v>
      </c>
      <c r="K454" s="3" t="s">
        <v>181</v>
      </c>
      <c r="L454" s="3" t="s">
        <v>172</v>
      </c>
      <c r="M454">
        <v>34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ユニフォーム角名倫太郎ICONIC</v>
      </c>
    </row>
    <row r="455" spans="1:20" x14ac:dyDescent="0.3">
      <c r="A455">
        <f>VLOOKUP(Attack[[#This Row],[No用]],SetNo[[No.用]:[vlookup 用]],2,FALSE)</f>
        <v>119</v>
      </c>
      <c r="B455">
        <f>IF(A454&lt;&gt;Attack[[#This Row],[No]],1,B454+1)</f>
        <v>4</v>
      </c>
      <c r="C455" t="s">
        <v>108</v>
      </c>
      <c r="D455" t="s">
        <v>198</v>
      </c>
      <c r="E455" t="s">
        <v>77</v>
      </c>
      <c r="F455" t="s">
        <v>82</v>
      </c>
      <c r="G455" t="s">
        <v>195</v>
      </c>
      <c r="H455" t="s">
        <v>71</v>
      </c>
      <c r="I455">
        <v>1</v>
      </c>
      <c r="J455" t="s">
        <v>245</v>
      </c>
      <c r="K455" s="3" t="s">
        <v>182</v>
      </c>
      <c r="L455" s="3" t="s">
        <v>172</v>
      </c>
      <c r="M455">
        <v>29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ユニフォーム角名倫太郎ICONIC</v>
      </c>
    </row>
    <row r="456" spans="1:20" x14ac:dyDescent="0.3">
      <c r="A456">
        <f>VLOOKUP(Attack[[#This Row],[No用]],SetNo[[No.用]:[vlookup 用]],2,FALSE)</f>
        <v>120</v>
      </c>
      <c r="B456">
        <f>IF(A455&lt;&gt;Attack[[#This Row],[No]],1,B455+1)</f>
        <v>1</v>
      </c>
      <c r="C456" t="s">
        <v>108</v>
      </c>
      <c r="D456" t="s">
        <v>199</v>
      </c>
      <c r="E456" t="s">
        <v>77</v>
      </c>
      <c r="F456" t="s">
        <v>78</v>
      </c>
      <c r="G456" t="s">
        <v>195</v>
      </c>
      <c r="H456" t="s">
        <v>71</v>
      </c>
      <c r="I456">
        <v>1</v>
      </c>
      <c r="J456" t="s">
        <v>245</v>
      </c>
      <c r="K456" s="3" t="s">
        <v>178</v>
      </c>
      <c r="L456" s="3" t="s">
        <v>183</v>
      </c>
      <c r="M456">
        <v>36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ユニフォーム北信介ICONIC</v>
      </c>
    </row>
    <row r="457" spans="1:20" x14ac:dyDescent="0.3">
      <c r="A457">
        <f>VLOOKUP(Attack[[#This Row],[No用]],SetNo[[No.用]:[vlookup 用]],2,FALSE)</f>
        <v>120</v>
      </c>
      <c r="B457">
        <f>IF(A456&lt;&gt;Attack[[#This Row],[No]],1,B456+1)</f>
        <v>2</v>
      </c>
      <c r="C457" t="s">
        <v>108</v>
      </c>
      <c r="D457" t="s">
        <v>199</v>
      </c>
      <c r="E457" t="s">
        <v>77</v>
      </c>
      <c r="F457" t="s">
        <v>78</v>
      </c>
      <c r="G457" t="s">
        <v>195</v>
      </c>
      <c r="H457" t="s">
        <v>71</v>
      </c>
      <c r="I457">
        <v>1</v>
      </c>
      <c r="J457" t="s">
        <v>245</v>
      </c>
      <c r="K457" s="3" t="s">
        <v>179</v>
      </c>
      <c r="L457" s="3" t="s">
        <v>172</v>
      </c>
      <c r="M457">
        <v>33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ユニフォーム北信介ICONIC</v>
      </c>
    </row>
    <row r="458" spans="1:20" x14ac:dyDescent="0.3">
      <c r="A458">
        <f>VLOOKUP(Attack[[#This Row],[No用]],SetNo[[No.用]:[vlookup 用]],2,FALSE)</f>
        <v>120</v>
      </c>
      <c r="B458">
        <f>IF(A457&lt;&gt;Attack[[#This Row],[No]],1,B457+1)</f>
        <v>3</v>
      </c>
      <c r="C458" t="s">
        <v>108</v>
      </c>
      <c r="D458" t="s">
        <v>199</v>
      </c>
      <c r="E458" t="s">
        <v>77</v>
      </c>
      <c r="F458" t="s">
        <v>78</v>
      </c>
      <c r="G458" t="s">
        <v>195</v>
      </c>
      <c r="H458" t="s">
        <v>71</v>
      </c>
      <c r="I458">
        <v>1</v>
      </c>
      <c r="J458" t="s">
        <v>245</v>
      </c>
      <c r="K458" s="3" t="s">
        <v>281</v>
      </c>
      <c r="L458" s="3" t="s">
        <v>183</v>
      </c>
      <c r="M458">
        <v>39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ユニフォーム北信介ICONIC</v>
      </c>
    </row>
    <row r="459" spans="1:20" x14ac:dyDescent="0.3">
      <c r="A459">
        <f>VLOOKUP(Attack[[#This Row],[No用]],SetNo[[No.用]:[vlookup 用]],2,FALSE)</f>
        <v>120</v>
      </c>
      <c r="B459">
        <f>IF(A458&lt;&gt;Attack[[#This Row],[No]],1,B458+1)</f>
        <v>4</v>
      </c>
      <c r="C459" t="s">
        <v>108</v>
      </c>
      <c r="D459" t="s">
        <v>199</v>
      </c>
      <c r="E459" t="s">
        <v>77</v>
      </c>
      <c r="F459" t="s">
        <v>78</v>
      </c>
      <c r="G459" t="s">
        <v>195</v>
      </c>
      <c r="H459" t="s">
        <v>71</v>
      </c>
      <c r="I459">
        <v>1</v>
      </c>
      <c r="J459" t="s">
        <v>245</v>
      </c>
      <c r="K459" s="3" t="s">
        <v>193</v>
      </c>
      <c r="L459" s="3" t="s">
        <v>235</v>
      </c>
      <c r="M459">
        <v>47</v>
      </c>
      <c r="N459">
        <v>0</v>
      </c>
      <c r="O459">
        <v>57</v>
      </c>
      <c r="P459">
        <v>0</v>
      </c>
      <c r="T459" t="str">
        <f>Attack[[#This Row],[服装]]&amp;Attack[[#This Row],[名前]]&amp;Attack[[#This Row],[レアリティ]]</f>
        <v>ユニフォーム北信介ICONIC</v>
      </c>
    </row>
    <row r="460" spans="1:20" x14ac:dyDescent="0.3">
      <c r="A460">
        <f>VLOOKUP(Attack[[#This Row],[No用]],SetNo[[No.用]:[vlookup 用]],2,FALSE)</f>
        <v>121</v>
      </c>
      <c r="B460">
        <f>IF(A459&lt;&gt;Attack[[#This Row],[No]],1,B459+1)</f>
        <v>1</v>
      </c>
      <c r="C460" t="s">
        <v>108</v>
      </c>
      <c r="D460" s="3" t="s">
        <v>678</v>
      </c>
      <c r="E460" t="s">
        <v>77</v>
      </c>
      <c r="F460" s="3" t="s">
        <v>78</v>
      </c>
      <c r="G460" t="s">
        <v>195</v>
      </c>
      <c r="H460" t="s">
        <v>71</v>
      </c>
      <c r="I460">
        <v>1</v>
      </c>
      <c r="J460" t="s">
        <v>245</v>
      </c>
      <c r="K460" s="3" t="s">
        <v>178</v>
      </c>
      <c r="L460" s="3" t="s">
        <v>183</v>
      </c>
      <c r="M460">
        <v>37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ユニフォーム尾白アランICONIC</v>
      </c>
    </row>
    <row r="461" spans="1:20" x14ac:dyDescent="0.3">
      <c r="A461">
        <f>VLOOKUP(Attack[[#This Row],[No用]],SetNo[[No.用]:[vlookup 用]],2,FALSE)</f>
        <v>121</v>
      </c>
      <c r="B461">
        <f>IF(A460&lt;&gt;Attack[[#This Row],[No]],1,B460+1)</f>
        <v>2</v>
      </c>
      <c r="C461" t="s">
        <v>108</v>
      </c>
      <c r="D461" s="3" t="s">
        <v>678</v>
      </c>
      <c r="E461" t="s">
        <v>77</v>
      </c>
      <c r="F461" s="3" t="s">
        <v>78</v>
      </c>
      <c r="G461" t="s">
        <v>195</v>
      </c>
      <c r="H461" t="s">
        <v>71</v>
      </c>
      <c r="I461">
        <v>1</v>
      </c>
      <c r="J461" t="s">
        <v>245</v>
      </c>
      <c r="K461" s="3" t="s">
        <v>179</v>
      </c>
      <c r="L461" s="3" t="s">
        <v>188</v>
      </c>
      <c r="M461">
        <v>37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ユニフォーム尾白アランICONIC</v>
      </c>
    </row>
    <row r="462" spans="1:20" x14ac:dyDescent="0.3">
      <c r="A462">
        <f>VLOOKUP(Attack[[#This Row],[No用]],SetNo[[No.用]:[vlookup 用]],2,FALSE)</f>
        <v>121</v>
      </c>
      <c r="B462">
        <f>IF(A461&lt;&gt;Attack[[#This Row],[No]],1,B461+1)</f>
        <v>3</v>
      </c>
      <c r="C462" t="s">
        <v>108</v>
      </c>
      <c r="D462" s="3" t="s">
        <v>678</v>
      </c>
      <c r="E462" t="s">
        <v>77</v>
      </c>
      <c r="F462" s="3" t="s">
        <v>78</v>
      </c>
      <c r="G462" t="s">
        <v>195</v>
      </c>
      <c r="H462" t="s">
        <v>71</v>
      </c>
      <c r="I462">
        <v>1</v>
      </c>
      <c r="J462" t="s">
        <v>245</v>
      </c>
      <c r="K462" s="3" t="s">
        <v>180</v>
      </c>
      <c r="L462" s="3" t="s">
        <v>183</v>
      </c>
      <c r="M462">
        <v>42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ユニフォーム尾白アランICONIC</v>
      </c>
    </row>
    <row r="463" spans="1:20" x14ac:dyDescent="0.3">
      <c r="A463">
        <f>VLOOKUP(Attack[[#This Row],[No用]],SetNo[[No.用]:[vlookup 用]],2,FALSE)</f>
        <v>121</v>
      </c>
      <c r="B463">
        <f>IF(A462&lt;&gt;Attack[[#This Row],[No]],1,B462+1)</f>
        <v>4</v>
      </c>
      <c r="C463" t="s">
        <v>108</v>
      </c>
      <c r="D463" s="3" t="s">
        <v>678</v>
      </c>
      <c r="E463" t="s">
        <v>77</v>
      </c>
      <c r="F463" s="3" t="s">
        <v>78</v>
      </c>
      <c r="G463" t="s">
        <v>195</v>
      </c>
      <c r="H463" t="s">
        <v>71</v>
      </c>
      <c r="I463">
        <v>1</v>
      </c>
      <c r="J463" t="s">
        <v>245</v>
      </c>
      <c r="K463" s="3" t="s">
        <v>281</v>
      </c>
      <c r="L463" s="3" t="s">
        <v>183</v>
      </c>
      <c r="M463">
        <v>39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ユニフォーム尾白アランICONIC</v>
      </c>
    </row>
    <row r="464" spans="1:20" x14ac:dyDescent="0.3">
      <c r="A464">
        <f>VLOOKUP(Attack[[#This Row],[No用]],SetNo[[No.用]:[vlookup 用]],2,FALSE)</f>
        <v>121</v>
      </c>
      <c r="B464">
        <f>IF(A463&lt;&gt;Attack[[#This Row],[No]],1,B463+1)</f>
        <v>5</v>
      </c>
      <c r="C464" t="s">
        <v>108</v>
      </c>
      <c r="D464" s="3" t="s">
        <v>678</v>
      </c>
      <c r="E464" t="s">
        <v>77</v>
      </c>
      <c r="F464" s="3" t="s">
        <v>78</v>
      </c>
      <c r="G464" t="s">
        <v>195</v>
      </c>
      <c r="H464" t="s">
        <v>71</v>
      </c>
      <c r="I464">
        <v>1</v>
      </c>
      <c r="J464" t="s">
        <v>245</v>
      </c>
      <c r="K464" s="3" t="s">
        <v>193</v>
      </c>
      <c r="L464" s="3" t="s">
        <v>235</v>
      </c>
      <c r="M464">
        <v>45</v>
      </c>
      <c r="N464">
        <v>0</v>
      </c>
      <c r="O464">
        <v>55</v>
      </c>
      <c r="P464">
        <v>0</v>
      </c>
      <c r="T464" t="str">
        <f>Attack[[#This Row],[服装]]&amp;Attack[[#This Row],[名前]]&amp;Attack[[#This Row],[レアリティ]]</f>
        <v>ユニフォーム尾白アランICONIC</v>
      </c>
    </row>
    <row r="465" spans="1:20" x14ac:dyDescent="0.3">
      <c r="A465">
        <f>VLOOKUP(Attack[[#This Row],[No用]],SetNo[[No.用]:[vlookup 用]],2,FALSE)</f>
        <v>122</v>
      </c>
      <c r="B465">
        <f>IF(A464&lt;&gt;Attack[[#This Row],[No]],1,B464+1)</f>
        <v>1</v>
      </c>
      <c r="C465" t="s">
        <v>108</v>
      </c>
      <c r="D465" s="3" t="s">
        <v>680</v>
      </c>
      <c r="E465" t="s">
        <v>77</v>
      </c>
      <c r="F465" s="3" t="s">
        <v>80</v>
      </c>
      <c r="G465" t="s">
        <v>195</v>
      </c>
      <c r="H465" t="s">
        <v>71</v>
      </c>
      <c r="I465">
        <v>1</v>
      </c>
      <c r="J465" t="s">
        <v>245</v>
      </c>
      <c r="M465">
        <v>0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ユニフォーム赤木路成ICONIC</v>
      </c>
    </row>
    <row r="466" spans="1:20" x14ac:dyDescent="0.3">
      <c r="A466">
        <f>VLOOKUP(Attack[[#This Row],[No用]],SetNo[[No.用]:[vlookup 用]],2,FALSE)</f>
        <v>123</v>
      </c>
      <c r="B466">
        <f>IF(A465&lt;&gt;Attack[[#This Row],[No]],1,B465+1)</f>
        <v>1</v>
      </c>
      <c r="C466" t="s">
        <v>108</v>
      </c>
      <c r="D466" s="3" t="s">
        <v>682</v>
      </c>
      <c r="E466" t="s">
        <v>77</v>
      </c>
      <c r="F466" s="3" t="s">
        <v>82</v>
      </c>
      <c r="G466" t="s">
        <v>195</v>
      </c>
      <c r="H466" t="s">
        <v>71</v>
      </c>
      <c r="I466">
        <v>1</v>
      </c>
      <c r="J466" t="s">
        <v>245</v>
      </c>
      <c r="K466" s="3" t="s">
        <v>178</v>
      </c>
      <c r="L466" s="3" t="s">
        <v>188</v>
      </c>
      <c r="M466">
        <v>33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ユニフォーム大耳練ICONIC</v>
      </c>
    </row>
    <row r="467" spans="1:20" x14ac:dyDescent="0.3">
      <c r="A467">
        <f>VLOOKUP(Attack[[#This Row],[No用]],SetNo[[No.用]:[vlookup 用]],2,FALSE)</f>
        <v>123</v>
      </c>
      <c r="B467">
        <f>IF(A466&lt;&gt;Attack[[#This Row],[No]],1,B466+1)</f>
        <v>2</v>
      </c>
      <c r="C467" t="s">
        <v>108</v>
      </c>
      <c r="D467" s="3" t="s">
        <v>682</v>
      </c>
      <c r="E467" t="s">
        <v>77</v>
      </c>
      <c r="F467" s="3" t="s">
        <v>82</v>
      </c>
      <c r="G467" t="s">
        <v>195</v>
      </c>
      <c r="H467" t="s">
        <v>71</v>
      </c>
      <c r="I467">
        <v>1</v>
      </c>
      <c r="J467" t="s">
        <v>245</v>
      </c>
      <c r="K467" s="3" t="s">
        <v>179</v>
      </c>
      <c r="L467" s="3" t="s">
        <v>172</v>
      </c>
      <c r="M467">
        <v>30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ユニフォーム大耳練ICONIC</v>
      </c>
    </row>
    <row r="468" spans="1:20" x14ac:dyDescent="0.3">
      <c r="A468">
        <f>VLOOKUP(Attack[[#This Row],[No用]],SetNo[[No.用]:[vlookup 用]],2,FALSE)</f>
        <v>123</v>
      </c>
      <c r="B468">
        <f>IF(A467&lt;&gt;Attack[[#This Row],[No]],1,B467+1)</f>
        <v>3</v>
      </c>
      <c r="C468" t="s">
        <v>108</v>
      </c>
      <c r="D468" s="3" t="s">
        <v>682</v>
      </c>
      <c r="E468" t="s">
        <v>77</v>
      </c>
      <c r="F468" s="3" t="s">
        <v>82</v>
      </c>
      <c r="G468" t="s">
        <v>195</v>
      </c>
      <c r="H468" t="s">
        <v>71</v>
      </c>
      <c r="I468">
        <v>1</v>
      </c>
      <c r="J468" t="s">
        <v>245</v>
      </c>
      <c r="K468" s="3" t="s">
        <v>182</v>
      </c>
      <c r="L468" s="3" t="s">
        <v>172</v>
      </c>
      <c r="M468">
        <v>28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ユニフォーム大耳練ICONIC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1</v>
      </c>
      <c r="C469" t="s">
        <v>108</v>
      </c>
      <c r="D469" s="3" t="s">
        <v>684</v>
      </c>
      <c r="E469" t="s">
        <v>77</v>
      </c>
      <c r="F469" s="3" t="s">
        <v>78</v>
      </c>
      <c r="G469" t="s">
        <v>195</v>
      </c>
      <c r="H469" t="s">
        <v>71</v>
      </c>
      <c r="I469">
        <v>1</v>
      </c>
      <c r="J469" t="s">
        <v>245</v>
      </c>
      <c r="K469" s="3" t="s">
        <v>178</v>
      </c>
      <c r="L469" s="3" t="s">
        <v>172</v>
      </c>
      <c r="M469">
        <v>33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ユニフォーム理石平介ICONIC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2</v>
      </c>
      <c r="C470" t="s">
        <v>108</v>
      </c>
      <c r="D470" s="3" t="s">
        <v>684</v>
      </c>
      <c r="E470" t="s">
        <v>77</v>
      </c>
      <c r="F470" s="3" t="s">
        <v>78</v>
      </c>
      <c r="G470" t="s">
        <v>195</v>
      </c>
      <c r="H470" t="s">
        <v>71</v>
      </c>
      <c r="I470">
        <v>1</v>
      </c>
      <c r="J470" t="s">
        <v>245</v>
      </c>
      <c r="K470" s="3" t="s">
        <v>179</v>
      </c>
      <c r="L470" s="3" t="s">
        <v>172</v>
      </c>
      <c r="M470">
        <v>33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ユニフォーム理石平介ICONIC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3</v>
      </c>
      <c r="C471" t="s">
        <v>108</v>
      </c>
      <c r="D471" s="3" t="s">
        <v>684</v>
      </c>
      <c r="E471" t="s">
        <v>77</v>
      </c>
      <c r="F471" s="3" t="s">
        <v>78</v>
      </c>
      <c r="G471" t="s">
        <v>195</v>
      </c>
      <c r="H471" t="s">
        <v>71</v>
      </c>
      <c r="I471">
        <v>1</v>
      </c>
      <c r="J471" t="s">
        <v>245</v>
      </c>
      <c r="K471" s="3" t="s">
        <v>281</v>
      </c>
      <c r="L471" s="3" t="s">
        <v>172</v>
      </c>
      <c r="M471">
        <v>35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ユニフォーム理石平介ICONIC</v>
      </c>
    </row>
    <row r="472" spans="1:20" x14ac:dyDescent="0.3">
      <c r="A472">
        <f>VLOOKUP(Attack[[#This Row],[No用]],SetNo[[No.用]:[vlookup 用]],2,FALSE)</f>
        <v>125</v>
      </c>
      <c r="B472">
        <f>IF(A471&lt;&gt;Attack[[#This Row],[No]],1,B471+1)</f>
        <v>1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245</v>
      </c>
      <c r="K472" s="3" t="s">
        <v>178</v>
      </c>
      <c r="L472" s="3" t="s">
        <v>183</v>
      </c>
      <c r="M472">
        <v>39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ユニフォーム木兎光太郎ICONIC</v>
      </c>
    </row>
    <row r="473" spans="1:20" x14ac:dyDescent="0.3">
      <c r="A473">
        <f>VLOOKUP(Attack[[#This Row],[No用]],SetNo[[No.用]:[vlookup 用]],2,FALSE)</f>
        <v>125</v>
      </c>
      <c r="B473">
        <f>IF(A472&lt;&gt;Attack[[#This Row],[No]],1,B472+1)</f>
        <v>2</v>
      </c>
      <c r="C473" t="s">
        <v>108</v>
      </c>
      <c r="D473" t="s">
        <v>122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245</v>
      </c>
      <c r="K473" s="3" t="s">
        <v>179</v>
      </c>
      <c r="L473" s="3" t="s">
        <v>172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ユニフォーム木兎光太郎ICONIC</v>
      </c>
    </row>
    <row r="474" spans="1:20" x14ac:dyDescent="0.3">
      <c r="A474">
        <f>VLOOKUP(Attack[[#This Row],[No用]],SetNo[[No.用]:[vlookup 用]],2,FALSE)</f>
        <v>125</v>
      </c>
      <c r="B474">
        <f>IF(A473&lt;&gt;Attack[[#This Row],[No]],1,B473+1)</f>
        <v>3</v>
      </c>
      <c r="C474" t="s">
        <v>108</v>
      </c>
      <c r="D474" t="s">
        <v>122</v>
      </c>
      <c r="E474" t="s">
        <v>90</v>
      </c>
      <c r="F474" t="s">
        <v>78</v>
      </c>
      <c r="G474" t="s">
        <v>128</v>
      </c>
      <c r="H474" t="s">
        <v>71</v>
      </c>
      <c r="I474">
        <v>1</v>
      </c>
      <c r="J474" t="s">
        <v>245</v>
      </c>
      <c r="K474" s="3" t="s">
        <v>180</v>
      </c>
      <c r="L474" s="3" t="s">
        <v>183</v>
      </c>
      <c r="M474">
        <v>39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ユニフォーム木兎光太郎ICONIC</v>
      </c>
    </row>
    <row r="475" spans="1:20" x14ac:dyDescent="0.3">
      <c r="A475">
        <f>VLOOKUP(Attack[[#This Row],[No用]],SetNo[[No.用]:[vlookup 用]],2,FALSE)</f>
        <v>125</v>
      </c>
      <c r="B475">
        <f>IF(A474&lt;&gt;Attack[[#This Row],[No]],1,B474+1)</f>
        <v>4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245</v>
      </c>
      <c r="K475" s="3" t="s">
        <v>281</v>
      </c>
      <c r="L475" s="3" t="s">
        <v>183</v>
      </c>
      <c r="M475">
        <v>42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ユニフォーム木兎光太郎ICONIC</v>
      </c>
    </row>
    <row r="476" spans="1:20" x14ac:dyDescent="0.3">
      <c r="A476">
        <f>VLOOKUP(Attack[[#This Row],[No用]],SetNo[[No.用]:[vlookup 用]],2,FALSE)</f>
        <v>125</v>
      </c>
      <c r="B476">
        <f>IF(A475&lt;&gt;Attack[[#This Row],[No]],1,B475+1)</f>
        <v>5</v>
      </c>
      <c r="C476" t="s">
        <v>108</v>
      </c>
      <c r="D476" t="s">
        <v>122</v>
      </c>
      <c r="E476" t="s">
        <v>90</v>
      </c>
      <c r="F476" t="s">
        <v>78</v>
      </c>
      <c r="G476" t="s">
        <v>128</v>
      </c>
      <c r="H476" t="s">
        <v>71</v>
      </c>
      <c r="I476">
        <v>1</v>
      </c>
      <c r="J476" t="s">
        <v>245</v>
      </c>
      <c r="K476" s="3" t="s">
        <v>181</v>
      </c>
      <c r="L476" s="3" t="s">
        <v>172</v>
      </c>
      <c r="M476">
        <v>33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ユニフォーム木兎光太郎ICONIC</v>
      </c>
    </row>
    <row r="477" spans="1:20" x14ac:dyDescent="0.3">
      <c r="A477">
        <f>VLOOKUP(Attack[[#This Row],[No用]],SetNo[[No.用]:[vlookup 用]],2,FALSE)</f>
        <v>125</v>
      </c>
      <c r="B477">
        <f>IF(A476&lt;&gt;Attack[[#This Row],[No]],1,B476+1)</f>
        <v>6</v>
      </c>
      <c r="C477" t="s">
        <v>108</v>
      </c>
      <c r="D477" t="s">
        <v>122</v>
      </c>
      <c r="E477" t="s">
        <v>90</v>
      </c>
      <c r="F477" t="s">
        <v>78</v>
      </c>
      <c r="G477" t="s">
        <v>128</v>
      </c>
      <c r="H477" t="s">
        <v>71</v>
      </c>
      <c r="I477">
        <v>1</v>
      </c>
      <c r="J477" t="s">
        <v>245</v>
      </c>
      <c r="K477" s="3" t="s">
        <v>298</v>
      </c>
      <c r="L477" s="3" t="s">
        <v>172</v>
      </c>
      <c r="M477">
        <v>33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ユニフォーム木兎光太郎ICONIC</v>
      </c>
    </row>
    <row r="478" spans="1:20" x14ac:dyDescent="0.3">
      <c r="A478">
        <f>VLOOKUP(Attack[[#This Row],[No用]],SetNo[[No.用]:[vlookup 用]],2,FALSE)</f>
        <v>125</v>
      </c>
      <c r="B478">
        <f>IF(A477&lt;&gt;Attack[[#This Row],[No]],1,B477+1)</f>
        <v>7</v>
      </c>
      <c r="C478" t="s">
        <v>108</v>
      </c>
      <c r="D478" t="s">
        <v>122</v>
      </c>
      <c r="E478" t="s">
        <v>90</v>
      </c>
      <c r="F478" t="s">
        <v>78</v>
      </c>
      <c r="G478" t="s">
        <v>128</v>
      </c>
      <c r="H478" t="s">
        <v>71</v>
      </c>
      <c r="I478">
        <v>1</v>
      </c>
      <c r="J478" t="s">
        <v>245</v>
      </c>
      <c r="K478" s="3" t="s">
        <v>182</v>
      </c>
      <c r="L478" s="3" t="s">
        <v>172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ユニフォーム木兎光太郎ICONIC</v>
      </c>
    </row>
    <row r="479" spans="1:20" x14ac:dyDescent="0.3">
      <c r="A479">
        <f>VLOOKUP(Attack[[#This Row],[No用]],SetNo[[No.用]:[vlookup 用]],2,FALSE)</f>
        <v>125</v>
      </c>
      <c r="B479">
        <f>IF(A478&lt;&gt;Attack[[#This Row],[No]],1,B478+1)</f>
        <v>8</v>
      </c>
      <c r="C479" t="s">
        <v>108</v>
      </c>
      <c r="D479" t="s">
        <v>122</v>
      </c>
      <c r="E479" t="s">
        <v>90</v>
      </c>
      <c r="F479" t="s">
        <v>78</v>
      </c>
      <c r="G479" t="s">
        <v>128</v>
      </c>
      <c r="H479" t="s">
        <v>71</v>
      </c>
      <c r="I479">
        <v>1</v>
      </c>
      <c r="J479" t="s">
        <v>245</v>
      </c>
      <c r="K479" s="3" t="s">
        <v>193</v>
      </c>
      <c r="L479" s="3" t="s">
        <v>235</v>
      </c>
      <c r="M479">
        <v>51</v>
      </c>
      <c r="N479">
        <v>0</v>
      </c>
      <c r="O479">
        <v>61</v>
      </c>
      <c r="P479">
        <v>0</v>
      </c>
      <c r="Q479" s="3" t="s">
        <v>712</v>
      </c>
      <c r="T479" t="str">
        <f>Attack[[#This Row],[服装]]&amp;Attack[[#This Row],[名前]]&amp;Attack[[#This Row],[レアリティ]]</f>
        <v>ユニフォーム木兎光太郎ICONIC</v>
      </c>
    </row>
    <row r="480" spans="1:20" x14ac:dyDescent="0.3">
      <c r="A480">
        <f>VLOOKUP(Attack[[#This Row],[No用]],SetNo[[No.用]:[vlookup 用]],2,FALSE)</f>
        <v>125</v>
      </c>
      <c r="B480">
        <f>IF(A479&lt;&gt;Attack[[#This Row],[No]],1,B479+1)</f>
        <v>9</v>
      </c>
      <c r="C480" t="s">
        <v>108</v>
      </c>
      <c r="D480" t="s">
        <v>122</v>
      </c>
      <c r="E480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245</v>
      </c>
      <c r="K480" s="3" t="s">
        <v>193</v>
      </c>
      <c r="L480" s="3" t="s">
        <v>235</v>
      </c>
      <c r="M480">
        <v>51</v>
      </c>
      <c r="N480">
        <v>0</v>
      </c>
      <c r="O480">
        <v>61</v>
      </c>
      <c r="P480">
        <v>0</v>
      </c>
      <c r="T480" t="str">
        <f>Attack[[#This Row],[服装]]&amp;Attack[[#This Row],[名前]]&amp;Attack[[#This Row],[レアリティ]]</f>
        <v>ユニフォーム木兎光太郎ICONIC</v>
      </c>
    </row>
    <row r="481" spans="1:20" x14ac:dyDescent="0.3">
      <c r="A481">
        <f>VLOOKUP(Attack[[#This Row],[No用]],SetNo[[No.用]:[vlookup 用]],2,FALSE)</f>
        <v>126</v>
      </c>
      <c r="B481">
        <f>IF(A480&lt;&gt;Attack[[#This Row],[No]],1,B480+1)</f>
        <v>1</v>
      </c>
      <c r="C481" t="s">
        <v>150</v>
      </c>
      <c r="D481" t="s">
        <v>122</v>
      </c>
      <c r="E481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245</v>
      </c>
      <c r="K481" s="3" t="s">
        <v>178</v>
      </c>
      <c r="L481" s="3" t="s">
        <v>183</v>
      </c>
      <c r="M481">
        <v>39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夏祭り木兎光太郎ICONIC</v>
      </c>
    </row>
    <row r="482" spans="1:20" x14ac:dyDescent="0.3">
      <c r="A482">
        <f>VLOOKUP(Attack[[#This Row],[No用]],SetNo[[No.用]:[vlookup 用]],2,FALSE)</f>
        <v>126</v>
      </c>
      <c r="B482">
        <f>IF(A481&lt;&gt;Attack[[#This Row],[No]],1,B481+1)</f>
        <v>2</v>
      </c>
      <c r="C482" t="s">
        <v>150</v>
      </c>
      <c r="D482" t="s">
        <v>122</v>
      </c>
      <c r="E482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245</v>
      </c>
      <c r="K482" s="3" t="s">
        <v>179</v>
      </c>
      <c r="L482" s="3" t="s">
        <v>188</v>
      </c>
      <c r="M482">
        <v>36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夏祭り木兎光太郎ICONIC</v>
      </c>
    </row>
    <row r="483" spans="1:20" x14ac:dyDescent="0.3">
      <c r="A483">
        <f>VLOOKUP(Attack[[#This Row],[No用]],SetNo[[No.用]:[vlookup 用]],2,FALSE)</f>
        <v>126</v>
      </c>
      <c r="B483">
        <f>IF(A482&lt;&gt;Attack[[#This Row],[No]],1,B482+1)</f>
        <v>3</v>
      </c>
      <c r="C483" t="s">
        <v>150</v>
      </c>
      <c r="D483" t="s">
        <v>122</v>
      </c>
      <c r="E48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245</v>
      </c>
      <c r="K483" s="3" t="s">
        <v>180</v>
      </c>
      <c r="L483" s="3" t="s">
        <v>183</v>
      </c>
      <c r="M483">
        <v>39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夏祭り木兎光太郎ICONIC</v>
      </c>
    </row>
    <row r="484" spans="1:20" x14ac:dyDescent="0.3">
      <c r="A484">
        <f>VLOOKUP(Attack[[#This Row],[No用]],SetNo[[No.用]:[vlookup 用]],2,FALSE)</f>
        <v>126</v>
      </c>
      <c r="B484">
        <f>IF(A483&lt;&gt;Attack[[#This Row],[No]],1,B483+1)</f>
        <v>4</v>
      </c>
      <c r="C484" t="s">
        <v>150</v>
      </c>
      <c r="D484" t="s">
        <v>122</v>
      </c>
      <c r="E484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245</v>
      </c>
      <c r="K484" s="3" t="s">
        <v>281</v>
      </c>
      <c r="L484" s="3" t="s">
        <v>183</v>
      </c>
      <c r="M484">
        <v>42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夏祭り木兎光太郎ICONIC</v>
      </c>
    </row>
    <row r="485" spans="1:20" x14ac:dyDescent="0.3">
      <c r="A485">
        <f>VLOOKUP(Attack[[#This Row],[No用]],SetNo[[No.用]:[vlookup 用]],2,FALSE)</f>
        <v>126</v>
      </c>
      <c r="B485">
        <f>IF(A484&lt;&gt;Attack[[#This Row],[No]],1,B484+1)</f>
        <v>5</v>
      </c>
      <c r="C485" t="s">
        <v>150</v>
      </c>
      <c r="D485" t="s">
        <v>122</v>
      </c>
      <c r="E485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245</v>
      </c>
      <c r="K485" s="3" t="s">
        <v>181</v>
      </c>
      <c r="L485" s="3" t="s">
        <v>172</v>
      </c>
      <c r="M485">
        <v>33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夏祭り木兎光太郎ICONIC</v>
      </c>
    </row>
    <row r="486" spans="1:20" x14ac:dyDescent="0.3">
      <c r="A486">
        <f>VLOOKUP(Attack[[#This Row],[No用]],SetNo[[No.用]:[vlookup 用]],2,FALSE)</f>
        <v>126</v>
      </c>
      <c r="B486">
        <f>IF(A485&lt;&gt;Attack[[#This Row],[No]],1,B485+1)</f>
        <v>6</v>
      </c>
      <c r="C486" t="s">
        <v>150</v>
      </c>
      <c r="D486" t="s">
        <v>122</v>
      </c>
      <c r="E486" t="s">
        <v>77</v>
      </c>
      <c r="F486" t="s">
        <v>78</v>
      </c>
      <c r="G486" t="s">
        <v>128</v>
      </c>
      <c r="H486" t="s">
        <v>71</v>
      </c>
      <c r="I486">
        <v>1</v>
      </c>
      <c r="J486" t="s">
        <v>245</v>
      </c>
      <c r="K486" s="3" t="s">
        <v>298</v>
      </c>
      <c r="L486" s="3" t="s">
        <v>172</v>
      </c>
      <c r="M486">
        <v>33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夏祭り木兎光太郎ICONIC</v>
      </c>
    </row>
    <row r="487" spans="1:20" x14ac:dyDescent="0.3">
      <c r="A487">
        <f>VLOOKUP(Attack[[#This Row],[No用]],SetNo[[No.用]:[vlookup 用]],2,FALSE)</f>
        <v>126</v>
      </c>
      <c r="B487">
        <f>IF(A486&lt;&gt;Attack[[#This Row],[No]],1,B486+1)</f>
        <v>7</v>
      </c>
      <c r="C487" t="s">
        <v>150</v>
      </c>
      <c r="D487" t="s">
        <v>122</v>
      </c>
      <c r="E487" t="s">
        <v>77</v>
      </c>
      <c r="F487" t="s">
        <v>78</v>
      </c>
      <c r="G487" t="s">
        <v>128</v>
      </c>
      <c r="H487" t="s">
        <v>71</v>
      </c>
      <c r="I487">
        <v>1</v>
      </c>
      <c r="J487" t="s">
        <v>245</v>
      </c>
      <c r="K487" s="3" t="s">
        <v>182</v>
      </c>
      <c r="L487" s="3" t="s">
        <v>172</v>
      </c>
      <c r="M487">
        <v>33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夏祭り木兎光太郎ICONIC</v>
      </c>
    </row>
    <row r="488" spans="1:20" x14ac:dyDescent="0.3">
      <c r="A488">
        <f>VLOOKUP(Attack[[#This Row],[No用]],SetNo[[No.用]:[vlookup 用]],2,FALSE)</f>
        <v>126</v>
      </c>
      <c r="B488">
        <f>IF(A487&lt;&gt;Attack[[#This Row],[No]],1,B487+1)</f>
        <v>8</v>
      </c>
      <c r="C488" t="s">
        <v>150</v>
      </c>
      <c r="D488" t="s">
        <v>122</v>
      </c>
      <c r="E488" t="s">
        <v>77</v>
      </c>
      <c r="F488" t="s">
        <v>78</v>
      </c>
      <c r="G488" t="s">
        <v>128</v>
      </c>
      <c r="H488" t="s">
        <v>71</v>
      </c>
      <c r="I488">
        <v>1</v>
      </c>
      <c r="J488" t="s">
        <v>245</v>
      </c>
      <c r="K488" s="3" t="s">
        <v>193</v>
      </c>
      <c r="L488" s="3" t="s">
        <v>235</v>
      </c>
      <c r="M488">
        <v>51</v>
      </c>
      <c r="N488">
        <v>0</v>
      </c>
      <c r="O488">
        <v>61</v>
      </c>
      <c r="P488">
        <v>0</v>
      </c>
      <c r="Q488" s="3" t="s">
        <v>712</v>
      </c>
      <c r="T488" t="str">
        <f>Attack[[#This Row],[服装]]&amp;Attack[[#This Row],[名前]]&amp;Attack[[#This Row],[レアリティ]]</f>
        <v>夏祭り木兎光太郎ICONIC</v>
      </c>
    </row>
    <row r="489" spans="1:20" x14ac:dyDescent="0.3">
      <c r="A489">
        <f>VLOOKUP(Attack[[#This Row],[No用]],SetNo[[No.用]:[vlookup 用]],2,FALSE)</f>
        <v>126</v>
      </c>
      <c r="B489">
        <f>IF(A488&lt;&gt;Attack[[#This Row],[No]],1,B488+1)</f>
        <v>9</v>
      </c>
      <c r="C489" t="s">
        <v>150</v>
      </c>
      <c r="D489" t="s">
        <v>122</v>
      </c>
      <c r="E489" t="s">
        <v>77</v>
      </c>
      <c r="F489" t="s">
        <v>78</v>
      </c>
      <c r="G489" t="s">
        <v>128</v>
      </c>
      <c r="H489" t="s">
        <v>71</v>
      </c>
      <c r="I489">
        <v>1</v>
      </c>
      <c r="J489" t="s">
        <v>245</v>
      </c>
      <c r="K489" s="3" t="s">
        <v>281</v>
      </c>
      <c r="L489" s="3" t="s">
        <v>235</v>
      </c>
      <c r="M489">
        <v>51</v>
      </c>
      <c r="N489">
        <v>0</v>
      </c>
      <c r="O489">
        <v>61</v>
      </c>
      <c r="P489">
        <v>0</v>
      </c>
      <c r="T489" t="str">
        <f>Attack[[#This Row],[服装]]&amp;Attack[[#This Row],[名前]]&amp;Attack[[#This Row],[レアリティ]]</f>
        <v>夏祭り木兎光太郎ICONIC</v>
      </c>
    </row>
    <row r="490" spans="1:20" x14ac:dyDescent="0.3">
      <c r="A490">
        <f>VLOOKUP(Attack[[#This Row],[No用]],SetNo[[No.用]:[vlookup 用]],2,FALSE)</f>
        <v>127</v>
      </c>
      <c r="B490">
        <f>IF(A489&lt;&gt;Attack[[#This Row],[No]],1,B489+1)</f>
        <v>1</v>
      </c>
      <c r="C490" t="s">
        <v>108</v>
      </c>
      <c r="D490" t="s">
        <v>123</v>
      </c>
      <c r="E490" t="s">
        <v>90</v>
      </c>
      <c r="F490" t="s">
        <v>78</v>
      </c>
      <c r="G490" t="s">
        <v>128</v>
      </c>
      <c r="H490" t="s">
        <v>71</v>
      </c>
      <c r="I490">
        <v>1</v>
      </c>
      <c r="J490" t="s">
        <v>245</v>
      </c>
      <c r="K490" s="3" t="s">
        <v>178</v>
      </c>
      <c r="L490" s="3" t="s">
        <v>183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ユニフォーム木葉秋紀ICONIC</v>
      </c>
    </row>
    <row r="491" spans="1:20" x14ac:dyDescent="0.3">
      <c r="A491">
        <f>VLOOKUP(Attack[[#This Row],[No用]],SetNo[[No.用]:[vlookup 用]],2,FALSE)</f>
        <v>127</v>
      </c>
      <c r="B491">
        <f>IF(A490&lt;&gt;Attack[[#This Row],[No]],1,B490+1)</f>
        <v>2</v>
      </c>
      <c r="C491" t="s">
        <v>108</v>
      </c>
      <c r="D491" t="s">
        <v>123</v>
      </c>
      <c r="E491" t="s">
        <v>90</v>
      </c>
      <c r="F491" t="s">
        <v>78</v>
      </c>
      <c r="G491" t="s">
        <v>128</v>
      </c>
      <c r="H491" t="s">
        <v>71</v>
      </c>
      <c r="I491">
        <v>1</v>
      </c>
      <c r="J491" t="s">
        <v>245</v>
      </c>
      <c r="K491" s="3" t="s">
        <v>179</v>
      </c>
      <c r="L491" s="3" t="s">
        <v>188</v>
      </c>
      <c r="M491">
        <v>30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ユニフォーム木葉秋紀ICONIC</v>
      </c>
    </row>
    <row r="492" spans="1:20" x14ac:dyDescent="0.3">
      <c r="A492">
        <f>VLOOKUP(Attack[[#This Row],[No用]],SetNo[[No.用]:[vlookup 用]],2,FALSE)</f>
        <v>127</v>
      </c>
      <c r="B492">
        <f>IF(A491&lt;&gt;Attack[[#This Row],[No]],1,B491+1)</f>
        <v>3</v>
      </c>
      <c r="C492" t="s">
        <v>108</v>
      </c>
      <c r="D492" t="s">
        <v>123</v>
      </c>
      <c r="E492" t="s">
        <v>90</v>
      </c>
      <c r="F492" t="s">
        <v>78</v>
      </c>
      <c r="G492" t="s">
        <v>128</v>
      </c>
      <c r="H492" t="s">
        <v>71</v>
      </c>
      <c r="I492">
        <v>1</v>
      </c>
      <c r="J492" t="s">
        <v>245</v>
      </c>
      <c r="K492" s="3" t="s">
        <v>181</v>
      </c>
      <c r="L492" s="3" t="s">
        <v>183</v>
      </c>
      <c r="M492">
        <v>36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ユニフォーム木葉秋紀ICONIC</v>
      </c>
    </row>
    <row r="493" spans="1:20" x14ac:dyDescent="0.3">
      <c r="A493">
        <f>VLOOKUP(Attack[[#This Row],[No用]],SetNo[[No.用]:[vlookup 用]],2,FALSE)</f>
        <v>127</v>
      </c>
      <c r="B493">
        <f>IF(A492&lt;&gt;Attack[[#This Row],[No]],1,B492+1)</f>
        <v>4</v>
      </c>
      <c r="C493" t="s">
        <v>108</v>
      </c>
      <c r="D493" t="s">
        <v>123</v>
      </c>
      <c r="E493" t="s">
        <v>90</v>
      </c>
      <c r="F493" t="s">
        <v>78</v>
      </c>
      <c r="G493" t="s">
        <v>128</v>
      </c>
      <c r="H493" t="s">
        <v>71</v>
      </c>
      <c r="I493">
        <v>1</v>
      </c>
      <c r="J493" t="s">
        <v>245</v>
      </c>
      <c r="K493" s="3" t="s">
        <v>193</v>
      </c>
      <c r="L493" s="3" t="s">
        <v>235</v>
      </c>
      <c r="M493">
        <v>49</v>
      </c>
      <c r="N493">
        <v>0</v>
      </c>
      <c r="O493">
        <v>59</v>
      </c>
      <c r="P493">
        <v>0</v>
      </c>
      <c r="T493" t="str">
        <f>Attack[[#This Row],[服装]]&amp;Attack[[#This Row],[名前]]&amp;Attack[[#This Row],[レアリティ]]</f>
        <v>ユニフォーム木葉秋紀ICONIC</v>
      </c>
    </row>
    <row r="494" spans="1:20" x14ac:dyDescent="0.3">
      <c r="A494">
        <f>VLOOKUP(Attack[[#This Row],[No用]],SetNo[[No.用]:[vlookup 用]],2,FALSE)</f>
        <v>128</v>
      </c>
      <c r="B494">
        <f>IF(A493&lt;&gt;Attack[[#This Row],[No]],1,B493+1)</f>
        <v>1</v>
      </c>
      <c r="C494" s="3" t="s">
        <v>398</v>
      </c>
      <c r="D494" t="s">
        <v>123</v>
      </c>
      <c r="E494" s="3" t="s">
        <v>77</v>
      </c>
      <c r="F494" t="s">
        <v>78</v>
      </c>
      <c r="G494" t="s">
        <v>128</v>
      </c>
      <c r="H494" t="s">
        <v>71</v>
      </c>
      <c r="I494">
        <v>1</v>
      </c>
      <c r="J494" t="s">
        <v>245</v>
      </c>
      <c r="K494" s="3" t="s">
        <v>178</v>
      </c>
      <c r="L494" s="3" t="s">
        <v>183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探偵木葉秋紀ICONIC</v>
      </c>
    </row>
    <row r="495" spans="1:20" x14ac:dyDescent="0.3">
      <c r="A495">
        <f>VLOOKUP(Attack[[#This Row],[No用]],SetNo[[No.用]:[vlookup 用]],2,FALSE)</f>
        <v>128</v>
      </c>
      <c r="B495">
        <f>IF(A494&lt;&gt;Attack[[#This Row],[No]],1,B494+1)</f>
        <v>2</v>
      </c>
      <c r="C495" s="3" t="s">
        <v>398</v>
      </c>
      <c r="D495" t="s">
        <v>123</v>
      </c>
      <c r="E495" s="3" t="s">
        <v>77</v>
      </c>
      <c r="F495" t="s">
        <v>78</v>
      </c>
      <c r="G495" t="s">
        <v>128</v>
      </c>
      <c r="H495" t="s">
        <v>71</v>
      </c>
      <c r="I495">
        <v>1</v>
      </c>
      <c r="J495" t="s">
        <v>245</v>
      </c>
      <c r="K495" s="3" t="s">
        <v>179</v>
      </c>
      <c r="L495" s="3" t="s">
        <v>188</v>
      </c>
      <c r="M495">
        <v>31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探偵木葉秋紀ICONIC</v>
      </c>
    </row>
    <row r="496" spans="1:20" x14ac:dyDescent="0.3">
      <c r="A496">
        <f>VLOOKUP(Attack[[#This Row],[No用]],SetNo[[No.用]:[vlookup 用]],2,FALSE)</f>
        <v>128</v>
      </c>
      <c r="B496">
        <f>IF(A495&lt;&gt;Attack[[#This Row],[No]],1,B495+1)</f>
        <v>3</v>
      </c>
      <c r="C496" s="3" t="s">
        <v>398</v>
      </c>
      <c r="D496" t="s">
        <v>123</v>
      </c>
      <c r="E496" s="3" t="s">
        <v>77</v>
      </c>
      <c r="F496" t="s">
        <v>78</v>
      </c>
      <c r="G496" t="s">
        <v>128</v>
      </c>
      <c r="H496" t="s">
        <v>71</v>
      </c>
      <c r="I496">
        <v>1</v>
      </c>
      <c r="J496" t="s">
        <v>416</v>
      </c>
      <c r="K496" s="3" t="s">
        <v>181</v>
      </c>
      <c r="L496" s="3" t="s">
        <v>183</v>
      </c>
      <c r="M496">
        <v>36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探偵木葉秋紀ICONIC</v>
      </c>
    </row>
    <row r="497" spans="1:20" x14ac:dyDescent="0.3">
      <c r="A497">
        <f>VLOOKUP(Attack[[#This Row],[No用]],SetNo[[No.用]:[vlookup 用]],2,FALSE)</f>
        <v>128</v>
      </c>
      <c r="B497">
        <f>IF(A496&lt;&gt;Attack[[#This Row],[No]],1,B496+1)</f>
        <v>4</v>
      </c>
      <c r="C497" s="3" t="s">
        <v>398</v>
      </c>
      <c r="D497" t="s">
        <v>123</v>
      </c>
      <c r="E497" s="3" t="s">
        <v>77</v>
      </c>
      <c r="F497" t="s">
        <v>78</v>
      </c>
      <c r="G497" t="s">
        <v>128</v>
      </c>
      <c r="H497" t="s">
        <v>71</v>
      </c>
      <c r="I497">
        <v>1</v>
      </c>
      <c r="J497" t="s">
        <v>416</v>
      </c>
      <c r="K497" s="3" t="s">
        <v>182</v>
      </c>
      <c r="L497" s="3" t="s">
        <v>188</v>
      </c>
      <c r="M497">
        <v>31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探偵木葉秋紀ICONIC</v>
      </c>
    </row>
    <row r="498" spans="1:20" x14ac:dyDescent="0.3">
      <c r="A498">
        <f>VLOOKUP(Attack[[#This Row],[No用]],SetNo[[No.用]:[vlookup 用]],2,FALSE)</f>
        <v>128</v>
      </c>
      <c r="B498">
        <f>IF(A497&lt;&gt;Attack[[#This Row],[No]],1,B497+1)</f>
        <v>5</v>
      </c>
      <c r="C498" s="3" t="s">
        <v>398</v>
      </c>
      <c r="D498" t="s">
        <v>123</v>
      </c>
      <c r="E498" s="3" t="s">
        <v>77</v>
      </c>
      <c r="F498" t="s">
        <v>78</v>
      </c>
      <c r="G498" t="s">
        <v>128</v>
      </c>
      <c r="H498" t="s">
        <v>71</v>
      </c>
      <c r="I498">
        <v>1</v>
      </c>
      <c r="J498" t="s">
        <v>245</v>
      </c>
      <c r="K498" s="3" t="s">
        <v>193</v>
      </c>
      <c r="L498" s="3" t="s">
        <v>235</v>
      </c>
      <c r="M498">
        <v>49</v>
      </c>
      <c r="N498">
        <v>0</v>
      </c>
      <c r="O498">
        <v>59</v>
      </c>
      <c r="P498">
        <v>0</v>
      </c>
      <c r="T498" t="str">
        <f>Attack[[#This Row],[服装]]&amp;Attack[[#This Row],[名前]]&amp;Attack[[#This Row],[レアリティ]]</f>
        <v>探偵木葉秋紀ICONIC</v>
      </c>
    </row>
    <row r="499" spans="1:20" x14ac:dyDescent="0.3">
      <c r="A499">
        <f>VLOOKUP(Attack[[#This Row],[No用]],SetNo[[No.用]:[vlookup 用]],2,FALSE)</f>
        <v>129</v>
      </c>
      <c r="B499">
        <f>IF(A498&lt;&gt;Attack[[#This Row],[No]],1,B498+1)</f>
        <v>1</v>
      </c>
      <c r="C499" t="s">
        <v>108</v>
      </c>
      <c r="D499" t="s">
        <v>124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245</v>
      </c>
      <c r="K499" s="3" t="s">
        <v>178</v>
      </c>
      <c r="L499" s="3" t="s">
        <v>183</v>
      </c>
      <c r="M499">
        <v>35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ユニフォーム猿杙大和ICONIC</v>
      </c>
    </row>
    <row r="500" spans="1:20" x14ac:dyDescent="0.3">
      <c r="A500">
        <f>VLOOKUP(Attack[[#This Row],[No用]],SetNo[[No.用]:[vlookup 用]],2,FALSE)</f>
        <v>129</v>
      </c>
      <c r="B500">
        <f>IF(A499&lt;&gt;Attack[[#This Row],[No]],1,B499+1)</f>
        <v>2</v>
      </c>
      <c r="C500" t="s">
        <v>108</v>
      </c>
      <c r="D500" t="s">
        <v>124</v>
      </c>
      <c r="E500" t="s">
        <v>90</v>
      </c>
      <c r="F500" t="s">
        <v>78</v>
      </c>
      <c r="G500" t="s">
        <v>128</v>
      </c>
      <c r="H500" t="s">
        <v>71</v>
      </c>
      <c r="I500">
        <v>1</v>
      </c>
      <c r="J500" t="s">
        <v>245</v>
      </c>
      <c r="K500" s="3" t="s">
        <v>179</v>
      </c>
      <c r="L500" s="3" t="s">
        <v>183</v>
      </c>
      <c r="M500">
        <v>38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ユニフォーム猿杙大和ICONIC</v>
      </c>
    </row>
    <row r="501" spans="1:20" x14ac:dyDescent="0.3">
      <c r="A501">
        <f>VLOOKUP(Attack[[#This Row],[No用]],SetNo[[No.用]:[vlookup 用]],2,FALSE)</f>
        <v>129</v>
      </c>
      <c r="B501">
        <f>IF(A500&lt;&gt;Attack[[#This Row],[No]],1,B500+1)</f>
        <v>3</v>
      </c>
      <c r="C501" t="s">
        <v>108</v>
      </c>
      <c r="D501" t="s">
        <v>124</v>
      </c>
      <c r="E501" t="s">
        <v>90</v>
      </c>
      <c r="F501" t="s">
        <v>78</v>
      </c>
      <c r="G501" t="s">
        <v>128</v>
      </c>
      <c r="H501" t="s">
        <v>71</v>
      </c>
      <c r="I501">
        <v>1</v>
      </c>
      <c r="J501" t="s">
        <v>245</v>
      </c>
      <c r="K501" s="3" t="s">
        <v>181</v>
      </c>
      <c r="L501" s="3" t="s">
        <v>183</v>
      </c>
      <c r="M501">
        <v>38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ユニフォーム猿杙大和ICONIC</v>
      </c>
    </row>
    <row r="502" spans="1:20" x14ac:dyDescent="0.3">
      <c r="A502">
        <f>VLOOKUP(Attack[[#This Row],[No用]],SetNo[[No.用]:[vlookup 用]],2,FALSE)</f>
        <v>129</v>
      </c>
      <c r="B502">
        <f>IF(A501&lt;&gt;Attack[[#This Row],[No]],1,B501+1)</f>
        <v>4</v>
      </c>
      <c r="C502" t="s">
        <v>108</v>
      </c>
      <c r="D502" t="s">
        <v>124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245</v>
      </c>
      <c r="K502" s="3" t="s">
        <v>182</v>
      </c>
      <c r="L502" s="3" t="s">
        <v>172</v>
      </c>
      <c r="M502">
        <v>32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ユニフォーム猿杙大和ICONIC</v>
      </c>
    </row>
    <row r="503" spans="1:20" x14ac:dyDescent="0.3">
      <c r="A503">
        <f>VLOOKUP(Attack[[#This Row],[No用]],SetNo[[No.用]:[vlookup 用]],2,FALSE)</f>
        <v>129</v>
      </c>
      <c r="B503">
        <f>IF(A502&lt;&gt;Attack[[#This Row],[No]],1,B502+1)</f>
        <v>5</v>
      </c>
      <c r="C503" t="s">
        <v>108</v>
      </c>
      <c r="D503" t="s">
        <v>124</v>
      </c>
      <c r="E503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245</v>
      </c>
      <c r="K503" s="3" t="s">
        <v>193</v>
      </c>
      <c r="L503" s="3" t="s">
        <v>235</v>
      </c>
      <c r="M503">
        <v>47</v>
      </c>
      <c r="N503">
        <v>0</v>
      </c>
      <c r="O503">
        <v>57</v>
      </c>
      <c r="P503">
        <v>0</v>
      </c>
      <c r="T503" t="str">
        <f>Attack[[#This Row],[服装]]&amp;Attack[[#This Row],[名前]]&amp;Attack[[#This Row],[レアリティ]]</f>
        <v>ユニフォーム猿杙大和ICONIC</v>
      </c>
    </row>
    <row r="504" spans="1:20" x14ac:dyDescent="0.3">
      <c r="A504">
        <f>VLOOKUP(Attack[[#This Row],[No用]],SetNo[[No.用]:[vlookup 用]],2,FALSE)</f>
        <v>130</v>
      </c>
      <c r="B504">
        <f>IF(A503&lt;&gt;Attack[[#This Row],[No]],1,B503+1)</f>
        <v>1</v>
      </c>
      <c r="C504" t="s">
        <v>108</v>
      </c>
      <c r="D504" t="s">
        <v>125</v>
      </c>
      <c r="E504" t="s">
        <v>90</v>
      </c>
      <c r="F504" t="s">
        <v>80</v>
      </c>
      <c r="G504" t="s">
        <v>128</v>
      </c>
      <c r="H504" t="s">
        <v>71</v>
      </c>
      <c r="I504">
        <v>1</v>
      </c>
      <c r="J504" t="s">
        <v>245</v>
      </c>
      <c r="M504">
        <v>0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ユニフォーム小見春樹ICONIC</v>
      </c>
    </row>
    <row r="505" spans="1:20" x14ac:dyDescent="0.3">
      <c r="A505">
        <f>VLOOKUP(Attack[[#This Row],[No用]],SetNo[[No.用]:[vlookup 用]],2,FALSE)</f>
        <v>131</v>
      </c>
      <c r="B505">
        <f>IF(A504&lt;&gt;Attack[[#This Row],[No]],1,B504+1)</f>
        <v>1</v>
      </c>
      <c r="C505" t="s">
        <v>108</v>
      </c>
      <c r="D505" t="s">
        <v>126</v>
      </c>
      <c r="E505" t="s">
        <v>90</v>
      </c>
      <c r="F505" t="s">
        <v>82</v>
      </c>
      <c r="G505" t="s">
        <v>128</v>
      </c>
      <c r="H505" t="s">
        <v>71</v>
      </c>
      <c r="I505">
        <v>1</v>
      </c>
      <c r="J505" t="s">
        <v>245</v>
      </c>
      <c r="K505" s="3" t="s">
        <v>178</v>
      </c>
      <c r="L505" s="3" t="s">
        <v>172</v>
      </c>
      <c r="M505">
        <v>27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ユニフォーム尾長渉ICONIC</v>
      </c>
    </row>
    <row r="506" spans="1:20" x14ac:dyDescent="0.3">
      <c r="A506">
        <f>VLOOKUP(Attack[[#This Row],[No用]],SetNo[[No.用]:[vlookup 用]],2,FALSE)</f>
        <v>131</v>
      </c>
      <c r="B506">
        <f>IF(A505&lt;&gt;Attack[[#This Row],[No]],1,B505+1)</f>
        <v>2</v>
      </c>
      <c r="C506" t="s">
        <v>108</v>
      </c>
      <c r="D506" t="s">
        <v>126</v>
      </c>
      <c r="E506" t="s">
        <v>90</v>
      </c>
      <c r="F506" t="s">
        <v>82</v>
      </c>
      <c r="G506" t="s">
        <v>128</v>
      </c>
      <c r="H506" t="s">
        <v>71</v>
      </c>
      <c r="I506">
        <v>1</v>
      </c>
      <c r="J506" t="s">
        <v>245</v>
      </c>
      <c r="K506" s="3" t="s">
        <v>179</v>
      </c>
      <c r="L506" s="3" t="s">
        <v>172</v>
      </c>
      <c r="M506">
        <v>27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ユニフォーム尾長渉ICONIC</v>
      </c>
    </row>
    <row r="507" spans="1:20" x14ac:dyDescent="0.3">
      <c r="A507">
        <f>VLOOKUP(Attack[[#This Row],[No用]],SetNo[[No.用]:[vlookup 用]],2,FALSE)</f>
        <v>132</v>
      </c>
      <c r="B507">
        <f>IF(A506&lt;&gt;Attack[[#This Row],[No]],1,B506+1)</f>
        <v>1</v>
      </c>
      <c r="C507" t="s">
        <v>108</v>
      </c>
      <c r="D507" t="s">
        <v>127</v>
      </c>
      <c r="E507" t="s">
        <v>90</v>
      </c>
      <c r="F507" t="s">
        <v>82</v>
      </c>
      <c r="G507" t="s">
        <v>128</v>
      </c>
      <c r="H507" t="s">
        <v>71</v>
      </c>
      <c r="I507">
        <v>1</v>
      </c>
      <c r="J507" t="s">
        <v>245</v>
      </c>
      <c r="K507" s="3" t="s">
        <v>178</v>
      </c>
      <c r="L507" s="3" t="s">
        <v>172</v>
      </c>
      <c r="M507">
        <v>30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ユニフォーム鷲尾辰生ICONIC</v>
      </c>
    </row>
    <row r="508" spans="1:20" x14ac:dyDescent="0.3">
      <c r="A508">
        <f>VLOOKUP(Attack[[#This Row],[No用]],SetNo[[No.用]:[vlookup 用]],2,FALSE)</f>
        <v>132</v>
      </c>
      <c r="B508">
        <f>IF(A507&lt;&gt;Attack[[#This Row],[No]],1,B507+1)</f>
        <v>2</v>
      </c>
      <c r="C508" t="s">
        <v>108</v>
      </c>
      <c r="D508" t="s">
        <v>127</v>
      </c>
      <c r="E508" t="s">
        <v>90</v>
      </c>
      <c r="F508" t="s">
        <v>82</v>
      </c>
      <c r="G508" t="s">
        <v>128</v>
      </c>
      <c r="H508" t="s">
        <v>71</v>
      </c>
      <c r="I508">
        <v>1</v>
      </c>
      <c r="J508" t="s">
        <v>245</v>
      </c>
      <c r="K508" s="3" t="s">
        <v>179</v>
      </c>
      <c r="L508" s="3" t="s">
        <v>172</v>
      </c>
      <c r="M508">
        <v>30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ユニフォーム鷲尾辰生ICONIC</v>
      </c>
    </row>
    <row r="509" spans="1:20" x14ac:dyDescent="0.3">
      <c r="A509">
        <f>VLOOKUP(Attack[[#This Row],[No用]],SetNo[[No.用]:[vlookup 用]],2,FALSE)</f>
        <v>132</v>
      </c>
      <c r="B509">
        <f>IF(A508&lt;&gt;Attack[[#This Row],[No]],1,B508+1)</f>
        <v>3</v>
      </c>
      <c r="C509" t="s">
        <v>108</v>
      </c>
      <c r="D509" t="s">
        <v>127</v>
      </c>
      <c r="E509" t="s">
        <v>90</v>
      </c>
      <c r="F509" t="s">
        <v>82</v>
      </c>
      <c r="G509" t="s">
        <v>128</v>
      </c>
      <c r="H509" t="s">
        <v>71</v>
      </c>
      <c r="I509">
        <v>1</v>
      </c>
      <c r="J509" t="s">
        <v>245</v>
      </c>
      <c r="K509" s="3" t="s">
        <v>182</v>
      </c>
      <c r="L509" s="3" t="s">
        <v>172</v>
      </c>
      <c r="M509">
        <v>28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ユニフォーム鷲尾辰生ICONIC</v>
      </c>
    </row>
    <row r="510" spans="1:20" x14ac:dyDescent="0.3">
      <c r="A510">
        <f>VLOOKUP(Attack[[#This Row],[No用]],SetNo[[No.用]:[vlookup 用]],2,FALSE)</f>
        <v>133</v>
      </c>
      <c r="B510">
        <f>IF(A509&lt;&gt;Attack[[#This Row],[No]],1,B509+1)</f>
        <v>1</v>
      </c>
      <c r="C510" t="s">
        <v>108</v>
      </c>
      <c r="D510" t="s">
        <v>129</v>
      </c>
      <c r="E510" t="s">
        <v>73</v>
      </c>
      <c r="F510" t="s">
        <v>74</v>
      </c>
      <c r="G510" t="s">
        <v>128</v>
      </c>
      <c r="H510" t="s">
        <v>71</v>
      </c>
      <c r="I510">
        <v>1</v>
      </c>
      <c r="J510" t="s">
        <v>245</v>
      </c>
      <c r="K510" s="3" t="s">
        <v>178</v>
      </c>
      <c r="L510" s="3" t="s">
        <v>172</v>
      </c>
      <c r="M510">
        <v>28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ユニフォーム赤葦京治ICONIC</v>
      </c>
    </row>
    <row r="511" spans="1:20" x14ac:dyDescent="0.3">
      <c r="A511">
        <f>VLOOKUP(Attack[[#This Row],[No用]],SetNo[[No.用]:[vlookup 用]],2,FALSE)</f>
        <v>133</v>
      </c>
      <c r="B511">
        <f>IF(A510&lt;&gt;Attack[[#This Row],[No]],1,B510+1)</f>
        <v>2</v>
      </c>
      <c r="C511" t="s">
        <v>108</v>
      </c>
      <c r="D511" t="s">
        <v>129</v>
      </c>
      <c r="E511" t="s">
        <v>73</v>
      </c>
      <c r="F511" t="s">
        <v>74</v>
      </c>
      <c r="G511" t="s">
        <v>128</v>
      </c>
      <c r="H511" t="s">
        <v>71</v>
      </c>
      <c r="I511">
        <v>1</v>
      </c>
      <c r="J511" t="s">
        <v>245</v>
      </c>
      <c r="K511" s="3" t="s">
        <v>179</v>
      </c>
      <c r="L511" s="3" t="s">
        <v>172</v>
      </c>
      <c r="M511">
        <v>27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ユニフォーム赤葦京治ICONIC</v>
      </c>
    </row>
    <row r="512" spans="1:20" x14ac:dyDescent="0.3">
      <c r="A512">
        <f>VLOOKUP(Attack[[#This Row],[No用]],SetNo[[No.用]:[vlookup 用]],2,FALSE)</f>
        <v>134</v>
      </c>
      <c r="B512">
        <f>IF(A511&lt;&gt;Attack[[#This Row],[No]],1,B511+1)</f>
        <v>1</v>
      </c>
      <c r="C512" t="s">
        <v>150</v>
      </c>
      <c r="D512" t="s">
        <v>129</v>
      </c>
      <c r="E512" t="s">
        <v>90</v>
      </c>
      <c r="F512" t="s">
        <v>74</v>
      </c>
      <c r="G512" t="s">
        <v>128</v>
      </c>
      <c r="H512" t="s">
        <v>71</v>
      </c>
      <c r="I512">
        <v>1</v>
      </c>
      <c r="J512" t="s">
        <v>245</v>
      </c>
      <c r="K512" s="3" t="s">
        <v>178</v>
      </c>
      <c r="L512" s="3" t="s">
        <v>172</v>
      </c>
      <c r="M512">
        <v>28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夏祭り赤葦京治ICONIC</v>
      </c>
    </row>
    <row r="513" spans="1:20" x14ac:dyDescent="0.3">
      <c r="A513">
        <f>VLOOKUP(Attack[[#This Row],[No用]],SetNo[[No.用]:[vlookup 用]],2,FALSE)</f>
        <v>134</v>
      </c>
      <c r="B513">
        <f>IF(A512&lt;&gt;Attack[[#This Row],[No]],1,B512+1)</f>
        <v>2</v>
      </c>
      <c r="C513" t="s">
        <v>150</v>
      </c>
      <c r="D513" t="s">
        <v>129</v>
      </c>
      <c r="E513" t="s">
        <v>90</v>
      </c>
      <c r="F513" t="s">
        <v>74</v>
      </c>
      <c r="G513" t="s">
        <v>128</v>
      </c>
      <c r="H513" t="s">
        <v>71</v>
      </c>
      <c r="I513">
        <v>1</v>
      </c>
      <c r="J513" t="s">
        <v>245</v>
      </c>
      <c r="K513" s="3" t="s">
        <v>179</v>
      </c>
      <c r="L513" s="3" t="s">
        <v>172</v>
      </c>
      <c r="M513">
        <v>27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夏祭り赤葦京治ICONIC</v>
      </c>
    </row>
    <row r="514" spans="1:20" x14ac:dyDescent="0.3">
      <c r="A514">
        <f>VLOOKUP(Attack[[#This Row],[No用]],SetNo[[No.用]:[vlookup 用]],2,FALSE)</f>
        <v>135</v>
      </c>
      <c r="B514">
        <f>IF(A513&lt;&gt;Attack[[#This Row],[No]],1,B513+1)</f>
        <v>1</v>
      </c>
      <c r="C514" t="s">
        <v>108</v>
      </c>
      <c r="D514" t="s">
        <v>295</v>
      </c>
      <c r="E514" t="s">
        <v>77</v>
      </c>
      <c r="F514" t="s">
        <v>78</v>
      </c>
      <c r="G514" t="s">
        <v>134</v>
      </c>
      <c r="H514" t="s">
        <v>71</v>
      </c>
      <c r="I514">
        <v>1</v>
      </c>
      <c r="J514" t="s">
        <v>245</v>
      </c>
      <c r="K514" s="3" t="s">
        <v>178</v>
      </c>
      <c r="L514" s="3" t="s">
        <v>183</v>
      </c>
      <c r="M514">
        <v>39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ユニフォーム星海光来ICONIC</v>
      </c>
    </row>
    <row r="515" spans="1:20" x14ac:dyDescent="0.3">
      <c r="A515">
        <f>VLOOKUP(Attack[[#This Row],[No用]],SetNo[[No.用]:[vlookup 用]],2,FALSE)</f>
        <v>135</v>
      </c>
      <c r="B515">
        <f>IF(A514&lt;&gt;Attack[[#This Row],[No]],1,B514+1)</f>
        <v>2</v>
      </c>
      <c r="C515" t="s">
        <v>108</v>
      </c>
      <c r="D515" t="s">
        <v>295</v>
      </c>
      <c r="E515" t="s">
        <v>77</v>
      </c>
      <c r="F515" t="s">
        <v>78</v>
      </c>
      <c r="G515" t="s">
        <v>134</v>
      </c>
      <c r="H515" t="s">
        <v>71</v>
      </c>
      <c r="I515">
        <v>1</v>
      </c>
      <c r="J515" t="s">
        <v>245</v>
      </c>
      <c r="K515" s="3" t="s">
        <v>179</v>
      </c>
      <c r="L515" s="3" t="s">
        <v>172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ユニフォーム星海光来ICONIC</v>
      </c>
    </row>
    <row r="516" spans="1:20" x14ac:dyDescent="0.3">
      <c r="A516">
        <f>VLOOKUP(Attack[[#This Row],[No用]],SetNo[[No.用]:[vlookup 用]],2,FALSE)</f>
        <v>135</v>
      </c>
      <c r="B516">
        <f>IF(A515&lt;&gt;Attack[[#This Row],[No]],1,B515+1)</f>
        <v>3</v>
      </c>
      <c r="C516" t="s">
        <v>108</v>
      </c>
      <c r="D516" t="s">
        <v>295</v>
      </c>
      <c r="E516" t="s">
        <v>77</v>
      </c>
      <c r="F516" t="s">
        <v>78</v>
      </c>
      <c r="G516" t="s">
        <v>134</v>
      </c>
      <c r="H516" t="s">
        <v>71</v>
      </c>
      <c r="I516">
        <v>1</v>
      </c>
      <c r="J516" t="s">
        <v>245</v>
      </c>
      <c r="K516" s="3" t="s">
        <v>281</v>
      </c>
      <c r="L516" s="3" t="s">
        <v>183</v>
      </c>
      <c r="M516">
        <v>42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ユニフォーム星海光来ICONIC</v>
      </c>
    </row>
    <row r="517" spans="1:20" x14ac:dyDescent="0.3">
      <c r="A517">
        <f>VLOOKUP(Attack[[#This Row],[No用]],SetNo[[No.用]:[vlookup 用]],2,FALSE)</f>
        <v>135</v>
      </c>
      <c r="B517">
        <f>IF(A516&lt;&gt;Attack[[#This Row],[No]],1,B516+1)</f>
        <v>4</v>
      </c>
      <c r="C517" t="s">
        <v>108</v>
      </c>
      <c r="D517" t="s">
        <v>295</v>
      </c>
      <c r="E517" t="s">
        <v>77</v>
      </c>
      <c r="F517" t="s">
        <v>78</v>
      </c>
      <c r="G517" t="s">
        <v>134</v>
      </c>
      <c r="H517" t="s">
        <v>71</v>
      </c>
      <c r="I517">
        <v>1</v>
      </c>
      <c r="J517" t="s">
        <v>245</v>
      </c>
      <c r="K517" s="3" t="s">
        <v>181</v>
      </c>
      <c r="L517" s="3" t="s">
        <v>172</v>
      </c>
      <c r="M517">
        <v>36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ユニフォーム星海光来ICONIC</v>
      </c>
    </row>
    <row r="518" spans="1:20" x14ac:dyDescent="0.3">
      <c r="A518">
        <f>VLOOKUP(Attack[[#This Row],[No用]],SetNo[[No.用]:[vlookup 用]],2,FALSE)</f>
        <v>135</v>
      </c>
      <c r="B518">
        <f>IF(A517&lt;&gt;Attack[[#This Row],[No]],1,B517+1)</f>
        <v>5</v>
      </c>
      <c r="C518" t="s">
        <v>108</v>
      </c>
      <c r="D518" t="s">
        <v>295</v>
      </c>
      <c r="E518" t="s">
        <v>77</v>
      </c>
      <c r="F518" t="s">
        <v>78</v>
      </c>
      <c r="G518" t="s">
        <v>134</v>
      </c>
      <c r="H518" t="s">
        <v>71</v>
      </c>
      <c r="I518">
        <v>1</v>
      </c>
      <c r="J518" t="s">
        <v>245</v>
      </c>
      <c r="K518" s="3" t="s">
        <v>298</v>
      </c>
      <c r="L518" s="3" t="s">
        <v>183</v>
      </c>
      <c r="M518">
        <v>39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ユニフォーム星海光来ICONIC</v>
      </c>
    </row>
    <row r="519" spans="1:20" x14ac:dyDescent="0.3">
      <c r="A519">
        <f>VLOOKUP(Attack[[#This Row],[No用]],SetNo[[No.用]:[vlookup 用]],2,FALSE)</f>
        <v>135</v>
      </c>
      <c r="B519">
        <f>IF(A518&lt;&gt;Attack[[#This Row],[No]],1,B518+1)</f>
        <v>6</v>
      </c>
      <c r="C519" t="s">
        <v>108</v>
      </c>
      <c r="D519" t="s">
        <v>295</v>
      </c>
      <c r="E519" t="s">
        <v>77</v>
      </c>
      <c r="F519" t="s">
        <v>78</v>
      </c>
      <c r="G519" t="s">
        <v>134</v>
      </c>
      <c r="H519" t="s">
        <v>71</v>
      </c>
      <c r="I519">
        <v>1</v>
      </c>
      <c r="J519" t="s">
        <v>245</v>
      </c>
      <c r="K519" s="3" t="s">
        <v>182</v>
      </c>
      <c r="L519" s="3" t="s">
        <v>172</v>
      </c>
      <c r="M519">
        <v>33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ユニフォーム星海光来ICONIC</v>
      </c>
    </row>
    <row r="520" spans="1:20" x14ac:dyDescent="0.3">
      <c r="A520">
        <f>VLOOKUP(Attack[[#This Row],[No用]],SetNo[[No.用]:[vlookup 用]],2,FALSE)</f>
        <v>135</v>
      </c>
      <c r="B520">
        <f>IF(A519&lt;&gt;Attack[[#This Row],[No]],1,B519+1)</f>
        <v>7</v>
      </c>
      <c r="C520" t="s">
        <v>108</v>
      </c>
      <c r="D520" t="s">
        <v>295</v>
      </c>
      <c r="E520" t="s">
        <v>77</v>
      </c>
      <c r="F520" t="s">
        <v>78</v>
      </c>
      <c r="G520" t="s">
        <v>134</v>
      </c>
      <c r="H520" t="s">
        <v>71</v>
      </c>
      <c r="I520">
        <v>1</v>
      </c>
      <c r="J520" t="s">
        <v>245</v>
      </c>
      <c r="K520" s="3" t="s">
        <v>193</v>
      </c>
      <c r="L520" s="3" t="s">
        <v>235</v>
      </c>
      <c r="M520">
        <v>51</v>
      </c>
      <c r="N520">
        <v>0</v>
      </c>
      <c r="O520">
        <v>61</v>
      </c>
      <c r="P520">
        <v>0</v>
      </c>
      <c r="T520" t="str">
        <f>Attack[[#This Row],[服装]]&amp;Attack[[#This Row],[名前]]&amp;Attack[[#This Row],[レアリティ]]</f>
        <v>ユニフォーム星海光来ICONIC</v>
      </c>
    </row>
    <row r="521" spans="1:20" x14ac:dyDescent="0.3">
      <c r="A521">
        <f>VLOOKUP(Attack[[#This Row],[No用]],SetNo[[No.用]:[vlookup 用]],2,FALSE)</f>
        <v>136</v>
      </c>
      <c r="B521">
        <f>IF(A520&lt;&gt;Attack[[#This Row],[No]],1,B520+1)</f>
        <v>1</v>
      </c>
      <c r="C521" t="s">
        <v>108</v>
      </c>
      <c r="D521" t="s">
        <v>133</v>
      </c>
      <c r="E521" t="s">
        <v>77</v>
      </c>
      <c r="F521" t="s">
        <v>82</v>
      </c>
      <c r="G521" t="s">
        <v>134</v>
      </c>
      <c r="H521" t="s">
        <v>71</v>
      </c>
      <c r="I521">
        <v>1</v>
      </c>
      <c r="J521" t="s">
        <v>245</v>
      </c>
      <c r="K521" s="3" t="s">
        <v>178</v>
      </c>
      <c r="L521" s="3" t="s">
        <v>172</v>
      </c>
      <c r="M521">
        <v>27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ユニフォーム昼神幸郎ICONIC</v>
      </c>
    </row>
    <row r="522" spans="1:20" x14ac:dyDescent="0.3">
      <c r="A522">
        <f>VLOOKUP(Attack[[#This Row],[No用]],SetNo[[No.用]:[vlookup 用]],2,FALSE)</f>
        <v>136</v>
      </c>
      <c r="B522">
        <f>IF(A521&lt;&gt;Attack[[#This Row],[No]],1,B521+1)</f>
        <v>2</v>
      </c>
      <c r="C522" t="s">
        <v>108</v>
      </c>
      <c r="D522" t="s">
        <v>133</v>
      </c>
      <c r="E522" t="s">
        <v>77</v>
      </c>
      <c r="F522" t="s">
        <v>82</v>
      </c>
      <c r="G522" t="s">
        <v>134</v>
      </c>
      <c r="H522" t="s">
        <v>71</v>
      </c>
      <c r="I522">
        <v>1</v>
      </c>
      <c r="J522" t="s">
        <v>245</v>
      </c>
      <c r="K522" s="3" t="s">
        <v>179</v>
      </c>
      <c r="L522" s="3" t="s">
        <v>172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ユニフォーム昼神幸郎ICONIC</v>
      </c>
    </row>
    <row r="523" spans="1:20" x14ac:dyDescent="0.3">
      <c r="A523">
        <f>VLOOKUP(Attack[[#This Row],[No用]],SetNo[[No.用]:[vlookup 用]],2,FALSE)</f>
        <v>136</v>
      </c>
      <c r="B523">
        <f>IF(A522&lt;&gt;Attack[[#This Row],[No]],1,B522+1)</f>
        <v>3</v>
      </c>
      <c r="C523" t="s">
        <v>108</v>
      </c>
      <c r="D523" t="s">
        <v>133</v>
      </c>
      <c r="E523" t="s">
        <v>77</v>
      </c>
      <c r="F523" t="s">
        <v>82</v>
      </c>
      <c r="G523" t="s">
        <v>134</v>
      </c>
      <c r="H523" t="s">
        <v>71</v>
      </c>
      <c r="I523">
        <v>1</v>
      </c>
      <c r="J523" t="s">
        <v>245</v>
      </c>
      <c r="K523" s="3" t="s">
        <v>182</v>
      </c>
      <c r="L523" s="3" t="s">
        <v>172</v>
      </c>
      <c r="M523">
        <v>25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ユニフォーム昼神幸郎ICONIC</v>
      </c>
    </row>
    <row r="524" spans="1:20" x14ac:dyDescent="0.3">
      <c r="A524">
        <f>VLOOKUP(Attack[[#This Row],[No用]],SetNo[[No.用]:[vlookup 用]],2,FALSE)</f>
        <v>137</v>
      </c>
      <c r="B524">
        <f>IF(A523&lt;&gt;Attack[[#This Row],[No]],1,B523+1)</f>
        <v>1</v>
      </c>
      <c r="C524" t="s">
        <v>108</v>
      </c>
      <c r="D524" t="s">
        <v>131</v>
      </c>
      <c r="E524" t="s">
        <v>77</v>
      </c>
      <c r="F524" t="s">
        <v>78</v>
      </c>
      <c r="G524" t="s">
        <v>135</v>
      </c>
      <c r="H524" t="s">
        <v>71</v>
      </c>
      <c r="I524">
        <v>1</v>
      </c>
      <c r="J524" t="s">
        <v>245</v>
      </c>
      <c r="K524" s="3" t="s">
        <v>178</v>
      </c>
      <c r="L524" s="3" t="s">
        <v>172</v>
      </c>
      <c r="M524">
        <v>36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ユニフォーム佐久早聖臣ICONIC</v>
      </c>
    </row>
    <row r="525" spans="1:20" x14ac:dyDescent="0.3">
      <c r="A525">
        <f>VLOOKUP(Attack[[#This Row],[No用]],SetNo[[No.用]:[vlookup 用]],2,FALSE)</f>
        <v>137</v>
      </c>
      <c r="B525">
        <f>IF(A524&lt;&gt;Attack[[#This Row],[No]],1,B524+1)</f>
        <v>2</v>
      </c>
      <c r="C525" t="s">
        <v>108</v>
      </c>
      <c r="D525" t="s">
        <v>131</v>
      </c>
      <c r="E525" t="s">
        <v>77</v>
      </c>
      <c r="F525" t="s">
        <v>78</v>
      </c>
      <c r="G525" t="s">
        <v>135</v>
      </c>
      <c r="H525" t="s">
        <v>71</v>
      </c>
      <c r="I525">
        <v>1</v>
      </c>
      <c r="J525" t="s">
        <v>245</v>
      </c>
      <c r="K525" s="3" t="s">
        <v>179</v>
      </c>
      <c r="L525" s="3" t="s">
        <v>172</v>
      </c>
      <c r="M525">
        <v>33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ユニフォーム佐久早聖臣ICONIC</v>
      </c>
    </row>
    <row r="526" spans="1:20" x14ac:dyDescent="0.3">
      <c r="A526">
        <f>VLOOKUP(Attack[[#This Row],[No用]],SetNo[[No.用]:[vlookup 用]],2,FALSE)</f>
        <v>137</v>
      </c>
      <c r="B526">
        <f>IF(A525&lt;&gt;Attack[[#This Row],[No]],1,B525+1)</f>
        <v>3</v>
      </c>
      <c r="C526" t="s">
        <v>108</v>
      </c>
      <c r="D526" t="s">
        <v>131</v>
      </c>
      <c r="E526" t="s">
        <v>77</v>
      </c>
      <c r="F526" t="s">
        <v>78</v>
      </c>
      <c r="G526" t="s">
        <v>135</v>
      </c>
      <c r="H526" t="s">
        <v>71</v>
      </c>
      <c r="I526">
        <v>1</v>
      </c>
      <c r="J526" t="s">
        <v>245</v>
      </c>
      <c r="K526" s="3" t="s">
        <v>180</v>
      </c>
      <c r="L526" s="3" t="s">
        <v>183</v>
      </c>
      <c r="M526">
        <v>39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ユニフォーム佐久早聖臣ICONIC</v>
      </c>
    </row>
    <row r="527" spans="1:20" x14ac:dyDescent="0.3">
      <c r="A527">
        <f>VLOOKUP(Attack[[#This Row],[No用]],SetNo[[No.用]:[vlookup 用]],2,FALSE)</f>
        <v>137</v>
      </c>
      <c r="B527">
        <f>IF(A526&lt;&gt;Attack[[#This Row],[No]],1,B526+1)</f>
        <v>4</v>
      </c>
      <c r="C527" t="s">
        <v>108</v>
      </c>
      <c r="D527" t="s">
        <v>131</v>
      </c>
      <c r="E527" t="s">
        <v>77</v>
      </c>
      <c r="F527" t="s">
        <v>78</v>
      </c>
      <c r="G527" t="s">
        <v>135</v>
      </c>
      <c r="H527" t="s">
        <v>71</v>
      </c>
      <c r="I527">
        <v>1</v>
      </c>
      <c r="J527" t="s">
        <v>245</v>
      </c>
      <c r="K527" s="3" t="s">
        <v>281</v>
      </c>
      <c r="L527" s="3" t="s">
        <v>183</v>
      </c>
      <c r="M527">
        <v>39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ユニフォーム佐久早聖臣ICONIC</v>
      </c>
    </row>
    <row r="528" spans="1:20" x14ac:dyDescent="0.3">
      <c r="A528">
        <f>VLOOKUP(Attack[[#This Row],[No用]],SetNo[[No.用]:[vlookup 用]],2,FALSE)</f>
        <v>137</v>
      </c>
      <c r="B528">
        <f>IF(A527&lt;&gt;Attack[[#This Row],[No]],1,B527+1)</f>
        <v>5</v>
      </c>
      <c r="C528" t="s">
        <v>108</v>
      </c>
      <c r="D528" t="s">
        <v>131</v>
      </c>
      <c r="E528" t="s">
        <v>77</v>
      </c>
      <c r="F528" t="s">
        <v>78</v>
      </c>
      <c r="G528" t="s">
        <v>135</v>
      </c>
      <c r="H528" t="s">
        <v>71</v>
      </c>
      <c r="I528">
        <v>1</v>
      </c>
      <c r="J528" t="s">
        <v>245</v>
      </c>
      <c r="K528" s="3" t="s">
        <v>181</v>
      </c>
      <c r="L528" s="3" t="s">
        <v>183</v>
      </c>
      <c r="M528">
        <v>39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ユニフォーム佐久早聖臣ICONIC</v>
      </c>
    </row>
    <row r="529" spans="1:20" x14ac:dyDescent="0.3">
      <c r="A529">
        <f>VLOOKUP(Attack[[#This Row],[No用]],SetNo[[No.用]:[vlookup 用]],2,FALSE)</f>
        <v>137</v>
      </c>
      <c r="B529">
        <f>IF(A528&lt;&gt;Attack[[#This Row],[No]],1,B528+1)</f>
        <v>6</v>
      </c>
      <c r="C529" t="s">
        <v>108</v>
      </c>
      <c r="D529" t="s">
        <v>131</v>
      </c>
      <c r="E529" t="s">
        <v>77</v>
      </c>
      <c r="F529" t="s">
        <v>78</v>
      </c>
      <c r="G529" t="s">
        <v>135</v>
      </c>
      <c r="H529" t="s">
        <v>71</v>
      </c>
      <c r="I529">
        <v>1</v>
      </c>
      <c r="J529" t="s">
        <v>245</v>
      </c>
      <c r="K529" s="3" t="s">
        <v>296</v>
      </c>
      <c r="L529" s="3" t="s">
        <v>183</v>
      </c>
      <c r="M529">
        <v>42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ユニフォーム佐久早聖臣ICONIC</v>
      </c>
    </row>
    <row r="530" spans="1:20" x14ac:dyDescent="0.3">
      <c r="A530">
        <f>VLOOKUP(Attack[[#This Row],[No用]],SetNo[[No.用]:[vlookup 用]],2,FALSE)</f>
        <v>137</v>
      </c>
      <c r="B530">
        <f>IF(A529&lt;&gt;Attack[[#This Row],[No]],1,B529+1)</f>
        <v>7</v>
      </c>
      <c r="C530" t="s">
        <v>108</v>
      </c>
      <c r="D530" t="s">
        <v>131</v>
      </c>
      <c r="E530" t="s">
        <v>77</v>
      </c>
      <c r="F530" t="s">
        <v>78</v>
      </c>
      <c r="G530" t="s">
        <v>135</v>
      </c>
      <c r="H530" t="s">
        <v>71</v>
      </c>
      <c r="I530">
        <v>1</v>
      </c>
      <c r="J530" t="s">
        <v>245</v>
      </c>
      <c r="K530" s="3" t="s">
        <v>182</v>
      </c>
      <c r="L530" s="3" t="s">
        <v>172</v>
      </c>
      <c r="M530">
        <v>33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ユニフォーム佐久早聖臣ICONIC</v>
      </c>
    </row>
    <row r="531" spans="1:20" x14ac:dyDescent="0.3">
      <c r="A531">
        <f>VLOOKUP(Attack[[#This Row],[No用]],SetNo[[No.用]:[vlookup 用]],2,FALSE)</f>
        <v>137</v>
      </c>
      <c r="B531">
        <f>IF(A530&lt;&gt;Attack[[#This Row],[No]],1,B530+1)</f>
        <v>8</v>
      </c>
      <c r="C531" t="s">
        <v>108</v>
      </c>
      <c r="D531" t="s">
        <v>131</v>
      </c>
      <c r="E531" t="s">
        <v>77</v>
      </c>
      <c r="F531" t="s">
        <v>78</v>
      </c>
      <c r="G531" t="s">
        <v>135</v>
      </c>
      <c r="H531" t="s">
        <v>71</v>
      </c>
      <c r="I531">
        <v>1</v>
      </c>
      <c r="J531" t="s">
        <v>245</v>
      </c>
      <c r="K531" s="3" t="s">
        <v>193</v>
      </c>
      <c r="L531" s="3" t="s">
        <v>235</v>
      </c>
      <c r="M531">
        <v>51</v>
      </c>
      <c r="N531">
        <v>0</v>
      </c>
      <c r="O531">
        <v>61</v>
      </c>
      <c r="P531">
        <v>0</v>
      </c>
      <c r="T531" t="str">
        <f>Attack[[#This Row],[服装]]&amp;Attack[[#This Row],[名前]]&amp;Attack[[#This Row],[レアリティ]]</f>
        <v>ユニフォーム佐久早聖臣ICONIC</v>
      </c>
    </row>
    <row r="532" spans="1:20" x14ac:dyDescent="0.3">
      <c r="A532">
        <f>VLOOKUP(Attack[[#This Row],[No用]],SetNo[[No.用]:[vlookup 用]],2,FALSE)</f>
        <v>138</v>
      </c>
      <c r="B532">
        <f>IF(A531&lt;&gt;Attack[[#This Row],[No]],1,B531+1)</f>
        <v>1</v>
      </c>
      <c r="C532" t="s">
        <v>108</v>
      </c>
      <c r="D532" t="s">
        <v>132</v>
      </c>
      <c r="E532" t="s">
        <v>77</v>
      </c>
      <c r="F532" t="s">
        <v>80</v>
      </c>
      <c r="G532" t="s">
        <v>135</v>
      </c>
      <c r="H532" t="s">
        <v>71</v>
      </c>
      <c r="I532">
        <v>1</v>
      </c>
      <c r="J532" t="s">
        <v>245</v>
      </c>
      <c r="M532">
        <v>0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ユニフォーム小森元也ICONIC</v>
      </c>
    </row>
    <row r="533" spans="1:20" x14ac:dyDescent="0.3">
      <c r="A533">
        <f>VLOOKUP(Attack[[#This Row],[No用]],SetNo[[No.用]:[vlookup 用]],2,FALSE)</f>
        <v>139</v>
      </c>
      <c r="B533">
        <f>IF(A532&lt;&gt;Attack[[#This Row],[No]],1,B532+1)</f>
        <v>1</v>
      </c>
      <c r="C533" t="s">
        <v>108</v>
      </c>
      <c r="D533" s="3" t="s">
        <v>700</v>
      </c>
      <c r="E533" s="3" t="s">
        <v>90</v>
      </c>
      <c r="F533" s="3" t="s">
        <v>78</v>
      </c>
      <c r="G533" s="3" t="s">
        <v>702</v>
      </c>
      <c r="H533" t="s">
        <v>71</v>
      </c>
      <c r="I533">
        <v>1</v>
      </c>
      <c r="J533" t="s">
        <v>245</v>
      </c>
      <c r="K533" s="3" t="s">
        <v>178</v>
      </c>
      <c r="L533" s="3" t="s">
        <v>183</v>
      </c>
      <c r="M533">
        <v>34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ユニフォーム大将優ICONIC</v>
      </c>
    </row>
    <row r="534" spans="1:20" x14ac:dyDescent="0.3">
      <c r="A534">
        <f>VLOOKUP(Attack[[#This Row],[No用]],SetNo[[No.用]:[vlookup 用]],2,FALSE)</f>
        <v>139</v>
      </c>
      <c r="B534">
        <f>IF(A533&lt;&gt;Attack[[#This Row],[No]],1,B533+1)</f>
        <v>2</v>
      </c>
      <c r="C534" t="s">
        <v>108</v>
      </c>
      <c r="D534" s="3" t="s">
        <v>700</v>
      </c>
      <c r="E534" s="3" t="s">
        <v>90</v>
      </c>
      <c r="F534" s="3" t="s">
        <v>78</v>
      </c>
      <c r="G534" s="3" t="s">
        <v>702</v>
      </c>
      <c r="H534" t="s">
        <v>71</v>
      </c>
      <c r="I534">
        <v>1</v>
      </c>
      <c r="J534" t="s">
        <v>416</v>
      </c>
      <c r="K534" s="3" t="s">
        <v>179</v>
      </c>
      <c r="L534" s="3" t="s">
        <v>183</v>
      </c>
      <c r="M534">
        <v>34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ユニフォーム大将優ICONIC</v>
      </c>
    </row>
    <row r="535" spans="1:20" x14ac:dyDescent="0.3">
      <c r="A535">
        <f>VLOOKUP(Attack[[#This Row],[No用]],SetNo[[No.用]:[vlookup 用]],2,FALSE)</f>
        <v>139</v>
      </c>
      <c r="B535">
        <f>IF(A534&lt;&gt;Attack[[#This Row],[No]],1,B534+1)</f>
        <v>3</v>
      </c>
      <c r="C535" t="s">
        <v>108</v>
      </c>
      <c r="D535" s="3" t="s">
        <v>700</v>
      </c>
      <c r="E535" s="3" t="s">
        <v>90</v>
      </c>
      <c r="F535" s="3" t="s">
        <v>78</v>
      </c>
      <c r="G535" s="3" t="s">
        <v>702</v>
      </c>
      <c r="H535" t="s">
        <v>71</v>
      </c>
      <c r="I535">
        <v>1</v>
      </c>
      <c r="J535" t="s">
        <v>245</v>
      </c>
      <c r="K535" s="3" t="s">
        <v>281</v>
      </c>
      <c r="L535" s="3" t="s">
        <v>183</v>
      </c>
      <c r="M535">
        <v>37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ユニフォーム大将優ICONIC</v>
      </c>
    </row>
    <row r="536" spans="1:20" x14ac:dyDescent="0.3">
      <c r="A536">
        <f>VLOOKUP(Attack[[#This Row],[No用]],SetNo[[No.用]:[vlookup 用]],2,FALSE)</f>
        <v>139</v>
      </c>
      <c r="B536">
        <f>IF(A535&lt;&gt;Attack[[#This Row],[No]],1,B535+1)</f>
        <v>4</v>
      </c>
      <c r="C536" t="s">
        <v>108</v>
      </c>
      <c r="D536" s="3" t="s">
        <v>700</v>
      </c>
      <c r="E536" s="3" t="s">
        <v>90</v>
      </c>
      <c r="F536" s="3" t="s">
        <v>78</v>
      </c>
      <c r="G536" s="3" t="s">
        <v>702</v>
      </c>
      <c r="H536" t="s">
        <v>71</v>
      </c>
      <c r="I536">
        <v>1</v>
      </c>
      <c r="J536" t="s">
        <v>245</v>
      </c>
      <c r="K536" s="3" t="s">
        <v>182</v>
      </c>
      <c r="L536" s="3" t="s">
        <v>172</v>
      </c>
      <c r="M536">
        <v>31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ユニフォーム大将優ICONIC</v>
      </c>
    </row>
    <row r="537" spans="1:20" x14ac:dyDescent="0.3">
      <c r="A537">
        <f>VLOOKUP(Attack[[#This Row],[No用]],SetNo[[No.用]:[vlookup 用]],2,FALSE)</f>
        <v>139</v>
      </c>
      <c r="B537">
        <f>IF(A536&lt;&gt;Attack[[#This Row],[No]],1,B536+1)</f>
        <v>5</v>
      </c>
      <c r="C537" t="s">
        <v>108</v>
      </c>
      <c r="D537" s="3" t="s">
        <v>700</v>
      </c>
      <c r="E537" s="3" t="s">
        <v>90</v>
      </c>
      <c r="F537" s="3" t="s">
        <v>78</v>
      </c>
      <c r="G537" s="3" t="s">
        <v>702</v>
      </c>
      <c r="H537" t="s">
        <v>71</v>
      </c>
      <c r="I537">
        <v>1</v>
      </c>
      <c r="J537" t="s">
        <v>416</v>
      </c>
      <c r="K537" s="3" t="s">
        <v>193</v>
      </c>
      <c r="L537" s="3" t="s">
        <v>235</v>
      </c>
      <c r="M537">
        <v>49</v>
      </c>
      <c r="N537">
        <v>0</v>
      </c>
      <c r="O537">
        <v>59</v>
      </c>
      <c r="P537">
        <v>0</v>
      </c>
      <c r="T537" t="str">
        <f>Attack[[#This Row],[服装]]&amp;Attack[[#This Row],[名前]]&amp;Attack[[#This Row],[レアリティ]]</f>
        <v>ユニフォーム大将優ICONIC</v>
      </c>
    </row>
    <row r="538" spans="1:20" x14ac:dyDescent="0.3">
      <c r="A538">
        <f>VLOOKUP(Attack[[#This Row],[No用]],SetNo[[No.用]:[vlookup 用]],2,FALSE)</f>
        <v>140</v>
      </c>
      <c r="B538">
        <f>IF(A537&lt;&gt;Attack[[#This Row],[No]],1,B537+1)</f>
        <v>1</v>
      </c>
      <c r="C538" t="s">
        <v>108</v>
      </c>
      <c r="D538" s="3" t="s">
        <v>705</v>
      </c>
      <c r="E538" s="3" t="s">
        <v>90</v>
      </c>
      <c r="F538" s="3" t="s">
        <v>78</v>
      </c>
      <c r="G538" s="3" t="s">
        <v>702</v>
      </c>
      <c r="H538" t="s">
        <v>71</v>
      </c>
      <c r="I538">
        <v>1</v>
      </c>
      <c r="J538" t="s">
        <v>245</v>
      </c>
      <c r="K538" s="3" t="s">
        <v>178</v>
      </c>
      <c r="L538" s="3" t="s">
        <v>183</v>
      </c>
      <c r="M538">
        <v>36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ユニフォーム沼井和馬ICONIC</v>
      </c>
    </row>
    <row r="539" spans="1:20" x14ac:dyDescent="0.3">
      <c r="A539">
        <f>VLOOKUP(Attack[[#This Row],[No用]],SetNo[[No.用]:[vlookup 用]],2,FALSE)</f>
        <v>140</v>
      </c>
      <c r="B539">
        <f>IF(A538&lt;&gt;Attack[[#This Row],[No]],1,B538+1)</f>
        <v>2</v>
      </c>
      <c r="C539" t="s">
        <v>108</v>
      </c>
      <c r="D539" s="3" t="s">
        <v>705</v>
      </c>
      <c r="E539" s="3" t="s">
        <v>90</v>
      </c>
      <c r="F539" s="3" t="s">
        <v>78</v>
      </c>
      <c r="G539" s="3" t="s">
        <v>702</v>
      </c>
      <c r="H539" t="s">
        <v>71</v>
      </c>
      <c r="I539">
        <v>1</v>
      </c>
      <c r="J539" t="s">
        <v>245</v>
      </c>
      <c r="K539" s="3" t="s">
        <v>179</v>
      </c>
      <c r="L539" s="3" t="s">
        <v>188</v>
      </c>
      <c r="M539">
        <v>36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ユニフォーム沼井和馬ICONIC</v>
      </c>
    </row>
    <row r="540" spans="1:20" x14ac:dyDescent="0.3">
      <c r="A540">
        <f>VLOOKUP(Attack[[#This Row],[No用]],SetNo[[No.用]:[vlookup 用]],2,FALSE)</f>
        <v>141</v>
      </c>
      <c r="B540">
        <f>IF(A539&lt;&gt;Attack[[#This Row],[No]],1,B539+1)</f>
        <v>1</v>
      </c>
      <c r="C540" t="s">
        <v>108</v>
      </c>
      <c r="D540" s="3" t="s">
        <v>878</v>
      </c>
      <c r="E540" s="3" t="s">
        <v>90</v>
      </c>
      <c r="F540" s="3" t="s">
        <v>78</v>
      </c>
      <c r="G540" s="3" t="s">
        <v>702</v>
      </c>
      <c r="H540" t="s">
        <v>71</v>
      </c>
      <c r="I540">
        <v>1</v>
      </c>
      <c r="J540" t="s">
        <v>416</v>
      </c>
      <c r="K540" s="3" t="s">
        <v>178</v>
      </c>
      <c r="L540" s="3" t="s">
        <v>188</v>
      </c>
      <c r="M540">
        <v>35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ユニフォーム潜尚保ICONIC</v>
      </c>
    </row>
    <row r="541" spans="1:20" x14ac:dyDescent="0.3">
      <c r="A541">
        <f>VLOOKUP(Attack[[#This Row],[No用]],SetNo[[No.用]:[vlookup 用]],2,FALSE)</f>
        <v>141</v>
      </c>
      <c r="B541">
        <f>IF(A540&lt;&gt;Attack[[#This Row],[No]],1,B540+1)</f>
        <v>2</v>
      </c>
      <c r="C541" t="s">
        <v>108</v>
      </c>
      <c r="D541" s="3" t="s">
        <v>878</v>
      </c>
      <c r="E541" s="3" t="s">
        <v>90</v>
      </c>
      <c r="F541" s="3" t="s">
        <v>78</v>
      </c>
      <c r="G541" s="3" t="s">
        <v>702</v>
      </c>
      <c r="H541" t="s">
        <v>71</v>
      </c>
      <c r="I541">
        <v>1</v>
      </c>
      <c r="J541" t="s">
        <v>245</v>
      </c>
      <c r="K541" s="3" t="s">
        <v>179</v>
      </c>
      <c r="L541" s="3" t="s">
        <v>188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ユニフォーム潜尚保ICONIC</v>
      </c>
    </row>
    <row r="542" spans="1:20" x14ac:dyDescent="0.3">
      <c r="A542">
        <f>VLOOKUP(Attack[[#This Row],[No用]],SetNo[[No.用]:[vlookup 用]],2,FALSE)</f>
        <v>141</v>
      </c>
      <c r="B542">
        <f>IF(A541&lt;&gt;Attack[[#This Row],[No]],1,B541+1)</f>
        <v>3</v>
      </c>
      <c r="C542" t="s">
        <v>108</v>
      </c>
      <c r="D542" s="3" t="s">
        <v>878</v>
      </c>
      <c r="E542" s="3" t="s">
        <v>90</v>
      </c>
      <c r="F542" s="3" t="s">
        <v>78</v>
      </c>
      <c r="G542" s="3" t="s">
        <v>702</v>
      </c>
      <c r="H542" t="s">
        <v>71</v>
      </c>
      <c r="I542">
        <v>1</v>
      </c>
      <c r="J542" t="s">
        <v>245</v>
      </c>
      <c r="K542" s="3" t="s">
        <v>180</v>
      </c>
      <c r="L542" s="3" t="s">
        <v>183</v>
      </c>
      <c r="M542">
        <v>38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ユニフォーム潜尚保ICONIC</v>
      </c>
    </row>
    <row r="543" spans="1:20" x14ac:dyDescent="0.3">
      <c r="A543">
        <f>VLOOKUP(Attack[[#This Row],[No用]],SetNo[[No.用]:[vlookup 用]],2,FALSE)</f>
        <v>141</v>
      </c>
      <c r="B543">
        <f>IF(A542&lt;&gt;Attack[[#This Row],[No]],1,B542+1)</f>
        <v>4</v>
      </c>
      <c r="C543" t="s">
        <v>108</v>
      </c>
      <c r="D543" s="3" t="s">
        <v>878</v>
      </c>
      <c r="E543" s="3" t="s">
        <v>90</v>
      </c>
      <c r="F543" s="3" t="s">
        <v>78</v>
      </c>
      <c r="G543" s="3" t="s">
        <v>702</v>
      </c>
      <c r="H543" t="s">
        <v>71</v>
      </c>
      <c r="I543">
        <v>1</v>
      </c>
      <c r="J543" t="s">
        <v>416</v>
      </c>
      <c r="K543" s="3" t="s">
        <v>281</v>
      </c>
      <c r="L543" s="3" t="s">
        <v>183</v>
      </c>
      <c r="M543">
        <v>38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ユニフォーム潜尚保ICONIC</v>
      </c>
    </row>
    <row r="544" spans="1:20" x14ac:dyDescent="0.3">
      <c r="A544">
        <f>VLOOKUP(Attack[[#This Row],[No用]],SetNo[[No.用]:[vlookup 用]],2,FALSE)</f>
        <v>141</v>
      </c>
      <c r="B544">
        <f>IF(A543&lt;&gt;Attack[[#This Row],[No]],1,B543+1)</f>
        <v>5</v>
      </c>
      <c r="C544" t="s">
        <v>108</v>
      </c>
      <c r="D544" s="3" t="s">
        <v>878</v>
      </c>
      <c r="E544" s="3" t="s">
        <v>90</v>
      </c>
      <c r="F544" s="3" t="s">
        <v>78</v>
      </c>
      <c r="G544" s="3" t="s">
        <v>702</v>
      </c>
      <c r="H544" t="s">
        <v>71</v>
      </c>
      <c r="I544">
        <v>1</v>
      </c>
      <c r="J544" t="s">
        <v>245</v>
      </c>
      <c r="K544" s="3" t="s">
        <v>182</v>
      </c>
      <c r="L544" s="3" t="s">
        <v>172</v>
      </c>
      <c r="M544">
        <v>29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ユニフォーム潜尚保ICONIC</v>
      </c>
    </row>
    <row r="545" spans="1:20" x14ac:dyDescent="0.3">
      <c r="A545">
        <f>VLOOKUP(Attack[[#This Row],[No用]],SetNo[[No.用]:[vlookup 用]],2,FALSE)</f>
        <v>141</v>
      </c>
      <c r="B545">
        <f>IF(A544&lt;&gt;Attack[[#This Row],[No]],1,B544+1)</f>
        <v>6</v>
      </c>
      <c r="C545" t="s">
        <v>108</v>
      </c>
      <c r="D545" s="3" t="s">
        <v>878</v>
      </c>
      <c r="E545" s="3" t="s">
        <v>90</v>
      </c>
      <c r="F545" s="3" t="s">
        <v>78</v>
      </c>
      <c r="G545" s="3" t="s">
        <v>702</v>
      </c>
      <c r="H545" t="s">
        <v>71</v>
      </c>
      <c r="I545">
        <v>1</v>
      </c>
      <c r="J545" t="s">
        <v>245</v>
      </c>
      <c r="K545" s="3" t="s">
        <v>193</v>
      </c>
      <c r="L545" s="3" t="s">
        <v>235</v>
      </c>
      <c r="M545">
        <v>43</v>
      </c>
      <c r="N545">
        <v>0</v>
      </c>
      <c r="O545">
        <v>53</v>
      </c>
      <c r="P545">
        <v>0</v>
      </c>
      <c r="T545" t="str">
        <f>Attack[[#This Row],[服装]]&amp;Attack[[#This Row],[名前]]&amp;Attack[[#This Row],[レアリティ]]</f>
        <v>ユニフォーム潜尚保ICONIC</v>
      </c>
    </row>
    <row r="546" spans="1:20" x14ac:dyDescent="0.3">
      <c r="A546">
        <f>VLOOKUP(Attack[[#This Row],[No用]],SetNo[[No.用]:[vlookup 用]],2,FALSE)</f>
        <v>142</v>
      </c>
      <c r="B546">
        <f>IF(A545&lt;&gt;Attack[[#This Row],[No]],1,B545+1)</f>
        <v>1</v>
      </c>
      <c r="C546" t="s">
        <v>108</v>
      </c>
      <c r="D546" s="3" t="s">
        <v>880</v>
      </c>
      <c r="E546" s="3" t="s">
        <v>90</v>
      </c>
      <c r="F546" s="3" t="s">
        <v>78</v>
      </c>
      <c r="G546" s="3" t="s">
        <v>702</v>
      </c>
      <c r="H546" t="s">
        <v>71</v>
      </c>
      <c r="I546">
        <v>1</v>
      </c>
      <c r="J546" t="s">
        <v>416</v>
      </c>
      <c r="K546" s="3" t="s">
        <v>178</v>
      </c>
      <c r="L546" s="3" t="s">
        <v>172</v>
      </c>
      <c r="M546">
        <v>34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ユニフォーム高千穂恵也ICONIC</v>
      </c>
    </row>
    <row r="547" spans="1:20" x14ac:dyDescent="0.3">
      <c r="A547">
        <f>VLOOKUP(Attack[[#This Row],[No用]],SetNo[[No.用]:[vlookup 用]],2,FALSE)</f>
        <v>142</v>
      </c>
      <c r="B547">
        <f>IF(A546&lt;&gt;Attack[[#This Row],[No]],1,B546+1)</f>
        <v>2</v>
      </c>
      <c r="C547" t="s">
        <v>108</v>
      </c>
      <c r="D547" s="3" t="s">
        <v>880</v>
      </c>
      <c r="E547" s="3" t="s">
        <v>90</v>
      </c>
      <c r="F547" s="3" t="s">
        <v>78</v>
      </c>
      <c r="G547" s="3" t="s">
        <v>702</v>
      </c>
      <c r="H547" t="s">
        <v>71</v>
      </c>
      <c r="I547">
        <v>1</v>
      </c>
      <c r="J547" t="s">
        <v>245</v>
      </c>
      <c r="K547" s="3" t="s">
        <v>179</v>
      </c>
      <c r="L547" s="3" t="s">
        <v>172</v>
      </c>
      <c r="M547">
        <v>34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ユニフォーム高千穂恵也ICONIC</v>
      </c>
    </row>
    <row r="548" spans="1:20" x14ac:dyDescent="0.3">
      <c r="A548">
        <f>VLOOKUP(Attack[[#This Row],[No用]],SetNo[[No.用]:[vlookup 用]],2,FALSE)</f>
        <v>142</v>
      </c>
      <c r="B548">
        <f>IF(A547&lt;&gt;Attack[[#This Row],[No]],1,B547+1)</f>
        <v>3</v>
      </c>
      <c r="C548" t="s">
        <v>108</v>
      </c>
      <c r="D548" s="3" t="s">
        <v>880</v>
      </c>
      <c r="E548" s="3" t="s">
        <v>90</v>
      </c>
      <c r="F548" s="3" t="s">
        <v>78</v>
      </c>
      <c r="G548" s="3" t="s">
        <v>702</v>
      </c>
      <c r="H548" t="s">
        <v>71</v>
      </c>
      <c r="I548">
        <v>1</v>
      </c>
      <c r="J548" t="s">
        <v>245</v>
      </c>
      <c r="K548" s="3" t="s">
        <v>281</v>
      </c>
      <c r="L548" s="3" t="s">
        <v>172</v>
      </c>
      <c r="M548">
        <v>36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ユニフォーム高千穂恵也ICONIC</v>
      </c>
    </row>
    <row r="549" spans="1:20" x14ac:dyDescent="0.3">
      <c r="A549">
        <f>VLOOKUP(Attack[[#This Row],[No用]],SetNo[[No.用]:[vlookup 用]],2,FALSE)</f>
        <v>143</v>
      </c>
      <c r="B549">
        <f>IF(A548&lt;&gt;Attack[[#This Row],[No]],1,B548+1)</f>
        <v>1</v>
      </c>
      <c r="C549" t="s">
        <v>108</v>
      </c>
      <c r="D549" s="3" t="s">
        <v>882</v>
      </c>
      <c r="E549" s="3" t="s">
        <v>90</v>
      </c>
      <c r="F549" s="3" t="s">
        <v>82</v>
      </c>
      <c r="G549" s="3" t="s">
        <v>702</v>
      </c>
      <c r="H549" t="s">
        <v>71</v>
      </c>
      <c r="I549">
        <v>1</v>
      </c>
      <c r="J549" t="s">
        <v>245</v>
      </c>
      <c r="K549" s="3" t="s">
        <v>178</v>
      </c>
      <c r="L549" s="3" t="s">
        <v>172</v>
      </c>
      <c r="M549">
        <v>26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ユニフォーム広尾倖児ICONIC</v>
      </c>
    </row>
    <row r="550" spans="1:20" x14ac:dyDescent="0.3">
      <c r="A550">
        <f>VLOOKUP(Attack[[#This Row],[No用]],SetNo[[No.用]:[vlookup 用]],2,FALSE)</f>
        <v>143</v>
      </c>
      <c r="B550">
        <f>IF(A549&lt;&gt;Attack[[#This Row],[No]],1,B549+1)</f>
        <v>2</v>
      </c>
      <c r="C550" t="s">
        <v>108</v>
      </c>
      <c r="D550" s="3" t="s">
        <v>882</v>
      </c>
      <c r="E550" s="3" t="s">
        <v>90</v>
      </c>
      <c r="F550" s="3" t="s">
        <v>82</v>
      </c>
      <c r="G550" s="3" t="s">
        <v>702</v>
      </c>
      <c r="H550" t="s">
        <v>71</v>
      </c>
      <c r="I550">
        <v>1</v>
      </c>
      <c r="J550" t="s">
        <v>416</v>
      </c>
      <c r="K550" s="3" t="s">
        <v>179</v>
      </c>
      <c r="L550" s="3" t="s">
        <v>172</v>
      </c>
      <c r="M550">
        <v>24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ユニフォーム広尾倖児ICONIC</v>
      </c>
    </row>
    <row r="551" spans="1:20" x14ac:dyDescent="0.3">
      <c r="A551">
        <f>VLOOKUP(Attack[[#This Row],[No用]],SetNo[[No.用]:[vlookup 用]],2,FALSE)</f>
        <v>143</v>
      </c>
      <c r="B551">
        <f>IF(A550&lt;&gt;Attack[[#This Row],[No]],1,B550+1)</f>
        <v>3</v>
      </c>
      <c r="C551" t="s">
        <v>108</v>
      </c>
      <c r="D551" s="3" t="s">
        <v>882</v>
      </c>
      <c r="E551" s="3" t="s">
        <v>90</v>
      </c>
      <c r="F551" s="3" t="s">
        <v>82</v>
      </c>
      <c r="G551" s="3" t="s">
        <v>702</v>
      </c>
      <c r="H551" t="s">
        <v>71</v>
      </c>
      <c r="I551">
        <v>1</v>
      </c>
      <c r="J551" t="s">
        <v>245</v>
      </c>
      <c r="K551" s="3" t="s">
        <v>182</v>
      </c>
      <c r="L551" s="3" t="s">
        <v>172</v>
      </c>
      <c r="M551">
        <v>24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ユニフォーム広尾倖児ICONIC</v>
      </c>
    </row>
    <row r="552" spans="1:20" x14ac:dyDescent="0.3">
      <c r="A552">
        <f>VLOOKUP(Attack[[#This Row],[No用]],SetNo[[No.用]:[vlookup 用]],2,FALSE)</f>
        <v>144</v>
      </c>
      <c r="B552">
        <f>IF(A551&lt;&gt;Attack[[#This Row],[No]],1,B551+1)</f>
        <v>1</v>
      </c>
      <c r="C552" t="s">
        <v>108</v>
      </c>
      <c r="D552" s="3" t="s">
        <v>884</v>
      </c>
      <c r="E552" s="3" t="s">
        <v>90</v>
      </c>
      <c r="F552" s="3" t="s">
        <v>74</v>
      </c>
      <c r="G552" s="3" t="s">
        <v>702</v>
      </c>
      <c r="H552" t="s">
        <v>71</v>
      </c>
      <c r="I552">
        <v>1</v>
      </c>
      <c r="J552" t="s">
        <v>245</v>
      </c>
      <c r="K552" s="3" t="s">
        <v>178</v>
      </c>
      <c r="L552" s="3" t="s">
        <v>172</v>
      </c>
      <c r="M552">
        <v>27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ユニフォーム先島伊澄ICONIC</v>
      </c>
    </row>
    <row r="553" spans="1:20" x14ac:dyDescent="0.3">
      <c r="A553">
        <f>VLOOKUP(Attack[[#This Row],[No用]],SetNo[[No.用]:[vlookup 用]],2,FALSE)</f>
        <v>144</v>
      </c>
      <c r="B553">
        <f>IF(A552&lt;&gt;Attack[[#This Row],[No]],1,B552+1)</f>
        <v>2</v>
      </c>
      <c r="C553" t="s">
        <v>108</v>
      </c>
      <c r="D553" s="3" t="s">
        <v>884</v>
      </c>
      <c r="E553" s="3" t="s">
        <v>90</v>
      </c>
      <c r="F553" s="3" t="s">
        <v>74</v>
      </c>
      <c r="G553" s="3" t="s">
        <v>702</v>
      </c>
      <c r="H553" t="s">
        <v>71</v>
      </c>
      <c r="I553">
        <v>1</v>
      </c>
      <c r="J553" t="s">
        <v>245</v>
      </c>
      <c r="K553" s="3" t="s">
        <v>179</v>
      </c>
      <c r="L553" s="3" t="s">
        <v>172</v>
      </c>
      <c r="M553">
        <v>27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ユニフォーム先島伊澄ICONIC</v>
      </c>
    </row>
    <row r="554" spans="1:20" x14ac:dyDescent="0.3">
      <c r="A554">
        <f>VLOOKUP(Attack[[#This Row],[No用]],SetNo[[No.用]:[vlookup 用]],2,FALSE)</f>
        <v>144</v>
      </c>
      <c r="B554">
        <f>IF(A553&lt;&gt;Attack[[#This Row],[No]],1,B553+1)</f>
        <v>3</v>
      </c>
      <c r="C554" t="s">
        <v>108</v>
      </c>
      <c r="D554" s="3" t="s">
        <v>884</v>
      </c>
      <c r="E554" s="3" t="s">
        <v>90</v>
      </c>
      <c r="F554" s="3" t="s">
        <v>74</v>
      </c>
      <c r="G554" s="3" t="s">
        <v>702</v>
      </c>
      <c r="H554" t="s">
        <v>71</v>
      </c>
      <c r="I554">
        <v>1</v>
      </c>
      <c r="J554" t="s">
        <v>245</v>
      </c>
      <c r="K554" s="3" t="s">
        <v>181</v>
      </c>
      <c r="L554" s="3" t="s">
        <v>183</v>
      </c>
      <c r="M554">
        <v>30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ユニフォーム先島伊澄ICONIC</v>
      </c>
    </row>
    <row r="555" spans="1:20" x14ac:dyDescent="0.3">
      <c r="A555">
        <f>VLOOKUP(Attack[[#This Row],[No用]],SetNo[[No.用]:[vlookup 用]],2,FALSE)</f>
        <v>145</v>
      </c>
      <c r="B555">
        <f>IF(A554&lt;&gt;Attack[[#This Row],[No]],1,B554+1)</f>
        <v>1</v>
      </c>
      <c r="C555" t="s">
        <v>108</v>
      </c>
      <c r="D555" s="3" t="s">
        <v>886</v>
      </c>
      <c r="E555" s="3" t="s">
        <v>90</v>
      </c>
      <c r="F555" s="3" t="s">
        <v>82</v>
      </c>
      <c r="G555" s="3" t="s">
        <v>702</v>
      </c>
      <c r="H555" t="s">
        <v>71</v>
      </c>
      <c r="I555">
        <v>1</v>
      </c>
      <c r="J555" t="s">
        <v>416</v>
      </c>
      <c r="K555" s="3" t="s">
        <v>178</v>
      </c>
      <c r="L555" s="3" t="s">
        <v>172</v>
      </c>
      <c r="M555">
        <v>31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ユニフォーム背黒晃彦ICONIC</v>
      </c>
    </row>
    <row r="556" spans="1:20" x14ac:dyDescent="0.3">
      <c r="A556">
        <f>VLOOKUP(Attack[[#This Row],[No用]],SetNo[[No.用]:[vlookup 用]],2,FALSE)</f>
        <v>145</v>
      </c>
      <c r="B556">
        <f>IF(A555&lt;&gt;Attack[[#This Row],[No]],1,B555+1)</f>
        <v>2</v>
      </c>
      <c r="C556" t="s">
        <v>108</v>
      </c>
      <c r="D556" s="3" t="s">
        <v>886</v>
      </c>
      <c r="E556" s="3" t="s">
        <v>90</v>
      </c>
      <c r="F556" s="3" t="s">
        <v>82</v>
      </c>
      <c r="G556" s="3" t="s">
        <v>702</v>
      </c>
      <c r="H556" t="s">
        <v>71</v>
      </c>
      <c r="I556">
        <v>1</v>
      </c>
      <c r="J556" t="s">
        <v>245</v>
      </c>
      <c r="K556" s="3" t="s">
        <v>179</v>
      </c>
      <c r="L556" s="3" t="s">
        <v>172</v>
      </c>
      <c r="M556">
        <v>31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ユニフォーム背黒晃彦ICONIC</v>
      </c>
    </row>
    <row r="557" spans="1:20" x14ac:dyDescent="0.3">
      <c r="A557">
        <f>VLOOKUP(Attack[[#This Row],[No用]],SetNo[[No.用]:[vlookup 用]],2,FALSE)</f>
        <v>146</v>
      </c>
      <c r="B557">
        <f>IF(A556&lt;&gt;Attack[[#This Row],[No]],1,B556+1)</f>
        <v>1</v>
      </c>
      <c r="C557" t="s">
        <v>108</v>
      </c>
      <c r="D557" s="3" t="s">
        <v>888</v>
      </c>
      <c r="E557" s="3" t="s">
        <v>90</v>
      </c>
      <c r="F557" s="3" t="s">
        <v>80</v>
      </c>
      <c r="G557" s="3" t="s">
        <v>702</v>
      </c>
      <c r="H557" t="s">
        <v>71</v>
      </c>
      <c r="I557">
        <v>1</v>
      </c>
      <c r="J557" t="s">
        <v>245</v>
      </c>
      <c r="M557">
        <v>0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53"/>
  <sheetViews>
    <sheetView topLeftCell="A49" workbookViewId="0">
      <selection activeCell="A70" sqref="A70:XFD70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customWidth="1"/>
  </cols>
  <sheetData>
    <row r="1" spans="1:20" x14ac:dyDescent="0.3">
      <c r="A1" t="s">
        <v>247</v>
      </c>
      <c r="B1" s="3" t="s">
        <v>875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290</v>
      </c>
      <c r="R1" t="s">
        <v>256</v>
      </c>
      <c r="S1" t="s">
        <v>257</v>
      </c>
      <c r="T1" t="s">
        <v>246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258</v>
      </c>
      <c r="K2" t="s">
        <v>184</v>
      </c>
      <c r="L2" t="s">
        <v>172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258</v>
      </c>
      <c r="K3" t="s">
        <v>185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258</v>
      </c>
      <c r="K4" t="s">
        <v>186</v>
      </c>
      <c r="L4" t="s">
        <v>183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258</v>
      </c>
      <c r="K5" t="s">
        <v>187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258</v>
      </c>
      <c r="K6" s="3" t="s">
        <v>259</v>
      </c>
      <c r="L6" t="s">
        <v>172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258</v>
      </c>
      <c r="K7" t="s">
        <v>184</v>
      </c>
      <c r="L7" t="s">
        <v>172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258</v>
      </c>
      <c r="K8" t="s">
        <v>185</v>
      </c>
      <c r="L8" t="s">
        <v>172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258</v>
      </c>
      <c r="K9" t="s">
        <v>186</v>
      </c>
      <c r="L9" t="s">
        <v>183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258</v>
      </c>
      <c r="K10" t="s">
        <v>187</v>
      </c>
      <c r="L10" t="s">
        <v>188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258</v>
      </c>
      <c r="K11" s="3" t="s">
        <v>259</v>
      </c>
      <c r="L11" t="s">
        <v>172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258</v>
      </c>
      <c r="K12" t="s">
        <v>184</v>
      </c>
      <c r="L12" t="s">
        <v>183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258</v>
      </c>
      <c r="K13" t="s">
        <v>185</v>
      </c>
      <c r="L13" t="s">
        <v>183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258</v>
      </c>
      <c r="K14" t="s">
        <v>186</v>
      </c>
      <c r="L14" t="s">
        <v>188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258</v>
      </c>
      <c r="K15" t="s">
        <v>189</v>
      </c>
      <c r="L15" t="s">
        <v>188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258</v>
      </c>
      <c r="K16" t="s">
        <v>187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258</v>
      </c>
      <c r="K17" s="3" t="s">
        <v>259</v>
      </c>
      <c r="L17" t="s">
        <v>172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258</v>
      </c>
      <c r="K18" t="s">
        <v>186</v>
      </c>
      <c r="L18" t="s">
        <v>235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258</v>
      </c>
      <c r="K19" t="s">
        <v>184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258</v>
      </c>
      <c r="K20" t="s">
        <v>185</v>
      </c>
      <c r="L20" t="s">
        <v>172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258</v>
      </c>
      <c r="K21" s="3" t="s">
        <v>259</v>
      </c>
      <c r="L21" t="s">
        <v>172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258</v>
      </c>
      <c r="K22" t="s">
        <v>184</v>
      </c>
      <c r="L22" t="s">
        <v>172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258</v>
      </c>
      <c r="K23" t="s">
        <v>185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258</v>
      </c>
      <c r="K24" s="3" t="s">
        <v>259</v>
      </c>
      <c r="L24" t="s">
        <v>172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258</v>
      </c>
      <c r="K25" t="s">
        <v>184</v>
      </c>
      <c r="L25" t="s">
        <v>172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258</v>
      </c>
      <c r="K26" t="s">
        <v>185</v>
      </c>
      <c r="L26" t="s">
        <v>172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258</v>
      </c>
      <c r="K27" s="3" t="s">
        <v>259</v>
      </c>
      <c r="L27" t="s">
        <v>172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258</v>
      </c>
      <c r="K28" t="s">
        <v>184</v>
      </c>
      <c r="L28" t="s">
        <v>172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258</v>
      </c>
      <c r="K29" t="s">
        <v>185</v>
      </c>
      <c r="L29" t="s">
        <v>172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258</v>
      </c>
      <c r="K30" t="s">
        <v>202</v>
      </c>
      <c r="L30" t="s">
        <v>183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258</v>
      </c>
      <c r="K31" s="3" t="s">
        <v>259</v>
      </c>
      <c r="L31" t="s">
        <v>172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258</v>
      </c>
      <c r="K32" t="s">
        <v>193</v>
      </c>
      <c r="L32" t="s">
        <v>235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258</v>
      </c>
      <c r="K33" t="s">
        <v>184</v>
      </c>
      <c r="L33" t="s">
        <v>188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258</v>
      </c>
      <c r="K34" t="s">
        <v>185</v>
      </c>
      <c r="L34" t="s">
        <v>188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258</v>
      </c>
      <c r="K35" t="s">
        <v>189</v>
      </c>
      <c r="L35" t="s">
        <v>188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258</v>
      </c>
      <c r="K36" t="s">
        <v>202</v>
      </c>
      <c r="L36" t="s">
        <v>183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258</v>
      </c>
      <c r="K37" s="3" t="s">
        <v>259</v>
      </c>
      <c r="L37" t="s">
        <v>172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258</v>
      </c>
      <c r="K38" t="s">
        <v>193</v>
      </c>
      <c r="L38" t="s">
        <v>235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258</v>
      </c>
      <c r="K39" t="s">
        <v>189</v>
      </c>
      <c r="L39" t="s">
        <v>235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3" t="s">
        <v>716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258</v>
      </c>
      <c r="K40" t="s">
        <v>184</v>
      </c>
      <c r="L40" s="3" t="s">
        <v>172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3" t="s">
        <v>716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258</v>
      </c>
      <c r="K41" t="s">
        <v>185</v>
      </c>
      <c r="L41" s="3" t="s">
        <v>172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3" t="s">
        <v>716</v>
      </c>
      <c r="D42" t="s">
        <v>139</v>
      </c>
      <c r="E42" s="3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258</v>
      </c>
      <c r="K42" t="s">
        <v>189</v>
      </c>
      <c r="L42" t="s">
        <v>188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3" t="s">
        <v>716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258</v>
      </c>
      <c r="K43" t="s">
        <v>202</v>
      </c>
      <c r="L43" t="s">
        <v>183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3" t="s">
        <v>716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258</v>
      </c>
      <c r="K44" s="3" t="s">
        <v>259</v>
      </c>
      <c r="L44" t="s">
        <v>172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3" t="s">
        <v>716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258</v>
      </c>
      <c r="K45" t="s">
        <v>193</v>
      </c>
      <c r="L45" t="s">
        <v>235</v>
      </c>
      <c r="M45">
        <v>37</v>
      </c>
      <c r="N45">
        <v>5</v>
      </c>
      <c r="O45">
        <v>47</v>
      </c>
      <c r="P45">
        <v>7</v>
      </c>
      <c r="Q45" s="3" t="s">
        <v>872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258</v>
      </c>
      <c r="K46" t="s">
        <v>184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258</v>
      </c>
      <c r="K47" t="s">
        <v>185</v>
      </c>
      <c r="L47" t="s">
        <v>172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258</v>
      </c>
      <c r="K48" s="3" t="s">
        <v>259</v>
      </c>
      <c r="L48" t="s">
        <v>172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258</v>
      </c>
      <c r="K49" t="s">
        <v>184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258</v>
      </c>
      <c r="K50" t="s">
        <v>185</v>
      </c>
      <c r="L50" t="s">
        <v>172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258</v>
      </c>
      <c r="K51" s="3" t="s">
        <v>259</v>
      </c>
      <c r="L51" t="s">
        <v>172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258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258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258</v>
      </c>
      <c r="K54" t="s">
        <v>184</v>
      </c>
      <c r="L54" t="s">
        <v>172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258</v>
      </c>
      <c r="K55" t="s">
        <v>185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258</v>
      </c>
      <c r="K56" t="s">
        <v>184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258</v>
      </c>
      <c r="K57" t="s">
        <v>185</v>
      </c>
      <c r="L57" t="s">
        <v>172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216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258</v>
      </c>
      <c r="K58" t="s">
        <v>184</v>
      </c>
      <c r="L58" t="s">
        <v>172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216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258</v>
      </c>
      <c r="K59" t="s">
        <v>185</v>
      </c>
      <c r="L59" t="s">
        <v>172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258</v>
      </c>
      <c r="K60" t="s">
        <v>184</v>
      </c>
      <c r="L60" t="s">
        <v>188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258</v>
      </c>
      <c r="K61" t="s">
        <v>185</v>
      </c>
      <c r="L61" t="s">
        <v>188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t="s">
        <v>216</v>
      </c>
      <c r="D62" t="s">
        <v>144</v>
      </c>
      <c r="E62" t="s">
        <v>24</v>
      </c>
      <c r="F62" t="s">
        <v>31</v>
      </c>
      <c r="G62" t="s">
        <v>136</v>
      </c>
      <c r="H62" t="s">
        <v>71</v>
      </c>
      <c r="I62">
        <v>1</v>
      </c>
      <c r="J62" t="s">
        <v>258</v>
      </c>
      <c r="K62" t="s">
        <v>184</v>
      </c>
      <c r="L62" t="s">
        <v>172</v>
      </c>
      <c r="M62">
        <v>21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ユニフォーム菅原考支ICONIC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t="s">
        <v>216</v>
      </c>
      <c r="D63" t="s">
        <v>144</v>
      </c>
      <c r="E63" t="s">
        <v>24</v>
      </c>
      <c r="F63" t="s">
        <v>31</v>
      </c>
      <c r="G63" t="s">
        <v>136</v>
      </c>
      <c r="H63" t="s">
        <v>71</v>
      </c>
      <c r="I63">
        <v>1</v>
      </c>
      <c r="J63" t="s">
        <v>258</v>
      </c>
      <c r="K63" t="s">
        <v>185</v>
      </c>
      <c r="L63" t="s">
        <v>172</v>
      </c>
      <c r="M63">
        <v>21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ユニフォーム菅原考支ICONIC</v>
      </c>
    </row>
    <row r="64" spans="1:20" x14ac:dyDescent="0.3">
      <c r="A64">
        <f>VLOOKUP(Block[[#This Row],[No用]],SetNo[[No.用]:[vlookup 用]],2,FALSE)</f>
        <v>18</v>
      </c>
      <c r="B64">
        <f>IF(A63&lt;&gt;Block[[#This Row],[No]],1,B63+1)</f>
        <v>3</v>
      </c>
      <c r="C64" t="s">
        <v>216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258</v>
      </c>
      <c r="K64" t="s">
        <v>187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18</v>
      </c>
      <c r="B65">
        <f>IF(A64&lt;&gt;Block[[#This Row],[No]],1,B64+1)</f>
        <v>4</v>
      </c>
      <c r="C65" t="s">
        <v>216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258</v>
      </c>
      <c r="K65" s="3" t="s">
        <v>259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1</v>
      </c>
      <c r="C66" t="s">
        <v>117</v>
      </c>
      <c r="D66" t="s">
        <v>144</v>
      </c>
      <c r="E66" t="s">
        <v>28</v>
      </c>
      <c r="F66" t="s">
        <v>31</v>
      </c>
      <c r="G66" t="s">
        <v>136</v>
      </c>
      <c r="H66" t="s">
        <v>71</v>
      </c>
      <c r="I66">
        <v>1</v>
      </c>
      <c r="J66" t="s">
        <v>258</v>
      </c>
      <c r="K66" t="s">
        <v>184</v>
      </c>
      <c r="L66" t="s">
        <v>172</v>
      </c>
      <c r="M66">
        <v>21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2</v>
      </c>
      <c r="C67" t="s">
        <v>117</v>
      </c>
      <c r="D67" t="s">
        <v>144</v>
      </c>
      <c r="E67" t="s">
        <v>28</v>
      </c>
      <c r="F67" t="s">
        <v>31</v>
      </c>
      <c r="G67" t="s">
        <v>136</v>
      </c>
      <c r="H67" t="s">
        <v>71</v>
      </c>
      <c r="I67">
        <v>1</v>
      </c>
      <c r="J67" t="s">
        <v>258</v>
      </c>
      <c r="K67" t="s">
        <v>185</v>
      </c>
      <c r="L67" t="s">
        <v>172</v>
      </c>
      <c r="M67">
        <v>21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プール掃除菅原考支ICONIC</v>
      </c>
    </row>
    <row r="68" spans="1:20" x14ac:dyDescent="0.3">
      <c r="A68">
        <f>VLOOKUP(Block[[#This Row],[No用]],SetNo[[No.用]:[vlookup 用]],2,FALSE)</f>
        <v>19</v>
      </c>
      <c r="B68">
        <f>IF(A67&lt;&gt;Block[[#This Row],[No]],1,B67+1)</f>
        <v>3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258</v>
      </c>
      <c r="K68" t="s">
        <v>187</v>
      </c>
      <c r="L68" t="s">
        <v>172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19</v>
      </c>
      <c r="B69">
        <f>IF(A68&lt;&gt;Block[[#This Row],[No]],1,B68+1)</f>
        <v>4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258</v>
      </c>
      <c r="K69" s="3" t="s">
        <v>259</v>
      </c>
      <c r="L69" t="s">
        <v>172</v>
      </c>
      <c r="M69">
        <v>24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1</v>
      </c>
      <c r="C70" s="3" t="s">
        <v>915</v>
      </c>
      <c r="D70" t="s">
        <v>144</v>
      </c>
      <c r="E70" s="3" t="s">
        <v>73</v>
      </c>
      <c r="F70" s="3" t="s">
        <v>74</v>
      </c>
      <c r="G70" t="s">
        <v>136</v>
      </c>
      <c r="H70" t="s">
        <v>71</v>
      </c>
      <c r="I70">
        <v>1</v>
      </c>
      <c r="J70" t="s">
        <v>258</v>
      </c>
      <c r="K70" t="s">
        <v>184</v>
      </c>
      <c r="L70" t="s">
        <v>172</v>
      </c>
      <c r="M70">
        <v>21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文化祭菅原考支ICONIC</v>
      </c>
    </row>
    <row r="71" spans="1:20" x14ac:dyDescent="0.3">
      <c r="A71">
        <f>VLOOKUP(Block[[#This Row],[No用]],SetNo[[No.用]:[vlookup 用]],2,FALSE)</f>
        <v>20</v>
      </c>
      <c r="B71">
        <f>IF(A70&lt;&gt;Block[[#This Row],[No]],1,B70+1)</f>
        <v>2</v>
      </c>
      <c r="C71" s="3" t="s">
        <v>915</v>
      </c>
      <c r="D71" t="s">
        <v>144</v>
      </c>
      <c r="E71" s="3" t="s">
        <v>73</v>
      </c>
      <c r="F71" s="3" t="s">
        <v>74</v>
      </c>
      <c r="G71" t="s">
        <v>136</v>
      </c>
      <c r="H71" t="s">
        <v>71</v>
      </c>
      <c r="I71">
        <v>1</v>
      </c>
      <c r="J71" t="s">
        <v>258</v>
      </c>
      <c r="K71" t="s">
        <v>185</v>
      </c>
      <c r="L71" t="s">
        <v>172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文化祭菅原考支ICONIC</v>
      </c>
    </row>
    <row r="72" spans="1:20" x14ac:dyDescent="0.3">
      <c r="A72">
        <f>VLOOKUP(Block[[#This Row],[No用]],SetNo[[No.用]:[vlookup 用]],2,FALSE)</f>
        <v>20</v>
      </c>
      <c r="B72">
        <f>IF(A71&lt;&gt;Block[[#This Row],[No]],1,B71+1)</f>
        <v>3</v>
      </c>
      <c r="C72" s="3" t="s">
        <v>915</v>
      </c>
      <c r="D72" t="s">
        <v>144</v>
      </c>
      <c r="E72" s="3" t="s">
        <v>73</v>
      </c>
      <c r="F72" s="3" t="s">
        <v>74</v>
      </c>
      <c r="G72" t="s">
        <v>136</v>
      </c>
      <c r="H72" t="s">
        <v>71</v>
      </c>
      <c r="I72">
        <v>1</v>
      </c>
      <c r="J72" t="s">
        <v>258</v>
      </c>
      <c r="K72" t="s">
        <v>187</v>
      </c>
      <c r="L72" t="s">
        <v>172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文化祭菅原考支ICONIC</v>
      </c>
    </row>
    <row r="73" spans="1:20" x14ac:dyDescent="0.3">
      <c r="A73">
        <f>VLOOKUP(Block[[#This Row],[No用]],SetNo[[No.用]:[vlookup 用]],2,FALSE)</f>
        <v>20</v>
      </c>
      <c r="B73">
        <f>IF(A72&lt;&gt;Block[[#This Row],[No]],1,B72+1)</f>
        <v>4</v>
      </c>
      <c r="C73" s="3" t="s">
        <v>915</v>
      </c>
      <c r="D73" t="s">
        <v>144</v>
      </c>
      <c r="E73" s="3" t="s">
        <v>73</v>
      </c>
      <c r="F73" s="3" t="s">
        <v>74</v>
      </c>
      <c r="G73" t="s">
        <v>136</v>
      </c>
      <c r="H73" t="s">
        <v>71</v>
      </c>
      <c r="I73">
        <v>1</v>
      </c>
      <c r="J73" t="s">
        <v>258</v>
      </c>
      <c r="K73" s="3" t="s">
        <v>259</v>
      </c>
      <c r="L73" t="s">
        <v>172</v>
      </c>
      <c r="M73">
        <v>24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文化祭菅原考支ICONIC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1</v>
      </c>
      <c r="C74" t="s">
        <v>216</v>
      </c>
      <c r="D74" t="s">
        <v>145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258</v>
      </c>
      <c r="K74" t="s">
        <v>184</v>
      </c>
      <c r="L74" t="s">
        <v>172</v>
      </c>
      <c r="M74">
        <v>22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ユニフォーム東峰旭ICONIC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2</v>
      </c>
      <c r="C75" t="s">
        <v>216</v>
      </c>
      <c r="D75" t="s">
        <v>145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258</v>
      </c>
      <c r="K75" t="s">
        <v>185</v>
      </c>
      <c r="L75" t="s">
        <v>172</v>
      </c>
      <c r="M75">
        <v>22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ユニフォーム東峰旭ICONIC</v>
      </c>
    </row>
    <row r="76" spans="1:20" x14ac:dyDescent="0.3">
      <c r="A76">
        <f>VLOOKUP(Block[[#This Row],[No用]],SetNo[[No.用]:[vlookup 用]],2,FALSE)</f>
        <v>21</v>
      </c>
      <c r="B76">
        <f>IF(A75&lt;&gt;Block[[#This Row],[No]],1,B75+1)</f>
        <v>3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258</v>
      </c>
      <c r="K76" s="3" t="s">
        <v>259</v>
      </c>
      <c r="L76" t="s">
        <v>172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ユニフォーム東峰旭ICONIC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1</v>
      </c>
      <c r="C77" t="s">
        <v>117</v>
      </c>
      <c r="D77" t="s">
        <v>145</v>
      </c>
      <c r="E77" t="s">
        <v>23</v>
      </c>
      <c r="F77" t="s">
        <v>25</v>
      </c>
      <c r="G77" t="s">
        <v>136</v>
      </c>
      <c r="H77" t="s">
        <v>71</v>
      </c>
      <c r="I77">
        <v>1</v>
      </c>
      <c r="J77" t="s">
        <v>258</v>
      </c>
      <c r="K77" t="s">
        <v>184</v>
      </c>
      <c r="L77" t="s">
        <v>172</v>
      </c>
      <c r="M77">
        <v>20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プール掃除東峰旭ICONIC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2</v>
      </c>
      <c r="C78" t="s">
        <v>117</v>
      </c>
      <c r="D78" t="s">
        <v>145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258</v>
      </c>
      <c r="K78" t="s">
        <v>185</v>
      </c>
      <c r="L78" t="s">
        <v>172</v>
      </c>
      <c r="M78">
        <v>20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プール掃除東峰旭ICONIC</v>
      </c>
    </row>
    <row r="79" spans="1:20" x14ac:dyDescent="0.3">
      <c r="A79">
        <f>VLOOKUP(Block[[#This Row],[No用]],SetNo[[No.用]:[vlookup 用]],2,FALSE)</f>
        <v>22</v>
      </c>
      <c r="B79">
        <f>IF(A78&lt;&gt;Block[[#This Row],[No]],1,B78+1)</f>
        <v>3</v>
      </c>
      <c r="C79" t="s">
        <v>117</v>
      </c>
      <c r="D79" t="s">
        <v>145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258</v>
      </c>
      <c r="K79" s="3" t="s">
        <v>259</v>
      </c>
      <c r="L79" t="s">
        <v>172</v>
      </c>
      <c r="M79">
        <v>20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プール掃除東峰旭ICONIC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1</v>
      </c>
      <c r="C80" t="s">
        <v>216</v>
      </c>
      <c r="D80" t="s">
        <v>145</v>
      </c>
      <c r="E80" t="s">
        <v>28</v>
      </c>
      <c r="F80" t="s">
        <v>25</v>
      </c>
      <c r="G80" t="s">
        <v>136</v>
      </c>
      <c r="H80" t="s">
        <v>229</v>
      </c>
      <c r="I80">
        <v>1</v>
      </c>
      <c r="J80" t="s">
        <v>258</v>
      </c>
      <c r="K80" t="s">
        <v>184</v>
      </c>
      <c r="L80" t="s">
        <v>172</v>
      </c>
      <c r="M80">
        <v>22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ユニフォーム東峰旭YELL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2</v>
      </c>
      <c r="C81" t="s">
        <v>216</v>
      </c>
      <c r="D81" t="s">
        <v>145</v>
      </c>
      <c r="E81" t="s">
        <v>28</v>
      </c>
      <c r="F81" t="s">
        <v>25</v>
      </c>
      <c r="G81" t="s">
        <v>136</v>
      </c>
      <c r="H81" t="s">
        <v>229</v>
      </c>
      <c r="I81">
        <v>1</v>
      </c>
      <c r="J81" t="s">
        <v>258</v>
      </c>
      <c r="K81" t="s">
        <v>185</v>
      </c>
      <c r="L81" t="s">
        <v>172</v>
      </c>
      <c r="M81">
        <v>22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ユニフォーム東峰旭YELL</v>
      </c>
    </row>
    <row r="82" spans="1:20" x14ac:dyDescent="0.3">
      <c r="A82">
        <f>VLOOKUP(Block[[#This Row],[No用]],SetNo[[No.用]:[vlookup 用]],2,FALSE)</f>
        <v>23</v>
      </c>
      <c r="B82">
        <f>IF(A81&lt;&gt;Block[[#This Row],[No]],1,B81+1)</f>
        <v>3</v>
      </c>
      <c r="C82" t="s">
        <v>216</v>
      </c>
      <c r="D82" t="s">
        <v>145</v>
      </c>
      <c r="E82" t="s">
        <v>28</v>
      </c>
      <c r="F82" t="s">
        <v>25</v>
      </c>
      <c r="G82" t="s">
        <v>136</v>
      </c>
      <c r="H82" t="s">
        <v>229</v>
      </c>
      <c r="I82">
        <v>1</v>
      </c>
      <c r="J82" t="s">
        <v>258</v>
      </c>
      <c r="K82" s="3" t="s">
        <v>259</v>
      </c>
      <c r="L82" t="s">
        <v>172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ユニフォーム東峰旭YELL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1</v>
      </c>
      <c r="C83" t="s">
        <v>216</v>
      </c>
      <c r="D83" t="s">
        <v>146</v>
      </c>
      <c r="E83" t="s">
        <v>24</v>
      </c>
      <c r="F83" t="s">
        <v>25</v>
      </c>
      <c r="G83" t="s">
        <v>136</v>
      </c>
      <c r="H83" t="s">
        <v>71</v>
      </c>
      <c r="I83">
        <v>1</v>
      </c>
      <c r="J83" t="s">
        <v>258</v>
      </c>
      <c r="K83" t="s">
        <v>184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ユニフォーム縁下力ICONIC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2</v>
      </c>
      <c r="C84" t="s">
        <v>216</v>
      </c>
      <c r="D84" t="s">
        <v>146</v>
      </c>
      <c r="E84" t="s">
        <v>24</v>
      </c>
      <c r="F84" t="s">
        <v>25</v>
      </c>
      <c r="G84" t="s">
        <v>136</v>
      </c>
      <c r="H84" t="s">
        <v>71</v>
      </c>
      <c r="I84">
        <v>1</v>
      </c>
      <c r="J84" t="s">
        <v>258</v>
      </c>
      <c r="K84" t="s">
        <v>185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ユニフォーム縁下力ICONIC</v>
      </c>
    </row>
    <row r="85" spans="1:20" x14ac:dyDescent="0.3">
      <c r="A85">
        <f>VLOOKUP(Block[[#This Row],[No用]],SetNo[[No.用]:[vlookup 用]],2,FALSE)</f>
        <v>24</v>
      </c>
      <c r="B85">
        <f>IF(A84&lt;&gt;Block[[#This Row],[No]],1,B84+1)</f>
        <v>3</v>
      </c>
      <c r="C85" t="s">
        <v>216</v>
      </c>
      <c r="D85" t="s">
        <v>146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258</v>
      </c>
      <c r="K85" t="s">
        <v>187</v>
      </c>
      <c r="L85" t="s">
        <v>172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ユニフォーム縁下力ICONIC</v>
      </c>
    </row>
    <row r="86" spans="1:20" x14ac:dyDescent="0.3">
      <c r="A86">
        <f>VLOOKUP(Block[[#This Row],[No用]],SetNo[[No.用]:[vlookup 用]],2,FALSE)</f>
        <v>24</v>
      </c>
      <c r="B86">
        <f>IF(A85&lt;&gt;Block[[#This Row],[No]],1,B85+1)</f>
        <v>4</v>
      </c>
      <c r="C86" t="s">
        <v>216</v>
      </c>
      <c r="D86" t="s">
        <v>146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258</v>
      </c>
      <c r="K86" s="3" t="s">
        <v>259</v>
      </c>
      <c r="L86" t="s">
        <v>172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1</v>
      </c>
      <c r="C87" t="s">
        <v>398</v>
      </c>
      <c r="D87" t="s">
        <v>146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258</v>
      </c>
      <c r="K87" t="s">
        <v>184</v>
      </c>
      <c r="L87" t="s">
        <v>172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探偵縁下力ICONIC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2</v>
      </c>
      <c r="C88" t="s">
        <v>398</v>
      </c>
      <c r="D88" t="s">
        <v>146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258</v>
      </c>
      <c r="K88" t="s">
        <v>185</v>
      </c>
      <c r="L88" t="s">
        <v>172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探偵縁下力ICONIC</v>
      </c>
    </row>
    <row r="89" spans="1:20" x14ac:dyDescent="0.3">
      <c r="A89">
        <f>VLOOKUP(Block[[#This Row],[No用]],SetNo[[No.用]:[vlookup 用]],2,FALSE)</f>
        <v>25</v>
      </c>
      <c r="B89">
        <f>IF(A88&lt;&gt;Block[[#This Row],[No]],1,B88+1)</f>
        <v>3</v>
      </c>
      <c r="C89" t="s">
        <v>398</v>
      </c>
      <c r="D89" t="s">
        <v>146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258</v>
      </c>
      <c r="K89" t="s">
        <v>187</v>
      </c>
      <c r="L89" t="s">
        <v>172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探偵縁下力ICONIC</v>
      </c>
    </row>
    <row r="90" spans="1:20" x14ac:dyDescent="0.3">
      <c r="A90">
        <f>VLOOKUP(Block[[#This Row],[No用]],SetNo[[No.用]:[vlookup 用]],2,FALSE)</f>
        <v>25</v>
      </c>
      <c r="B90">
        <f>IF(A89&lt;&gt;Block[[#This Row],[No]],1,B89+1)</f>
        <v>4</v>
      </c>
      <c r="C90" t="s">
        <v>398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258</v>
      </c>
      <c r="K90" s="3" t="s">
        <v>259</v>
      </c>
      <c r="L90" t="s">
        <v>172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探偵縁下力ICONIC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1</v>
      </c>
      <c r="C91" t="s">
        <v>216</v>
      </c>
      <c r="D91" t="s">
        <v>147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258</v>
      </c>
      <c r="K91" t="s">
        <v>184</v>
      </c>
      <c r="L91" t="s">
        <v>172</v>
      </c>
      <c r="M91">
        <v>29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ユニフォーム木下久志ICONIC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2</v>
      </c>
      <c r="C92" t="s">
        <v>216</v>
      </c>
      <c r="D92" t="s">
        <v>147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258</v>
      </c>
      <c r="K92" t="s">
        <v>185</v>
      </c>
      <c r="L92" t="s">
        <v>172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ユニフォーム木下久志ICONIC</v>
      </c>
    </row>
    <row r="93" spans="1:20" x14ac:dyDescent="0.3">
      <c r="A93">
        <f>VLOOKUP(Block[[#This Row],[No用]],SetNo[[No.用]:[vlookup 用]],2,FALSE)</f>
        <v>26</v>
      </c>
      <c r="B93">
        <f>IF(A92&lt;&gt;Block[[#This Row],[No]],1,B92+1)</f>
        <v>3</v>
      </c>
      <c r="C93" t="s">
        <v>216</v>
      </c>
      <c r="D93" t="s">
        <v>147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258</v>
      </c>
      <c r="K93" s="3" t="s">
        <v>259</v>
      </c>
      <c r="L93" t="s">
        <v>172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ユニフォーム木下久志ICONIC</v>
      </c>
    </row>
    <row r="94" spans="1:20" x14ac:dyDescent="0.3">
      <c r="A94">
        <f>VLOOKUP(Block[[#This Row],[No用]],SetNo[[No.用]:[vlookup 用]],2,FALSE)</f>
        <v>27</v>
      </c>
      <c r="B94">
        <f>IF(A93&lt;&gt;Block[[#This Row],[No]],1,B93+1)</f>
        <v>1</v>
      </c>
      <c r="C94" t="s">
        <v>216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258</v>
      </c>
      <c r="K94" t="s">
        <v>184</v>
      </c>
      <c r="L94" t="s">
        <v>183</v>
      </c>
      <c r="M94">
        <v>27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ユニフォーム成田一仁ICONIC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2</v>
      </c>
      <c r="C95" t="s">
        <v>216</v>
      </c>
      <c r="D95" t="s">
        <v>148</v>
      </c>
      <c r="E95" t="s">
        <v>24</v>
      </c>
      <c r="F95" t="s">
        <v>26</v>
      </c>
      <c r="G95" t="s">
        <v>136</v>
      </c>
      <c r="H95" t="s">
        <v>71</v>
      </c>
      <c r="I95">
        <v>1</v>
      </c>
      <c r="J95" t="s">
        <v>258</v>
      </c>
      <c r="K95" t="s">
        <v>185</v>
      </c>
      <c r="L95" t="s">
        <v>183</v>
      </c>
      <c r="M95">
        <v>27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ユニフォーム成田一仁ICONIC</v>
      </c>
    </row>
    <row r="96" spans="1:20" x14ac:dyDescent="0.3">
      <c r="A96">
        <f>VLOOKUP(Block[[#This Row],[No用]],SetNo[[No.用]:[vlookup 用]],2,FALSE)</f>
        <v>27</v>
      </c>
      <c r="B96">
        <f>IF(A95&lt;&gt;Block[[#This Row],[No]],1,B95+1)</f>
        <v>3</v>
      </c>
      <c r="C96" t="s">
        <v>216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258</v>
      </c>
      <c r="K96" t="s">
        <v>244</v>
      </c>
      <c r="L96" t="s">
        <v>183</v>
      </c>
      <c r="M96">
        <v>31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ユニフォーム成田一仁ICONIC</v>
      </c>
    </row>
    <row r="97" spans="1:20" x14ac:dyDescent="0.3">
      <c r="A97">
        <f>VLOOKUP(Block[[#This Row],[No用]],SetNo[[No.用]:[vlookup 用]],2,FALSE)</f>
        <v>27</v>
      </c>
      <c r="B97">
        <f>IF(A96&lt;&gt;Block[[#This Row],[No]],1,B96+1)</f>
        <v>4</v>
      </c>
      <c r="C97" t="s">
        <v>216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258</v>
      </c>
      <c r="K97" t="s">
        <v>187</v>
      </c>
      <c r="L97" t="s">
        <v>172</v>
      </c>
      <c r="M97">
        <v>27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ユニフォーム成田一仁ICONIC</v>
      </c>
    </row>
    <row r="98" spans="1:20" x14ac:dyDescent="0.3">
      <c r="A98">
        <f>VLOOKUP(Block[[#This Row],[No用]],SetNo[[No.用]:[vlookup 用]],2,FALSE)</f>
        <v>27</v>
      </c>
      <c r="B98">
        <f>IF(A97&lt;&gt;Block[[#This Row],[No]],1,B97+1)</f>
        <v>5</v>
      </c>
      <c r="C98" t="s">
        <v>216</v>
      </c>
      <c r="D98" t="s">
        <v>148</v>
      </c>
      <c r="E98" t="s">
        <v>24</v>
      </c>
      <c r="F98" t="s">
        <v>26</v>
      </c>
      <c r="G98" t="s">
        <v>136</v>
      </c>
      <c r="H98" t="s">
        <v>71</v>
      </c>
      <c r="I98">
        <v>1</v>
      </c>
      <c r="J98" t="s">
        <v>258</v>
      </c>
      <c r="K98" s="3" t="s">
        <v>259</v>
      </c>
      <c r="L98" t="s">
        <v>172</v>
      </c>
      <c r="M98">
        <v>27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ユニフォーム成田一仁ICONIC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1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258</v>
      </c>
      <c r="K99" t="s">
        <v>184</v>
      </c>
      <c r="L99" t="s">
        <v>172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ユニフォーム孤爪研磨ICONIC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2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258</v>
      </c>
      <c r="K100" t="s">
        <v>185</v>
      </c>
      <c r="L100" t="s">
        <v>172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ユニフォーム孤爪研磨ICONIC</v>
      </c>
    </row>
    <row r="101" spans="1:20" x14ac:dyDescent="0.3">
      <c r="A101">
        <f>VLOOKUP(Block[[#This Row],[No用]],SetNo[[No.用]:[vlookup 用]],2,FALSE)</f>
        <v>28</v>
      </c>
      <c r="B101">
        <f>IF(A100&lt;&gt;Block[[#This Row],[No]],1,B100+1)</f>
        <v>3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258</v>
      </c>
      <c r="K101" s="3" t="s">
        <v>259</v>
      </c>
      <c r="L101" t="s">
        <v>172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1</v>
      </c>
      <c r="C102" t="s">
        <v>149</v>
      </c>
      <c r="D102" t="s">
        <v>39</v>
      </c>
      <c r="E102" t="s">
        <v>90</v>
      </c>
      <c r="F102" t="s">
        <v>31</v>
      </c>
      <c r="G102" t="s">
        <v>27</v>
      </c>
      <c r="H102" t="s">
        <v>71</v>
      </c>
      <c r="I102">
        <v>1</v>
      </c>
      <c r="J102" t="s">
        <v>258</v>
      </c>
      <c r="K102" t="s">
        <v>184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制服孤爪研磨ICONIC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2</v>
      </c>
      <c r="C103" t="s">
        <v>149</v>
      </c>
      <c r="D103" t="s">
        <v>39</v>
      </c>
      <c r="E103" t="s">
        <v>90</v>
      </c>
      <c r="F103" t="s">
        <v>31</v>
      </c>
      <c r="G103" t="s">
        <v>27</v>
      </c>
      <c r="H103" t="s">
        <v>71</v>
      </c>
      <c r="I103">
        <v>1</v>
      </c>
      <c r="J103" t="s">
        <v>258</v>
      </c>
      <c r="K103" t="s">
        <v>185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制服孤爪研磨ICONIC</v>
      </c>
    </row>
    <row r="104" spans="1:20" x14ac:dyDescent="0.3">
      <c r="A104">
        <f>VLOOKUP(Block[[#This Row],[No用]],SetNo[[No.用]:[vlookup 用]],2,FALSE)</f>
        <v>29</v>
      </c>
      <c r="B104">
        <f>IF(A103&lt;&gt;Block[[#This Row],[No]],1,B103+1)</f>
        <v>3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258</v>
      </c>
      <c r="K104" s="3" t="s">
        <v>259</v>
      </c>
      <c r="L104" t="s">
        <v>172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制服孤爪研磨ICONIC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1</v>
      </c>
      <c r="C105" t="s">
        <v>150</v>
      </c>
      <c r="D105" t="s">
        <v>39</v>
      </c>
      <c r="E105" t="s">
        <v>77</v>
      </c>
      <c r="F105" t="s">
        <v>31</v>
      </c>
      <c r="G105" t="s">
        <v>27</v>
      </c>
      <c r="H105" t="s">
        <v>71</v>
      </c>
      <c r="I105">
        <v>1</v>
      </c>
      <c r="J105" t="s">
        <v>258</v>
      </c>
      <c r="K105" t="s">
        <v>184</v>
      </c>
      <c r="L105" t="s">
        <v>172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夏祭り孤爪研磨ICONIC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2</v>
      </c>
      <c r="C106" t="s">
        <v>150</v>
      </c>
      <c r="D106" t="s">
        <v>39</v>
      </c>
      <c r="E106" t="s">
        <v>77</v>
      </c>
      <c r="F106" t="s">
        <v>31</v>
      </c>
      <c r="G106" t="s">
        <v>27</v>
      </c>
      <c r="H106" t="s">
        <v>71</v>
      </c>
      <c r="I106">
        <v>1</v>
      </c>
      <c r="J106" t="s">
        <v>258</v>
      </c>
      <c r="K106" t="s">
        <v>185</v>
      </c>
      <c r="L106" t="s">
        <v>172</v>
      </c>
      <c r="M106">
        <v>24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夏祭り孤爪研磨ICONIC</v>
      </c>
    </row>
    <row r="107" spans="1:20" x14ac:dyDescent="0.3">
      <c r="A107">
        <f>VLOOKUP(Block[[#This Row],[No用]],SetNo[[No.用]:[vlookup 用]],2,FALSE)</f>
        <v>30</v>
      </c>
      <c r="B107">
        <f>IF(A106&lt;&gt;Block[[#This Row],[No]],1,B106+1)</f>
        <v>3</v>
      </c>
      <c r="C107" t="s">
        <v>150</v>
      </c>
      <c r="D107" t="s">
        <v>39</v>
      </c>
      <c r="E107" t="s">
        <v>77</v>
      </c>
      <c r="F107" t="s">
        <v>31</v>
      </c>
      <c r="G107" t="s">
        <v>27</v>
      </c>
      <c r="H107" t="s">
        <v>71</v>
      </c>
      <c r="I107">
        <v>1</v>
      </c>
      <c r="J107" t="s">
        <v>258</v>
      </c>
      <c r="K107" s="3" t="s">
        <v>259</v>
      </c>
      <c r="L107" t="s">
        <v>172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夏祭り孤爪研磨ICONIC</v>
      </c>
    </row>
    <row r="108" spans="1:20" x14ac:dyDescent="0.3">
      <c r="A108">
        <f>VLOOKUP(Block[[#This Row],[No用]],SetNo[[No.用]:[vlookup 用]],2,FALSE)</f>
        <v>31</v>
      </c>
      <c r="B108">
        <f>IF(A107&lt;&gt;Block[[#This Row],[No]],1,B107+1)</f>
        <v>1</v>
      </c>
      <c r="C108" t="s">
        <v>108</v>
      </c>
      <c r="D108" t="s">
        <v>40</v>
      </c>
      <c r="E108" t="s">
        <v>23</v>
      </c>
      <c r="F108" t="s">
        <v>26</v>
      </c>
      <c r="G108" t="s">
        <v>27</v>
      </c>
      <c r="H108" t="s">
        <v>71</v>
      </c>
      <c r="I108">
        <v>1</v>
      </c>
      <c r="J108" t="s">
        <v>258</v>
      </c>
      <c r="K108" t="s">
        <v>184</v>
      </c>
      <c r="L108" t="s">
        <v>172</v>
      </c>
      <c r="M108">
        <v>31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ユニフォーム黒尾鉄朗ICONIC</v>
      </c>
    </row>
    <row r="109" spans="1:20" x14ac:dyDescent="0.3">
      <c r="A109">
        <f>VLOOKUP(Block[[#This Row],[No用]],SetNo[[No.用]:[vlookup 用]],2,FALSE)</f>
        <v>31</v>
      </c>
      <c r="B109">
        <f>IF(A108&lt;&gt;Block[[#This Row],[No]],1,B108+1)</f>
        <v>2</v>
      </c>
      <c r="C109" t="s">
        <v>108</v>
      </c>
      <c r="D109" t="s">
        <v>40</v>
      </c>
      <c r="E109" t="s">
        <v>23</v>
      </c>
      <c r="F109" t="s">
        <v>26</v>
      </c>
      <c r="G109" t="s">
        <v>27</v>
      </c>
      <c r="H109" t="s">
        <v>71</v>
      </c>
      <c r="I109">
        <v>1</v>
      </c>
      <c r="J109" t="s">
        <v>258</v>
      </c>
      <c r="K109" t="s">
        <v>185</v>
      </c>
      <c r="L109" t="s">
        <v>172</v>
      </c>
      <c r="M109">
        <v>31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ユニフォーム黒尾鉄朗ICONIC</v>
      </c>
    </row>
    <row r="110" spans="1:20" x14ac:dyDescent="0.3">
      <c r="A110">
        <f>VLOOKUP(Block[[#This Row],[No用]],SetNo[[No.用]:[vlookup 用]],2,FALSE)</f>
        <v>31</v>
      </c>
      <c r="B110">
        <f>IF(A109&lt;&gt;Block[[#This Row],[No]],1,B109+1)</f>
        <v>3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258</v>
      </c>
      <c r="K110" t="s">
        <v>186</v>
      </c>
      <c r="L110" t="s">
        <v>172</v>
      </c>
      <c r="M110">
        <v>31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31</v>
      </c>
      <c r="B111">
        <f>IF(A110&lt;&gt;Block[[#This Row],[No]],1,B110+1)</f>
        <v>4</v>
      </c>
      <c r="C111" t="s">
        <v>108</v>
      </c>
      <c r="D111" t="s">
        <v>40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258</v>
      </c>
      <c r="K111" t="s">
        <v>202</v>
      </c>
      <c r="L111" t="s">
        <v>172</v>
      </c>
      <c r="M111">
        <v>31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ユニフォーム黒尾鉄朗ICONIC</v>
      </c>
    </row>
    <row r="112" spans="1:20" x14ac:dyDescent="0.3">
      <c r="A112">
        <f>VLOOKUP(Block[[#This Row],[No用]],SetNo[[No.用]:[vlookup 用]],2,FALSE)</f>
        <v>31</v>
      </c>
      <c r="B112">
        <f>IF(A111&lt;&gt;Block[[#This Row],[No]],1,B111+1)</f>
        <v>5</v>
      </c>
      <c r="C112" t="s">
        <v>108</v>
      </c>
      <c r="D112" t="s">
        <v>40</v>
      </c>
      <c r="E112" t="s">
        <v>23</v>
      </c>
      <c r="F112" t="s">
        <v>26</v>
      </c>
      <c r="G112" t="s">
        <v>27</v>
      </c>
      <c r="H112" t="s">
        <v>71</v>
      </c>
      <c r="I112">
        <v>1</v>
      </c>
      <c r="J112" t="s">
        <v>258</v>
      </c>
      <c r="K112" t="s">
        <v>187</v>
      </c>
      <c r="L112" t="s">
        <v>172</v>
      </c>
      <c r="M112">
        <v>31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ユニフォーム黒尾鉄朗ICONIC</v>
      </c>
    </row>
    <row r="113" spans="1:20" x14ac:dyDescent="0.3">
      <c r="A113">
        <f>VLOOKUP(Block[[#This Row],[No用]],SetNo[[No.用]:[vlookup 用]],2,FALSE)</f>
        <v>31</v>
      </c>
      <c r="B113">
        <f>IF(A112&lt;&gt;Block[[#This Row],[No]],1,B112+1)</f>
        <v>6</v>
      </c>
      <c r="C113" t="s">
        <v>108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258</v>
      </c>
      <c r="K113" s="3" t="s">
        <v>259</v>
      </c>
      <c r="L113" t="s">
        <v>172</v>
      </c>
      <c r="M113">
        <v>34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ユニフォーム黒尾鉄朗ICONIC</v>
      </c>
    </row>
    <row r="114" spans="1:20" x14ac:dyDescent="0.3">
      <c r="A114">
        <f>VLOOKUP(Block[[#This Row],[No用]],SetNo[[No.用]:[vlookup 用]],2,FALSE)</f>
        <v>31</v>
      </c>
      <c r="B114">
        <f>IF(A113&lt;&gt;Block[[#This Row],[No]],1,B113+1)</f>
        <v>7</v>
      </c>
      <c r="C114" t="s">
        <v>108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258</v>
      </c>
      <c r="K114" t="s">
        <v>185</v>
      </c>
      <c r="L114" t="s">
        <v>235</v>
      </c>
      <c r="M114">
        <v>44</v>
      </c>
      <c r="N114">
        <v>0</v>
      </c>
      <c r="O114">
        <v>54</v>
      </c>
      <c r="P114">
        <v>0</v>
      </c>
      <c r="T114" t="str">
        <f>Block[[#This Row],[服装]]&amp;Block[[#This Row],[名前]]&amp;Block[[#This Row],[レアリティ]]</f>
        <v>ユニフォーム黒尾鉄朗ICONIC</v>
      </c>
    </row>
    <row r="115" spans="1:20" x14ac:dyDescent="0.3">
      <c r="A115">
        <f>VLOOKUP(Block[[#This Row],[No用]],SetNo[[No.用]:[vlookup 用]],2,FALSE)</f>
        <v>32</v>
      </c>
      <c r="B115">
        <f>IF(A114&lt;&gt;Block[[#This Row],[No]],1,B114+1)</f>
        <v>1</v>
      </c>
      <c r="C115" t="s">
        <v>149</v>
      </c>
      <c r="D115" t="s">
        <v>40</v>
      </c>
      <c r="E115" t="s">
        <v>73</v>
      </c>
      <c r="F115" t="s">
        <v>26</v>
      </c>
      <c r="G115" t="s">
        <v>27</v>
      </c>
      <c r="H115" t="s">
        <v>71</v>
      </c>
      <c r="I115">
        <v>1</v>
      </c>
      <c r="J115" t="s">
        <v>258</v>
      </c>
      <c r="K115" t="s">
        <v>184</v>
      </c>
      <c r="L115" t="s">
        <v>188</v>
      </c>
      <c r="M115">
        <v>32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制服黒尾鉄朗ICONIC</v>
      </c>
    </row>
    <row r="116" spans="1:20" x14ac:dyDescent="0.3">
      <c r="A116">
        <f>VLOOKUP(Block[[#This Row],[No用]],SetNo[[No.用]:[vlookup 用]],2,FALSE)</f>
        <v>32</v>
      </c>
      <c r="B116">
        <f>IF(A115&lt;&gt;Block[[#This Row],[No]],1,B115+1)</f>
        <v>2</v>
      </c>
      <c r="C116" t="s">
        <v>149</v>
      </c>
      <c r="D116" t="s">
        <v>40</v>
      </c>
      <c r="E116" t="s">
        <v>73</v>
      </c>
      <c r="F116" t="s">
        <v>26</v>
      </c>
      <c r="G116" t="s">
        <v>27</v>
      </c>
      <c r="H116" t="s">
        <v>71</v>
      </c>
      <c r="I116">
        <v>1</v>
      </c>
      <c r="J116" t="s">
        <v>258</v>
      </c>
      <c r="K116" t="s">
        <v>185</v>
      </c>
      <c r="L116" t="s">
        <v>188</v>
      </c>
      <c r="M116">
        <v>32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制服黒尾鉄朗ICONIC</v>
      </c>
    </row>
    <row r="117" spans="1:20" x14ac:dyDescent="0.3">
      <c r="A117">
        <f>VLOOKUP(Block[[#This Row],[No用]],SetNo[[No.用]:[vlookup 用]],2,FALSE)</f>
        <v>32</v>
      </c>
      <c r="B117">
        <f>IF(A116&lt;&gt;Block[[#This Row],[No]],1,B116+1)</f>
        <v>3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258</v>
      </c>
      <c r="K117" t="s">
        <v>186</v>
      </c>
      <c r="L117" t="s">
        <v>172</v>
      </c>
      <c r="M117">
        <v>31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32</v>
      </c>
      <c r="B118">
        <f>IF(A117&lt;&gt;Block[[#This Row],[No]],1,B117+1)</f>
        <v>4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258</v>
      </c>
      <c r="K118" t="s">
        <v>202</v>
      </c>
      <c r="L118" t="s">
        <v>172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制服黒尾鉄朗ICONIC</v>
      </c>
    </row>
    <row r="119" spans="1:20" x14ac:dyDescent="0.3">
      <c r="A119">
        <f>VLOOKUP(Block[[#This Row],[No用]],SetNo[[No.用]:[vlookup 用]],2,FALSE)</f>
        <v>32</v>
      </c>
      <c r="B119">
        <f>IF(A118&lt;&gt;Block[[#This Row],[No]],1,B118+1)</f>
        <v>5</v>
      </c>
      <c r="C119" t="s">
        <v>149</v>
      </c>
      <c r="D119" t="s">
        <v>40</v>
      </c>
      <c r="E119" t="s">
        <v>73</v>
      </c>
      <c r="F119" t="s">
        <v>26</v>
      </c>
      <c r="G119" t="s">
        <v>27</v>
      </c>
      <c r="H119" t="s">
        <v>71</v>
      </c>
      <c r="I119">
        <v>1</v>
      </c>
      <c r="J119" t="s">
        <v>258</v>
      </c>
      <c r="K119" t="s">
        <v>187</v>
      </c>
      <c r="L119" t="s">
        <v>172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制服黒尾鉄朗ICONIC</v>
      </c>
    </row>
    <row r="120" spans="1:20" x14ac:dyDescent="0.3">
      <c r="A120">
        <f>VLOOKUP(Block[[#This Row],[No用]],SetNo[[No.用]:[vlookup 用]],2,FALSE)</f>
        <v>32</v>
      </c>
      <c r="B120">
        <f>IF(A119&lt;&gt;Block[[#This Row],[No]],1,B119+1)</f>
        <v>6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258</v>
      </c>
      <c r="K120" s="3" t="s">
        <v>259</v>
      </c>
      <c r="L120" t="s">
        <v>172</v>
      </c>
      <c r="M120">
        <v>34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制服黒尾鉄朗ICONIC</v>
      </c>
    </row>
    <row r="121" spans="1:20" x14ac:dyDescent="0.3">
      <c r="A121">
        <f>VLOOKUP(Block[[#This Row],[No用]],SetNo[[No.用]:[vlookup 用]],2,FALSE)</f>
        <v>32</v>
      </c>
      <c r="B121">
        <f>IF(A120&lt;&gt;Block[[#This Row],[No]],1,B120+1)</f>
        <v>7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258</v>
      </c>
      <c r="K121" t="s">
        <v>185</v>
      </c>
      <c r="L121" t="s">
        <v>235</v>
      </c>
      <c r="M121">
        <v>44</v>
      </c>
      <c r="N121">
        <v>0</v>
      </c>
      <c r="O121">
        <v>54</v>
      </c>
      <c r="P121">
        <v>0</v>
      </c>
      <c r="T121" t="str">
        <f>Block[[#This Row],[服装]]&amp;Block[[#This Row],[名前]]&amp;Block[[#This Row],[レアリティ]]</f>
        <v>制服黒尾鉄朗ICONIC</v>
      </c>
    </row>
    <row r="122" spans="1:20" x14ac:dyDescent="0.3">
      <c r="A122">
        <f>VLOOKUP(Block[[#This Row],[No用]],SetNo[[No.用]:[vlookup 用]],2,FALSE)</f>
        <v>33</v>
      </c>
      <c r="B122">
        <f>IF(A121&lt;&gt;Block[[#This Row],[No]],1,B121+1)</f>
        <v>1</v>
      </c>
      <c r="C122" t="s">
        <v>150</v>
      </c>
      <c r="D122" t="s">
        <v>40</v>
      </c>
      <c r="E122" t="s">
        <v>90</v>
      </c>
      <c r="F122" t="s">
        <v>26</v>
      </c>
      <c r="G122" t="s">
        <v>27</v>
      </c>
      <c r="H122" t="s">
        <v>71</v>
      </c>
      <c r="I122">
        <v>1</v>
      </c>
      <c r="J122" t="s">
        <v>258</v>
      </c>
      <c r="K122" t="s">
        <v>184</v>
      </c>
      <c r="L122" t="s">
        <v>172</v>
      </c>
      <c r="M122">
        <v>31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夏祭り黒尾鉄朗ICONIC</v>
      </c>
    </row>
    <row r="123" spans="1:20" x14ac:dyDescent="0.3">
      <c r="A123">
        <f>VLOOKUP(Block[[#This Row],[No用]],SetNo[[No.用]:[vlookup 用]],2,FALSE)</f>
        <v>33</v>
      </c>
      <c r="B123">
        <f>IF(A122&lt;&gt;Block[[#This Row],[No]],1,B122+1)</f>
        <v>2</v>
      </c>
      <c r="C123" t="s">
        <v>150</v>
      </c>
      <c r="D123" t="s">
        <v>40</v>
      </c>
      <c r="E123" t="s">
        <v>90</v>
      </c>
      <c r="F123" t="s">
        <v>26</v>
      </c>
      <c r="G123" t="s">
        <v>27</v>
      </c>
      <c r="H123" t="s">
        <v>71</v>
      </c>
      <c r="I123">
        <v>1</v>
      </c>
      <c r="J123" t="s">
        <v>258</v>
      </c>
      <c r="K123" t="s">
        <v>185</v>
      </c>
      <c r="L123" t="s">
        <v>188</v>
      </c>
      <c r="M123">
        <v>32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夏祭り黒尾鉄朗ICONIC</v>
      </c>
    </row>
    <row r="124" spans="1:20" x14ac:dyDescent="0.3">
      <c r="A124">
        <f>VLOOKUP(Block[[#This Row],[No用]],SetNo[[No.用]:[vlookup 用]],2,FALSE)</f>
        <v>33</v>
      </c>
      <c r="B124">
        <f>IF(A123&lt;&gt;Block[[#This Row],[No]],1,B123+1)</f>
        <v>3</v>
      </c>
      <c r="C124" t="s">
        <v>150</v>
      </c>
      <c r="D124" t="s">
        <v>40</v>
      </c>
      <c r="E124" t="s">
        <v>90</v>
      </c>
      <c r="F124" t="s">
        <v>26</v>
      </c>
      <c r="G124" t="s">
        <v>27</v>
      </c>
      <c r="H124" t="s">
        <v>71</v>
      </c>
      <c r="I124">
        <v>1</v>
      </c>
      <c r="J124" t="s">
        <v>258</v>
      </c>
      <c r="K124" t="s">
        <v>186</v>
      </c>
      <c r="L124" t="s">
        <v>172</v>
      </c>
      <c r="M124">
        <v>31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夏祭り黒尾鉄朗ICONIC</v>
      </c>
    </row>
    <row r="125" spans="1:20" x14ac:dyDescent="0.3">
      <c r="A125">
        <f>VLOOKUP(Block[[#This Row],[No用]],SetNo[[No.用]:[vlookup 用]],2,FALSE)</f>
        <v>33</v>
      </c>
      <c r="B125">
        <f>IF(A124&lt;&gt;Block[[#This Row],[No]],1,B124+1)</f>
        <v>4</v>
      </c>
      <c r="C125" t="s">
        <v>150</v>
      </c>
      <c r="D125" t="s">
        <v>40</v>
      </c>
      <c r="E125" t="s">
        <v>90</v>
      </c>
      <c r="F125" t="s">
        <v>26</v>
      </c>
      <c r="G125" t="s">
        <v>27</v>
      </c>
      <c r="H125" t="s">
        <v>71</v>
      </c>
      <c r="I125">
        <v>1</v>
      </c>
      <c r="J125" t="s">
        <v>258</v>
      </c>
      <c r="K125" s="3" t="s">
        <v>202</v>
      </c>
      <c r="L125" t="s">
        <v>172</v>
      </c>
      <c r="M125">
        <v>31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夏祭り黒尾鉄朗ICONIC</v>
      </c>
    </row>
    <row r="126" spans="1:20" x14ac:dyDescent="0.3">
      <c r="A126">
        <f>VLOOKUP(Block[[#This Row],[No用]],SetNo[[No.用]:[vlookup 用]],2,FALSE)</f>
        <v>33</v>
      </c>
      <c r="B126">
        <f>IF(A125&lt;&gt;Block[[#This Row],[No]],1,B125+1)</f>
        <v>5</v>
      </c>
      <c r="C126" t="s">
        <v>150</v>
      </c>
      <c r="D126" t="s">
        <v>40</v>
      </c>
      <c r="E126" t="s">
        <v>90</v>
      </c>
      <c r="F126" t="s">
        <v>26</v>
      </c>
      <c r="G126" t="s">
        <v>27</v>
      </c>
      <c r="H126" t="s">
        <v>71</v>
      </c>
      <c r="I126">
        <v>1</v>
      </c>
      <c r="J126" t="s">
        <v>258</v>
      </c>
      <c r="K126" t="s">
        <v>187</v>
      </c>
      <c r="L126" t="s">
        <v>172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夏祭り黒尾鉄朗ICONIC</v>
      </c>
    </row>
    <row r="127" spans="1:20" x14ac:dyDescent="0.3">
      <c r="A127">
        <f>VLOOKUP(Block[[#This Row],[No用]],SetNo[[No.用]:[vlookup 用]],2,FALSE)</f>
        <v>33</v>
      </c>
      <c r="B127">
        <f>IF(A126&lt;&gt;Block[[#This Row],[No]],1,B126+1)</f>
        <v>6</v>
      </c>
      <c r="C127" t="s">
        <v>150</v>
      </c>
      <c r="D127" t="s">
        <v>40</v>
      </c>
      <c r="E127" t="s">
        <v>90</v>
      </c>
      <c r="F127" t="s">
        <v>26</v>
      </c>
      <c r="G127" t="s">
        <v>27</v>
      </c>
      <c r="H127" t="s">
        <v>71</v>
      </c>
      <c r="I127">
        <v>1</v>
      </c>
      <c r="J127" t="s">
        <v>258</v>
      </c>
      <c r="K127" s="3" t="s">
        <v>259</v>
      </c>
      <c r="L127" t="s">
        <v>172</v>
      </c>
      <c r="M127">
        <v>34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夏祭り黒尾鉄朗ICONIC</v>
      </c>
    </row>
    <row r="128" spans="1:20" x14ac:dyDescent="0.3">
      <c r="A128">
        <f>VLOOKUP(Block[[#This Row],[No用]],SetNo[[No.用]:[vlookup 用]],2,FALSE)</f>
        <v>34</v>
      </c>
      <c r="B128">
        <f>IF(A127&lt;&gt;Block[[#This Row],[No]],1,B127+1)</f>
        <v>1</v>
      </c>
      <c r="C128" t="s">
        <v>108</v>
      </c>
      <c r="D128" t="s">
        <v>41</v>
      </c>
      <c r="E128" t="s">
        <v>23</v>
      </c>
      <c r="F128" t="s">
        <v>26</v>
      </c>
      <c r="G128" t="s">
        <v>27</v>
      </c>
      <c r="H128" t="s">
        <v>71</v>
      </c>
      <c r="I128">
        <v>1</v>
      </c>
      <c r="J128" t="s">
        <v>258</v>
      </c>
      <c r="K128" t="s">
        <v>184</v>
      </c>
      <c r="L128" t="s">
        <v>183</v>
      </c>
      <c r="M128">
        <v>33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ユニフォーム灰羽リエーフICONIC</v>
      </c>
    </row>
    <row r="129" spans="1:20" x14ac:dyDescent="0.3">
      <c r="A129">
        <f>VLOOKUP(Block[[#This Row],[No用]],SetNo[[No.用]:[vlookup 用]],2,FALSE)</f>
        <v>34</v>
      </c>
      <c r="B129">
        <f>IF(A128&lt;&gt;Block[[#This Row],[No]],1,B128+1)</f>
        <v>2</v>
      </c>
      <c r="C129" t="s">
        <v>108</v>
      </c>
      <c r="D129" t="s">
        <v>41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258</v>
      </c>
      <c r="K129" t="s">
        <v>185</v>
      </c>
      <c r="L129" t="s">
        <v>183</v>
      </c>
      <c r="M129">
        <v>33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ユニフォーム灰羽リエーフICONIC</v>
      </c>
    </row>
    <row r="130" spans="1:20" x14ac:dyDescent="0.3">
      <c r="A130">
        <f>VLOOKUP(Block[[#This Row],[No用]],SetNo[[No.用]:[vlookup 用]],2,FALSE)</f>
        <v>34</v>
      </c>
      <c r="B130">
        <f>IF(A129&lt;&gt;Block[[#This Row],[No]],1,B129+1)</f>
        <v>3</v>
      </c>
      <c r="C130" t="s">
        <v>108</v>
      </c>
      <c r="D130" t="s">
        <v>41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258</v>
      </c>
      <c r="K130" t="s">
        <v>244</v>
      </c>
      <c r="L130" t="s">
        <v>183</v>
      </c>
      <c r="M130">
        <v>35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ユニフォーム灰羽リエーフICONIC</v>
      </c>
    </row>
    <row r="131" spans="1:20" x14ac:dyDescent="0.3">
      <c r="A131">
        <f>VLOOKUP(Block[[#This Row],[No用]],SetNo[[No.用]:[vlookup 用]],2,FALSE)</f>
        <v>34</v>
      </c>
      <c r="B131">
        <f>IF(A130&lt;&gt;Block[[#This Row],[No]],1,B130+1)</f>
        <v>4</v>
      </c>
      <c r="C131" t="s">
        <v>108</v>
      </c>
      <c r="D131" t="s">
        <v>41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258</v>
      </c>
      <c r="K131" t="s">
        <v>187</v>
      </c>
      <c r="L131" t="s">
        <v>172</v>
      </c>
      <c r="M131">
        <v>32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ユニフォーム灰羽リエーフICONIC</v>
      </c>
    </row>
    <row r="132" spans="1:20" x14ac:dyDescent="0.3">
      <c r="A132">
        <f>VLOOKUP(Block[[#This Row],[No用]],SetNo[[No.用]:[vlookup 用]],2,FALSE)</f>
        <v>34</v>
      </c>
      <c r="B132">
        <f>IF(A131&lt;&gt;Block[[#This Row],[No]],1,B131+1)</f>
        <v>5</v>
      </c>
      <c r="C132" t="s">
        <v>108</v>
      </c>
      <c r="D132" t="s">
        <v>41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258</v>
      </c>
      <c r="K132" s="3" t="s">
        <v>259</v>
      </c>
      <c r="L132" t="s">
        <v>172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ユニフォーム灰羽リエーフICONIC</v>
      </c>
    </row>
    <row r="133" spans="1:20" x14ac:dyDescent="0.3">
      <c r="A133">
        <f>VLOOKUP(Block[[#This Row],[No用]],SetNo[[No.用]:[vlookup 用]],2,FALSE)</f>
        <v>34</v>
      </c>
      <c r="B133">
        <f>IF(A132&lt;&gt;Block[[#This Row],[No]],1,B132+1)</f>
        <v>6</v>
      </c>
      <c r="C133" t="s">
        <v>108</v>
      </c>
      <c r="D133" t="s">
        <v>41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258</v>
      </c>
      <c r="K133" t="s">
        <v>193</v>
      </c>
      <c r="L133" t="s">
        <v>235</v>
      </c>
      <c r="M133">
        <v>46</v>
      </c>
      <c r="N133">
        <v>0</v>
      </c>
      <c r="O133">
        <v>56</v>
      </c>
      <c r="P133">
        <v>0</v>
      </c>
      <c r="T133" t="str">
        <f>Block[[#This Row],[服装]]&amp;Block[[#This Row],[名前]]&amp;Block[[#This Row],[レアリティ]]</f>
        <v>ユニフォーム灰羽リエーフICONIC</v>
      </c>
    </row>
    <row r="134" spans="1:20" x14ac:dyDescent="0.3">
      <c r="A134">
        <f>VLOOKUP(Block[[#This Row],[No用]],SetNo[[No.用]:[vlookup 用]],2,FALSE)</f>
        <v>35</v>
      </c>
      <c r="B134">
        <f>IF(A133&lt;&gt;Block[[#This Row],[No]],1,B133+1)</f>
        <v>1</v>
      </c>
      <c r="C134" t="s">
        <v>398</v>
      </c>
      <c r="D134" t="s">
        <v>41</v>
      </c>
      <c r="E134" t="s">
        <v>24</v>
      </c>
      <c r="F134" t="s">
        <v>26</v>
      </c>
      <c r="G134" t="s">
        <v>27</v>
      </c>
      <c r="H134" t="s">
        <v>71</v>
      </c>
      <c r="I134">
        <v>1</v>
      </c>
      <c r="J134" t="s">
        <v>258</v>
      </c>
      <c r="K134" t="s">
        <v>184</v>
      </c>
      <c r="L134" t="s">
        <v>183</v>
      </c>
      <c r="M134">
        <v>33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探偵灰羽リエーフICONIC</v>
      </c>
    </row>
    <row r="135" spans="1:20" x14ac:dyDescent="0.3">
      <c r="A135">
        <f>VLOOKUP(Block[[#This Row],[No用]],SetNo[[No.用]:[vlookup 用]],2,FALSE)</f>
        <v>35</v>
      </c>
      <c r="B135">
        <f>IF(A134&lt;&gt;Block[[#This Row],[No]],1,B134+1)</f>
        <v>2</v>
      </c>
      <c r="C135" t="s">
        <v>398</v>
      </c>
      <c r="D135" t="s">
        <v>41</v>
      </c>
      <c r="E135" t="s">
        <v>24</v>
      </c>
      <c r="F135" t="s">
        <v>26</v>
      </c>
      <c r="G135" t="s">
        <v>27</v>
      </c>
      <c r="H135" t="s">
        <v>71</v>
      </c>
      <c r="I135">
        <v>1</v>
      </c>
      <c r="J135" t="s">
        <v>258</v>
      </c>
      <c r="K135" t="s">
        <v>185</v>
      </c>
      <c r="L135" t="s">
        <v>183</v>
      </c>
      <c r="M135">
        <v>33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探偵灰羽リエーフICONIC</v>
      </c>
    </row>
    <row r="136" spans="1:20" x14ac:dyDescent="0.3">
      <c r="A136">
        <f>VLOOKUP(Block[[#This Row],[No用]],SetNo[[No.用]:[vlookup 用]],2,FALSE)</f>
        <v>35</v>
      </c>
      <c r="B136">
        <f>IF(A135&lt;&gt;Block[[#This Row],[No]],1,B135+1)</f>
        <v>3</v>
      </c>
      <c r="C136" t="s">
        <v>398</v>
      </c>
      <c r="D136" t="s">
        <v>41</v>
      </c>
      <c r="E136" t="s">
        <v>24</v>
      </c>
      <c r="F136" t="s">
        <v>26</v>
      </c>
      <c r="G136" t="s">
        <v>27</v>
      </c>
      <c r="H136" t="s">
        <v>71</v>
      </c>
      <c r="I136">
        <v>1</v>
      </c>
      <c r="J136" t="s">
        <v>258</v>
      </c>
      <c r="K136" t="s">
        <v>244</v>
      </c>
      <c r="L136" t="s">
        <v>183</v>
      </c>
      <c r="M136">
        <v>35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探偵灰羽リエーフICONIC</v>
      </c>
    </row>
    <row r="137" spans="1:20" x14ac:dyDescent="0.3">
      <c r="A137">
        <f>VLOOKUP(Block[[#This Row],[No用]],SetNo[[No.用]:[vlookup 用]],2,FALSE)</f>
        <v>35</v>
      </c>
      <c r="B137">
        <f>IF(A136&lt;&gt;Block[[#This Row],[No]],1,B136+1)</f>
        <v>4</v>
      </c>
      <c r="C137" t="s">
        <v>398</v>
      </c>
      <c r="D137" t="s">
        <v>41</v>
      </c>
      <c r="E137" t="s">
        <v>24</v>
      </c>
      <c r="F137" t="s">
        <v>26</v>
      </c>
      <c r="G137" t="s">
        <v>27</v>
      </c>
      <c r="H137" t="s">
        <v>71</v>
      </c>
      <c r="I137">
        <v>1</v>
      </c>
      <c r="J137" t="s">
        <v>258</v>
      </c>
      <c r="K137" t="s">
        <v>187</v>
      </c>
      <c r="L137" t="s">
        <v>172</v>
      </c>
      <c r="M137">
        <v>32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探偵灰羽リエーフICONIC</v>
      </c>
    </row>
    <row r="138" spans="1:20" x14ac:dyDescent="0.3">
      <c r="A138">
        <f>VLOOKUP(Block[[#This Row],[No用]],SetNo[[No.用]:[vlookup 用]],2,FALSE)</f>
        <v>35</v>
      </c>
      <c r="B138">
        <f>IF(A137&lt;&gt;Block[[#This Row],[No]],1,B137+1)</f>
        <v>5</v>
      </c>
      <c r="C138" t="s">
        <v>398</v>
      </c>
      <c r="D138" t="s">
        <v>41</v>
      </c>
      <c r="E138" t="s">
        <v>24</v>
      </c>
      <c r="F138" t="s">
        <v>26</v>
      </c>
      <c r="G138" t="s">
        <v>27</v>
      </c>
      <c r="H138" t="s">
        <v>71</v>
      </c>
      <c r="I138">
        <v>1</v>
      </c>
      <c r="J138" t="s">
        <v>258</v>
      </c>
      <c r="K138" s="3" t="s">
        <v>259</v>
      </c>
      <c r="L138" t="s">
        <v>172</v>
      </c>
      <c r="M138">
        <v>27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探偵灰羽リエーフICONIC</v>
      </c>
    </row>
    <row r="139" spans="1:20" x14ac:dyDescent="0.3">
      <c r="A139">
        <f>VLOOKUP(Block[[#This Row],[No用]],SetNo[[No.用]:[vlookup 用]],2,FALSE)</f>
        <v>35</v>
      </c>
      <c r="B139">
        <f>IF(A138&lt;&gt;Block[[#This Row],[No]],1,B138+1)</f>
        <v>6</v>
      </c>
      <c r="C139" t="s">
        <v>398</v>
      </c>
      <c r="D139" t="s">
        <v>41</v>
      </c>
      <c r="E139" t="s">
        <v>24</v>
      </c>
      <c r="F139" t="s">
        <v>26</v>
      </c>
      <c r="G139" t="s">
        <v>27</v>
      </c>
      <c r="H139" t="s">
        <v>71</v>
      </c>
      <c r="I139">
        <v>1</v>
      </c>
      <c r="J139" t="s">
        <v>258</v>
      </c>
      <c r="K139" t="s">
        <v>193</v>
      </c>
      <c r="L139" t="s">
        <v>235</v>
      </c>
      <c r="M139">
        <v>46</v>
      </c>
      <c r="N139">
        <v>0</v>
      </c>
      <c r="O139">
        <v>56</v>
      </c>
      <c r="P139">
        <v>0</v>
      </c>
      <c r="T139" t="str">
        <f>Block[[#This Row],[服装]]&amp;Block[[#This Row],[名前]]&amp;Block[[#This Row],[レアリティ]]</f>
        <v>探偵灰羽リエーフICONIC</v>
      </c>
    </row>
    <row r="140" spans="1:20" x14ac:dyDescent="0.3">
      <c r="A140">
        <f>VLOOKUP(Block[[#This Row],[No用]],SetNo[[No.用]:[vlookup 用]],2,FALSE)</f>
        <v>36</v>
      </c>
      <c r="B140">
        <f>IF(A139&lt;&gt;Block[[#This Row],[No]],1,B139+1)</f>
        <v>1</v>
      </c>
      <c r="C140" t="s">
        <v>108</v>
      </c>
      <c r="D140" t="s">
        <v>42</v>
      </c>
      <c r="E140" t="s">
        <v>24</v>
      </c>
      <c r="F140" t="s">
        <v>21</v>
      </c>
      <c r="G140" t="s">
        <v>27</v>
      </c>
      <c r="H140" t="s">
        <v>71</v>
      </c>
      <c r="I140">
        <v>1</v>
      </c>
      <c r="J140" t="s">
        <v>258</v>
      </c>
      <c r="M140">
        <v>0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ユニフォーム夜久衛輔ICONIC</v>
      </c>
    </row>
    <row r="141" spans="1:20" x14ac:dyDescent="0.3">
      <c r="A141">
        <f>VLOOKUP(Block[[#This Row],[No用]],SetNo[[No.用]:[vlookup 用]],2,FALSE)</f>
        <v>37</v>
      </c>
      <c r="B141">
        <f>IF(A140&lt;&gt;Block[[#This Row],[No]],1,B140+1)</f>
        <v>1</v>
      </c>
      <c r="C141" t="s">
        <v>108</v>
      </c>
      <c r="D141" t="s">
        <v>43</v>
      </c>
      <c r="E141" t="s">
        <v>24</v>
      </c>
      <c r="F141" t="s">
        <v>25</v>
      </c>
      <c r="G141" t="s">
        <v>27</v>
      </c>
      <c r="H141" t="s">
        <v>71</v>
      </c>
      <c r="I141">
        <v>1</v>
      </c>
      <c r="J141" t="s">
        <v>258</v>
      </c>
      <c r="K141" t="s">
        <v>184</v>
      </c>
      <c r="L141" t="s">
        <v>172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ユニフォーム福永招平ICONIC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2</v>
      </c>
      <c r="C142" t="s">
        <v>108</v>
      </c>
      <c r="D142" t="s">
        <v>43</v>
      </c>
      <c r="E142" t="s">
        <v>24</v>
      </c>
      <c r="F142" t="s">
        <v>25</v>
      </c>
      <c r="G142" t="s">
        <v>27</v>
      </c>
      <c r="H142" t="s">
        <v>71</v>
      </c>
      <c r="I142">
        <v>1</v>
      </c>
      <c r="J142" t="s">
        <v>258</v>
      </c>
      <c r="K142" t="s">
        <v>185</v>
      </c>
      <c r="L142" t="s">
        <v>172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ユニフォーム福永招平ICONIC</v>
      </c>
    </row>
    <row r="143" spans="1:20" x14ac:dyDescent="0.3">
      <c r="A143">
        <f>VLOOKUP(Block[[#This Row],[No用]],SetNo[[No.用]:[vlookup 用]],2,FALSE)</f>
        <v>37</v>
      </c>
      <c r="B143">
        <f>IF(A142&lt;&gt;Block[[#This Row],[No]],1,B142+1)</f>
        <v>3</v>
      </c>
      <c r="C143" t="s">
        <v>108</v>
      </c>
      <c r="D143" t="s">
        <v>43</v>
      </c>
      <c r="E143" t="s">
        <v>24</v>
      </c>
      <c r="F143" t="s">
        <v>25</v>
      </c>
      <c r="G143" t="s">
        <v>27</v>
      </c>
      <c r="H143" t="s">
        <v>71</v>
      </c>
      <c r="I143">
        <v>1</v>
      </c>
      <c r="J143" t="s">
        <v>258</v>
      </c>
      <c r="K143" s="3" t="s">
        <v>259</v>
      </c>
      <c r="L143" t="s">
        <v>172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ユニフォーム福永招平ICONIC</v>
      </c>
    </row>
    <row r="144" spans="1:20" x14ac:dyDescent="0.3">
      <c r="A144">
        <f>VLOOKUP(Block[[#This Row],[No用]],SetNo[[No.用]:[vlookup 用]],2,FALSE)</f>
        <v>38</v>
      </c>
      <c r="B144">
        <f>IF(A143&lt;&gt;Block[[#This Row],[No]],1,B143+1)</f>
        <v>1</v>
      </c>
      <c r="C144" t="s">
        <v>108</v>
      </c>
      <c r="D144" t="s">
        <v>44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258</v>
      </c>
      <c r="K144" t="s">
        <v>184</v>
      </c>
      <c r="L144" t="s">
        <v>183</v>
      </c>
      <c r="M144">
        <v>27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ユニフォーム犬岡走ICONIC</v>
      </c>
    </row>
    <row r="145" spans="1:20" x14ac:dyDescent="0.3">
      <c r="A145">
        <f>VLOOKUP(Block[[#This Row],[No用]],SetNo[[No.用]:[vlookup 用]],2,FALSE)</f>
        <v>38</v>
      </c>
      <c r="B145">
        <f>IF(A144&lt;&gt;Block[[#This Row],[No]],1,B144+1)</f>
        <v>2</v>
      </c>
      <c r="C145" t="s">
        <v>108</v>
      </c>
      <c r="D145" t="s">
        <v>44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258</v>
      </c>
      <c r="K145" t="s">
        <v>185</v>
      </c>
      <c r="L145" t="s">
        <v>183</v>
      </c>
      <c r="M145">
        <v>27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ユニフォーム犬岡走ICONIC</v>
      </c>
    </row>
    <row r="146" spans="1:20" x14ac:dyDescent="0.3">
      <c r="A146">
        <f>VLOOKUP(Block[[#This Row],[No用]],SetNo[[No.用]:[vlookup 用]],2,FALSE)</f>
        <v>38</v>
      </c>
      <c r="B146">
        <f>IF(A145&lt;&gt;Block[[#This Row],[No]],1,B145+1)</f>
        <v>3</v>
      </c>
      <c r="C146" t="s">
        <v>108</v>
      </c>
      <c r="D146" t="s">
        <v>44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258</v>
      </c>
      <c r="K146" t="s">
        <v>202</v>
      </c>
      <c r="L146" t="s">
        <v>183</v>
      </c>
      <c r="M146">
        <v>37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ユニフォーム犬岡走ICONIC</v>
      </c>
    </row>
    <row r="147" spans="1:20" x14ac:dyDescent="0.3">
      <c r="A147">
        <f>VLOOKUP(Block[[#This Row],[No用]],SetNo[[No.用]:[vlookup 用]],2,FALSE)</f>
        <v>38</v>
      </c>
      <c r="B147">
        <f>IF(A146&lt;&gt;Block[[#This Row],[No]],1,B146+1)</f>
        <v>4</v>
      </c>
      <c r="C147" t="s">
        <v>108</v>
      </c>
      <c r="D147" t="s">
        <v>44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258</v>
      </c>
      <c r="K147" t="s">
        <v>187</v>
      </c>
      <c r="L147" t="s">
        <v>183</v>
      </c>
      <c r="M147">
        <v>35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ユニフォーム犬岡走ICONIC</v>
      </c>
    </row>
    <row r="148" spans="1:20" x14ac:dyDescent="0.3">
      <c r="A148">
        <f>VLOOKUP(Block[[#This Row],[No用]],SetNo[[No.用]:[vlookup 用]],2,FALSE)</f>
        <v>38</v>
      </c>
      <c r="B148">
        <f>IF(A147&lt;&gt;Block[[#This Row],[No]],1,B147+1)</f>
        <v>5</v>
      </c>
      <c r="C148" t="s">
        <v>108</v>
      </c>
      <c r="D148" t="s">
        <v>44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258</v>
      </c>
      <c r="K148" s="3" t="s">
        <v>259</v>
      </c>
      <c r="L148" t="s">
        <v>172</v>
      </c>
      <c r="M148">
        <v>32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ユニフォーム犬岡走ICONIC</v>
      </c>
    </row>
    <row r="149" spans="1:20" x14ac:dyDescent="0.3">
      <c r="A149">
        <f>VLOOKUP(Block[[#This Row],[No用]],SetNo[[No.用]:[vlookup 用]],2,FALSE)</f>
        <v>38</v>
      </c>
      <c r="B149">
        <f>IF(A148&lt;&gt;Block[[#This Row],[No]],1,B148+1)</f>
        <v>6</v>
      </c>
      <c r="C149" t="s">
        <v>108</v>
      </c>
      <c r="D149" t="s">
        <v>44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258</v>
      </c>
      <c r="K149" t="s">
        <v>193</v>
      </c>
      <c r="L149" t="s">
        <v>235</v>
      </c>
      <c r="M149">
        <v>42</v>
      </c>
      <c r="N149">
        <v>0</v>
      </c>
      <c r="O149">
        <v>52</v>
      </c>
      <c r="P149">
        <v>0</v>
      </c>
      <c r="T149" t="str">
        <f>Block[[#This Row],[服装]]&amp;Block[[#This Row],[名前]]&amp;Block[[#This Row],[レアリティ]]</f>
        <v>ユニフォーム犬岡走ICONIC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1</v>
      </c>
      <c r="C150" t="s">
        <v>108</v>
      </c>
      <c r="D150" t="s">
        <v>45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258</v>
      </c>
      <c r="K150" t="s">
        <v>184</v>
      </c>
      <c r="L150" t="s">
        <v>172</v>
      </c>
      <c r="M150">
        <v>27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ユニフォーム山本猛虎ICONIC</v>
      </c>
    </row>
    <row r="151" spans="1:20" x14ac:dyDescent="0.3">
      <c r="A151">
        <f>VLOOKUP(Block[[#This Row],[No用]],SetNo[[No.用]:[vlookup 用]],2,FALSE)</f>
        <v>39</v>
      </c>
      <c r="B151">
        <f>IF(A150&lt;&gt;Block[[#This Row],[No]],1,B150+1)</f>
        <v>2</v>
      </c>
      <c r="C151" t="s">
        <v>108</v>
      </c>
      <c r="D151" t="s">
        <v>45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258</v>
      </c>
      <c r="K151" t="s">
        <v>185</v>
      </c>
      <c r="L151" t="s">
        <v>172</v>
      </c>
      <c r="M151">
        <v>27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ユニフォーム山本猛虎ICONIC</v>
      </c>
    </row>
    <row r="152" spans="1:20" x14ac:dyDescent="0.3">
      <c r="A152">
        <f>VLOOKUP(Block[[#This Row],[No用]],SetNo[[No.用]:[vlookup 用]],2,FALSE)</f>
        <v>39</v>
      </c>
      <c r="B152">
        <f>IF(A151&lt;&gt;Block[[#This Row],[No]],1,B151+1)</f>
        <v>3</v>
      </c>
      <c r="C152" t="s">
        <v>108</v>
      </c>
      <c r="D152" t="s">
        <v>45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258</v>
      </c>
      <c r="K152" t="s">
        <v>187</v>
      </c>
      <c r="L152" t="s">
        <v>172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ユニフォーム山本猛虎ICONIC</v>
      </c>
    </row>
    <row r="153" spans="1:20" x14ac:dyDescent="0.3">
      <c r="A153">
        <f>VLOOKUP(Block[[#This Row],[No用]],SetNo[[No.用]:[vlookup 用]],2,FALSE)</f>
        <v>39</v>
      </c>
      <c r="B153">
        <f>IF(A152&lt;&gt;Block[[#This Row],[No]],1,B152+1)</f>
        <v>4</v>
      </c>
      <c r="C153" t="s">
        <v>108</v>
      </c>
      <c r="D153" t="s">
        <v>45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258</v>
      </c>
      <c r="K153" s="3" t="s">
        <v>259</v>
      </c>
      <c r="L153" t="s">
        <v>172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ユニフォーム山本猛虎ICONIC</v>
      </c>
    </row>
    <row r="154" spans="1:20" x14ac:dyDescent="0.3">
      <c r="A154">
        <f>VLOOKUP(Block[[#This Row],[No用]],SetNo[[No.用]:[vlookup 用]],2,FALSE)</f>
        <v>40</v>
      </c>
      <c r="B154">
        <f>IF(A153&lt;&gt;Block[[#This Row],[No]],1,B153+1)</f>
        <v>1</v>
      </c>
      <c r="C154" t="s">
        <v>108</v>
      </c>
      <c r="D154" t="s">
        <v>46</v>
      </c>
      <c r="E154" t="s">
        <v>24</v>
      </c>
      <c r="F154" t="s">
        <v>21</v>
      </c>
      <c r="G154" t="s">
        <v>27</v>
      </c>
      <c r="H154" t="s">
        <v>71</v>
      </c>
      <c r="I154">
        <v>1</v>
      </c>
      <c r="J154" t="s">
        <v>258</v>
      </c>
      <c r="M154">
        <v>0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ユニフォーム芝山優生ICONIC</v>
      </c>
    </row>
    <row r="155" spans="1:20" x14ac:dyDescent="0.3">
      <c r="A155">
        <f>VLOOKUP(Block[[#This Row],[No用]],SetNo[[No.用]:[vlookup 用]],2,FALSE)</f>
        <v>41</v>
      </c>
      <c r="B155">
        <f>IF(A154&lt;&gt;Block[[#This Row],[No]],1,B154+1)</f>
        <v>1</v>
      </c>
      <c r="C155" t="s">
        <v>108</v>
      </c>
      <c r="D155" t="s">
        <v>47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258</v>
      </c>
      <c r="K155" t="s">
        <v>184</v>
      </c>
      <c r="L155" t="s">
        <v>172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ユニフォーム海信之ICONIC</v>
      </c>
    </row>
    <row r="156" spans="1:20" x14ac:dyDescent="0.3">
      <c r="A156">
        <f>VLOOKUP(Block[[#This Row],[No用]],SetNo[[No.用]:[vlookup 用]],2,FALSE)</f>
        <v>41</v>
      </c>
      <c r="B156">
        <f>IF(A155&lt;&gt;Block[[#This Row],[No]],1,B155+1)</f>
        <v>2</v>
      </c>
      <c r="C156" t="s">
        <v>108</v>
      </c>
      <c r="D156" t="s">
        <v>47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258</v>
      </c>
      <c r="K156" t="s">
        <v>185</v>
      </c>
      <c r="L156" t="s">
        <v>172</v>
      </c>
      <c r="M156">
        <v>27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ユニフォーム海信之ICONIC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1</v>
      </c>
      <c r="C157" t="s">
        <v>108</v>
      </c>
      <c r="D157" t="s">
        <v>47</v>
      </c>
      <c r="E157" t="s">
        <v>90</v>
      </c>
      <c r="F157" t="s">
        <v>78</v>
      </c>
      <c r="G157" t="s">
        <v>27</v>
      </c>
      <c r="H157" t="s">
        <v>151</v>
      </c>
      <c r="I157">
        <v>1</v>
      </c>
      <c r="J157" t="s">
        <v>258</v>
      </c>
      <c r="K157" t="s">
        <v>184</v>
      </c>
      <c r="L157" t="s">
        <v>183</v>
      </c>
      <c r="M157">
        <v>33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ユニフォーム海信之YELL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2</v>
      </c>
      <c r="C158" t="s">
        <v>108</v>
      </c>
      <c r="D158" t="s">
        <v>47</v>
      </c>
      <c r="E158" t="s">
        <v>90</v>
      </c>
      <c r="F158" t="s">
        <v>78</v>
      </c>
      <c r="G158" t="s">
        <v>27</v>
      </c>
      <c r="H158" t="s">
        <v>151</v>
      </c>
      <c r="I158">
        <v>1</v>
      </c>
      <c r="J158" t="s">
        <v>258</v>
      </c>
      <c r="K158" t="s">
        <v>185</v>
      </c>
      <c r="L158" t="s">
        <v>183</v>
      </c>
      <c r="M158">
        <v>33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ユニフォーム海信之YELL</v>
      </c>
    </row>
    <row r="159" spans="1:20" x14ac:dyDescent="0.3">
      <c r="A159">
        <f>VLOOKUP(Block[[#This Row],[No用]],SetNo[[No.用]:[vlookup 用]],2,FALSE)</f>
        <v>43</v>
      </c>
      <c r="B159">
        <f>IF(A158&lt;&gt;Block[[#This Row],[No]],1,B158+1)</f>
        <v>1</v>
      </c>
      <c r="C159" t="s">
        <v>216</v>
      </c>
      <c r="D159" t="s">
        <v>48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258</v>
      </c>
      <c r="K159" t="s">
        <v>184</v>
      </c>
      <c r="L159" t="s">
        <v>183</v>
      </c>
      <c r="M159">
        <v>41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ユニフォーム青根高伸ICONIC</v>
      </c>
    </row>
    <row r="160" spans="1:20" x14ac:dyDescent="0.3">
      <c r="A160">
        <f>VLOOKUP(Block[[#This Row],[No用]],SetNo[[No.用]:[vlookup 用]],2,FALSE)</f>
        <v>43</v>
      </c>
      <c r="B160">
        <f>IF(A159&lt;&gt;Block[[#This Row],[No]],1,B159+1)</f>
        <v>2</v>
      </c>
      <c r="C160" t="s">
        <v>216</v>
      </c>
      <c r="D160" t="s">
        <v>48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258</v>
      </c>
      <c r="K160" t="s">
        <v>185</v>
      </c>
      <c r="L160" t="s">
        <v>183</v>
      </c>
      <c r="M160">
        <v>41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ユニフォーム青根高伸ICONIC</v>
      </c>
    </row>
    <row r="161" spans="1:20" x14ac:dyDescent="0.3">
      <c r="A161">
        <f>VLOOKUP(Block[[#This Row],[No用]],SetNo[[No.用]:[vlookup 用]],2,FALSE)</f>
        <v>43</v>
      </c>
      <c r="B161">
        <f>IF(A160&lt;&gt;Block[[#This Row],[No]],1,B160+1)</f>
        <v>3</v>
      </c>
      <c r="C161" t="s">
        <v>216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258</v>
      </c>
      <c r="K161" t="s">
        <v>202</v>
      </c>
      <c r="L161" t="s">
        <v>183</v>
      </c>
      <c r="M161">
        <v>47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ユニフォーム青根高伸ICONIC</v>
      </c>
    </row>
    <row r="162" spans="1:20" x14ac:dyDescent="0.3">
      <c r="A162">
        <f>VLOOKUP(Block[[#This Row],[No用]],SetNo[[No.用]:[vlookup 用]],2,FALSE)</f>
        <v>43</v>
      </c>
      <c r="B162">
        <f>IF(A161&lt;&gt;Block[[#This Row],[No]],1,B161+1)</f>
        <v>4</v>
      </c>
      <c r="C162" t="s">
        <v>216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258</v>
      </c>
      <c r="K162" t="s">
        <v>187</v>
      </c>
      <c r="L162" t="s">
        <v>172</v>
      </c>
      <c r="M162">
        <v>34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ユニフォーム青根高伸ICONIC</v>
      </c>
    </row>
    <row r="163" spans="1:20" x14ac:dyDescent="0.3">
      <c r="A163">
        <f>VLOOKUP(Block[[#This Row],[No用]],SetNo[[No.用]:[vlookup 用]],2,FALSE)</f>
        <v>43</v>
      </c>
      <c r="B163">
        <f>IF(A162&lt;&gt;Block[[#This Row],[No]],1,B162+1)</f>
        <v>5</v>
      </c>
      <c r="C163" t="s">
        <v>216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258</v>
      </c>
      <c r="K163" s="3" t="s">
        <v>259</v>
      </c>
      <c r="L163" t="s">
        <v>172</v>
      </c>
      <c r="M163">
        <v>37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ユニフォーム青根高伸ICONIC</v>
      </c>
    </row>
    <row r="164" spans="1:20" x14ac:dyDescent="0.3">
      <c r="A164">
        <f>VLOOKUP(Block[[#This Row],[No用]],SetNo[[No.用]:[vlookup 用]],2,FALSE)</f>
        <v>43</v>
      </c>
      <c r="B164">
        <f>IF(A163&lt;&gt;Block[[#This Row],[No]],1,B163+1)</f>
        <v>6</v>
      </c>
      <c r="C164" t="s">
        <v>216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258</v>
      </c>
      <c r="K164" t="s">
        <v>202</v>
      </c>
      <c r="L164" t="s">
        <v>235</v>
      </c>
      <c r="M164">
        <v>51</v>
      </c>
      <c r="N164">
        <v>5</v>
      </c>
      <c r="O164">
        <v>61</v>
      </c>
      <c r="P164">
        <v>7</v>
      </c>
      <c r="T164" t="str">
        <f>Block[[#This Row],[服装]]&amp;Block[[#This Row],[名前]]&amp;Block[[#This Row],[レアリティ]]</f>
        <v>ユニフォーム青根高伸ICONIC</v>
      </c>
    </row>
    <row r="165" spans="1:20" x14ac:dyDescent="0.3">
      <c r="A165">
        <f>VLOOKUP(Block[[#This Row],[No用]],SetNo[[No.用]:[vlookup 用]],2,FALSE)</f>
        <v>44</v>
      </c>
      <c r="B165">
        <f>IF(A164&lt;&gt;Block[[#This Row],[No]],1,B164+1)</f>
        <v>1</v>
      </c>
      <c r="C165" t="s">
        <v>149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258</v>
      </c>
      <c r="K165" t="s">
        <v>184</v>
      </c>
      <c r="L165" t="s">
        <v>183</v>
      </c>
      <c r="M165">
        <v>41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制服青根高伸ICONIC</v>
      </c>
    </row>
    <row r="166" spans="1:20" x14ac:dyDescent="0.3">
      <c r="A166">
        <f>VLOOKUP(Block[[#This Row],[No用]],SetNo[[No.用]:[vlookup 用]],2,FALSE)</f>
        <v>44</v>
      </c>
      <c r="B166">
        <f>IF(A165&lt;&gt;Block[[#This Row],[No]],1,B165+1)</f>
        <v>2</v>
      </c>
      <c r="C166" t="s">
        <v>149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258</v>
      </c>
      <c r="K166" t="s">
        <v>185</v>
      </c>
      <c r="L166" t="s">
        <v>183</v>
      </c>
      <c r="M166">
        <v>41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制服青根高伸ICONIC</v>
      </c>
    </row>
    <row r="167" spans="1:20" x14ac:dyDescent="0.3">
      <c r="A167">
        <f>VLOOKUP(Block[[#This Row],[No用]],SetNo[[No.用]:[vlookup 用]],2,FALSE)</f>
        <v>44</v>
      </c>
      <c r="B167">
        <f>IF(A166&lt;&gt;Block[[#This Row],[No]],1,B166+1)</f>
        <v>3</v>
      </c>
      <c r="C167" t="s">
        <v>149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258</v>
      </c>
      <c r="K167" t="s">
        <v>202</v>
      </c>
      <c r="L167" t="s">
        <v>183</v>
      </c>
      <c r="M167">
        <v>47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制服青根高伸ICONIC</v>
      </c>
    </row>
    <row r="168" spans="1:20" x14ac:dyDescent="0.3">
      <c r="A168">
        <f>VLOOKUP(Block[[#This Row],[No用]],SetNo[[No.用]:[vlookup 用]],2,FALSE)</f>
        <v>44</v>
      </c>
      <c r="B168">
        <f>IF(A167&lt;&gt;Block[[#This Row],[No]],1,B167+1)</f>
        <v>4</v>
      </c>
      <c r="C168" t="s">
        <v>149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258</v>
      </c>
      <c r="K168" t="s">
        <v>187</v>
      </c>
      <c r="L168" t="s">
        <v>172</v>
      </c>
      <c r="M168">
        <v>34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制服青根高伸ICONIC</v>
      </c>
    </row>
    <row r="169" spans="1:20" x14ac:dyDescent="0.3">
      <c r="A169">
        <f>VLOOKUP(Block[[#This Row],[No用]],SetNo[[No.用]:[vlookup 用]],2,FALSE)</f>
        <v>44</v>
      </c>
      <c r="B169">
        <f>IF(A168&lt;&gt;Block[[#This Row],[No]],1,B168+1)</f>
        <v>5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258</v>
      </c>
      <c r="K169" s="3" t="s">
        <v>259</v>
      </c>
      <c r="L169" t="s">
        <v>188</v>
      </c>
      <c r="M169">
        <v>39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制服青根高伸ICONIC</v>
      </c>
    </row>
    <row r="170" spans="1:20" x14ac:dyDescent="0.3">
      <c r="A170">
        <f>VLOOKUP(Block[[#This Row],[No用]],SetNo[[No.用]:[vlookup 用]],2,FALSE)</f>
        <v>44</v>
      </c>
      <c r="B170">
        <f>IF(A169&lt;&gt;Block[[#This Row],[No]],1,B169+1)</f>
        <v>6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258</v>
      </c>
      <c r="K170" t="s">
        <v>202</v>
      </c>
      <c r="L170" t="s">
        <v>235</v>
      </c>
      <c r="M170">
        <v>51</v>
      </c>
      <c r="N170">
        <v>5</v>
      </c>
      <c r="O170">
        <v>61</v>
      </c>
      <c r="P170">
        <v>7</v>
      </c>
      <c r="T170" t="str">
        <f>Block[[#This Row],[服装]]&amp;Block[[#This Row],[名前]]&amp;Block[[#This Row],[レアリティ]]</f>
        <v>制服青根高伸ICONIC</v>
      </c>
    </row>
    <row r="171" spans="1:20" x14ac:dyDescent="0.3">
      <c r="A171">
        <f>VLOOKUP(Block[[#This Row],[No用]],SetNo[[No.用]:[vlookup 用]],2,FALSE)</f>
        <v>45</v>
      </c>
      <c r="B171">
        <f>IF(A170&lt;&gt;Block[[#This Row],[No]],1,B170+1)</f>
        <v>1</v>
      </c>
      <c r="C171" t="s">
        <v>117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258</v>
      </c>
      <c r="K171" t="s">
        <v>184</v>
      </c>
      <c r="L171" t="s">
        <v>183</v>
      </c>
      <c r="M171">
        <v>41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プール掃除青根高伸ICONIC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2</v>
      </c>
      <c r="C172" t="s">
        <v>117</v>
      </c>
      <c r="D172" t="s">
        <v>48</v>
      </c>
      <c r="E172" t="s">
        <v>24</v>
      </c>
      <c r="F172" t="s">
        <v>26</v>
      </c>
      <c r="G172" t="s">
        <v>49</v>
      </c>
      <c r="H172" t="s">
        <v>71</v>
      </c>
      <c r="I172">
        <v>1</v>
      </c>
      <c r="J172" t="s">
        <v>258</v>
      </c>
      <c r="K172" t="s">
        <v>185</v>
      </c>
      <c r="L172" t="s">
        <v>183</v>
      </c>
      <c r="M172">
        <v>41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プール掃除青根高伸ICONIC</v>
      </c>
    </row>
    <row r="173" spans="1:20" x14ac:dyDescent="0.3">
      <c r="A173">
        <f>VLOOKUP(Block[[#This Row],[No用]],SetNo[[No.用]:[vlookup 用]],2,FALSE)</f>
        <v>45</v>
      </c>
      <c r="B173">
        <f>IF(A172&lt;&gt;Block[[#This Row],[No]],1,B172+1)</f>
        <v>3</v>
      </c>
      <c r="C173" t="s">
        <v>117</v>
      </c>
      <c r="D173" t="s">
        <v>48</v>
      </c>
      <c r="E173" t="s">
        <v>24</v>
      </c>
      <c r="F173" t="s">
        <v>26</v>
      </c>
      <c r="G173" t="s">
        <v>49</v>
      </c>
      <c r="H173" t="s">
        <v>71</v>
      </c>
      <c r="I173">
        <v>1</v>
      </c>
      <c r="J173" t="s">
        <v>258</v>
      </c>
      <c r="K173" t="s">
        <v>202</v>
      </c>
      <c r="L173" t="s">
        <v>188</v>
      </c>
      <c r="M173">
        <v>42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プール掃除青根高伸ICONIC</v>
      </c>
    </row>
    <row r="174" spans="1:20" x14ac:dyDescent="0.3">
      <c r="A174">
        <f>VLOOKUP(Block[[#This Row],[No用]],SetNo[[No.用]:[vlookup 用]],2,FALSE)</f>
        <v>45</v>
      </c>
      <c r="B174">
        <f>IF(A173&lt;&gt;Block[[#This Row],[No]],1,B173+1)</f>
        <v>4</v>
      </c>
      <c r="C174" t="s">
        <v>117</v>
      </c>
      <c r="D174" t="s">
        <v>48</v>
      </c>
      <c r="E174" t="s">
        <v>24</v>
      </c>
      <c r="F174" t="s">
        <v>26</v>
      </c>
      <c r="G174" t="s">
        <v>49</v>
      </c>
      <c r="H174" t="s">
        <v>71</v>
      </c>
      <c r="I174">
        <v>1</v>
      </c>
      <c r="J174" t="s">
        <v>258</v>
      </c>
      <c r="K174" t="s">
        <v>187</v>
      </c>
      <c r="L174" t="s">
        <v>172</v>
      </c>
      <c r="M174">
        <v>34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プール掃除青根高伸ICONIC</v>
      </c>
    </row>
    <row r="175" spans="1:20" x14ac:dyDescent="0.3">
      <c r="A175">
        <f>VLOOKUP(Block[[#This Row],[No用]],SetNo[[No.用]:[vlookup 用]],2,FALSE)</f>
        <v>45</v>
      </c>
      <c r="B175">
        <f>IF(A174&lt;&gt;Block[[#This Row],[No]],1,B174+1)</f>
        <v>5</v>
      </c>
      <c r="C175" t="s">
        <v>117</v>
      </c>
      <c r="D175" t="s">
        <v>48</v>
      </c>
      <c r="E175" t="s">
        <v>24</v>
      </c>
      <c r="F175" t="s">
        <v>26</v>
      </c>
      <c r="G175" t="s">
        <v>49</v>
      </c>
      <c r="H175" t="s">
        <v>71</v>
      </c>
      <c r="I175">
        <v>1</v>
      </c>
      <c r="J175" t="s">
        <v>258</v>
      </c>
      <c r="K175" s="3" t="s">
        <v>259</v>
      </c>
      <c r="L175" t="s">
        <v>172</v>
      </c>
      <c r="M175">
        <v>36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プール掃除青根高伸ICONIC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1</v>
      </c>
      <c r="C176" t="s">
        <v>216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258</v>
      </c>
      <c r="K176" t="s">
        <v>184</v>
      </c>
      <c r="L176" t="s">
        <v>172</v>
      </c>
      <c r="M176">
        <v>30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ユニフォーム二口堅治ICONIC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2</v>
      </c>
      <c r="C177" t="s">
        <v>216</v>
      </c>
      <c r="D177" t="s">
        <v>50</v>
      </c>
      <c r="E177" t="s">
        <v>28</v>
      </c>
      <c r="F177" t="s">
        <v>25</v>
      </c>
      <c r="G177" t="s">
        <v>49</v>
      </c>
      <c r="H177" t="s">
        <v>71</v>
      </c>
      <c r="I177">
        <v>1</v>
      </c>
      <c r="J177" t="s">
        <v>258</v>
      </c>
      <c r="K177" t="s">
        <v>185</v>
      </c>
      <c r="L177" t="s">
        <v>172</v>
      </c>
      <c r="M177">
        <v>30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ユニフォーム二口堅治ICONIC</v>
      </c>
    </row>
    <row r="178" spans="1:20" x14ac:dyDescent="0.3">
      <c r="A178">
        <f>VLOOKUP(Block[[#This Row],[No用]],SetNo[[No.用]:[vlookup 用]],2,FALSE)</f>
        <v>46</v>
      </c>
      <c r="B178">
        <f>IF(A177&lt;&gt;Block[[#This Row],[No]],1,B177+1)</f>
        <v>3</v>
      </c>
      <c r="C178" t="s">
        <v>216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258</v>
      </c>
      <c r="K178" t="s">
        <v>187</v>
      </c>
      <c r="L178" t="s">
        <v>172</v>
      </c>
      <c r="M178">
        <v>26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1</v>
      </c>
      <c r="C179" t="s">
        <v>149</v>
      </c>
      <c r="D179" t="s">
        <v>50</v>
      </c>
      <c r="E179" t="s">
        <v>28</v>
      </c>
      <c r="F179" t="s">
        <v>25</v>
      </c>
      <c r="G179" t="s">
        <v>49</v>
      </c>
      <c r="H179" t="s">
        <v>71</v>
      </c>
      <c r="I179">
        <v>1</v>
      </c>
      <c r="J179" t="s">
        <v>258</v>
      </c>
      <c r="K179" t="s">
        <v>184</v>
      </c>
      <c r="L179" t="s">
        <v>172</v>
      </c>
      <c r="M179">
        <v>30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制服二口堅治ICONIC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2</v>
      </c>
      <c r="C180" t="s">
        <v>149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258</v>
      </c>
      <c r="K180" t="s">
        <v>185</v>
      </c>
      <c r="L180" t="s">
        <v>188</v>
      </c>
      <c r="M180">
        <v>31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制服二口堅治ICONIC</v>
      </c>
    </row>
    <row r="181" spans="1:20" x14ac:dyDescent="0.3">
      <c r="A181">
        <f>VLOOKUP(Block[[#This Row],[No用]],SetNo[[No.用]:[vlookup 用]],2,FALSE)</f>
        <v>47</v>
      </c>
      <c r="B181">
        <f>IF(A180&lt;&gt;Block[[#This Row],[No]],1,B180+1)</f>
        <v>3</v>
      </c>
      <c r="C181" t="s">
        <v>149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258</v>
      </c>
      <c r="K181" t="s">
        <v>187</v>
      </c>
      <c r="L181" t="s">
        <v>188</v>
      </c>
      <c r="M181">
        <v>29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制服二口堅治ICONIC</v>
      </c>
    </row>
    <row r="182" spans="1:20" x14ac:dyDescent="0.3">
      <c r="A182">
        <f>VLOOKUP(Block[[#This Row],[No用]],SetNo[[No.用]:[vlookup 用]],2,FALSE)</f>
        <v>47</v>
      </c>
      <c r="B182">
        <f>IF(A181&lt;&gt;Block[[#This Row],[No]],1,B181+1)</f>
        <v>4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258</v>
      </c>
      <c r="K182" t="s">
        <v>193</v>
      </c>
      <c r="L182" t="s">
        <v>235</v>
      </c>
      <c r="M182">
        <v>42</v>
      </c>
      <c r="N182">
        <v>0</v>
      </c>
      <c r="O182">
        <v>52</v>
      </c>
      <c r="P182">
        <v>0</v>
      </c>
      <c r="T182" t="str">
        <f>Block[[#This Row],[服装]]&amp;Block[[#This Row],[名前]]&amp;Block[[#This Row],[レアリティ]]</f>
        <v>制服二口堅治ICONIC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1</v>
      </c>
      <c r="C183" t="s">
        <v>117</v>
      </c>
      <c r="D183" t="s">
        <v>50</v>
      </c>
      <c r="E183" t="s">
        <v>23</v>
      </c>
      <c r="F183" t="s">
        <v>25</v>
      </c>
      <c r="G183" t="s">
        <v>49</v>
      </c>
      <c r="H183" t="s">
        <v>71</v>
      </c>
      <c r="I183">
        <v>1</v>
      </c>
      <c r="J183" t="s">
        <v>258</v>
      </c>
      <c r="K183" t="s">
        <v>184</v>
      </c>
      <c r="L183" t="s">
        <v>188</v>
      </c>
      <c r="M183">
        <v>33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プール掃除二口堅治ICONIC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2</v>
      </c>
      <c r="C184" t="s">
        <v>117</v>
      </c>
      <c r="D184" t="s">
        <v>50</v>
      </c>
      <c r="E184" t="s">
        <v>23</v>
      </c>
      <c r="F184" t="s">
        <v>25</v>
      </c>
      <c r="G184" t="s">
        <v>49</v>
      </c>
      <c r="H184" t="s">
        <v>71</v>
      </c>
      <c r="I184">
        <v>1</v>
      </c>
      <c r="J184" t="s">
        <v>258</v>
      </c>
      <c r="K184" t="s">
        <v>185</v>
      </c>
      <c r="L184" t="s">
        <v>188</v>
      </c>
      <c r="M184">
        <v>33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プール掃除二口堅治ICONIC</v>
      </c>
    </row>
    <row r="185" spans="1:20" x14ac:dyDescent="0.3">
      <c r="A185">
        <f>VLOOKUP(Block[[#This Row],[No用]],SetNo[[No.用]:[vlookup 用]],2,FALSE)</f>
        <v>48</v>
      </c>
      <c r="B185">
        <f>IF(A184&lt;&gt;Block[[#This Row],[No]],1,B184+1)</f>
        <v>3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258</v>
      </c>
      <c r="K185" t="s">
        <v>187</v>
      </c>
      <c r="L185" t="s">
        <v>172</v>
      </c>
      <c r="M185">
        <v>27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プール掃除二口堅治ICONIC</v>
      </c>
    </row>
    <row r="186" spans="1:20" x14ac:dyDescent="0.3">
      <c r="A186">
        <f>VLOOKUP(Block[[#This Row],[No用]],SetNo[[No.用]:[vlookup 用]],2,FALSE)</f>
        <v>48</v>
      </c>
      <c r="B186">
        <f>IF(A185&lt;&gt;Block[[#This Row],[No]],1,B185+1)</f>
        <v>4</v>
      </c>
      <c r="C186" t="s">
        <v>117</v>
      </c>
      <c r="D186" t="s">
        <v>50</v>
      </c>
      <c r="E186" t="s">
        <v>23</v>
      </c>
      <c r="F186" t="s">
        <v>25</v>
      </c>
      <c r="G186" t="s">
        <v>49</v>
      </c>
      <c r="H186" t="s">
        <v>71</v>
      </c>
      <c r="I186">
        <v>1</v>
      </c>
      <c r="J186" t="s">
        <v>258</v>
      </c>
      <c r="K186" t="s">
        <v>193</v>
      </c>
      <c r="L186" t="s">
        <v>235</v>
      </c>
      <c r="M186">
        <v>42</v>
      </c>
      <c r="N186">
        <v>0</v>
      </c>
      <c r="O186">
        <v>52</v>
      </c>
      <c r="P186">
        <v>0</v>
      </c>
      <c r="T186" t="str">
        <f>Block[[#This Row],[服装]]&amp;Block[[#This Row],[名前]]&amp;Block[[#This Row],[レアリティ]]</f>
        <v>プール掃除二口堅治ICONIC</v>
      </c>
    </row>
    <row r="187" spans="1:20" x14ac:dyDescent="0.3">
      <c r="A187">
        <f>VLOOKUP(Block[[#This Row],[No用]],SetNo[[No.用]:[vlookup 用]],2,FALSE)</f>
        <v>49</v>
      </c>
      <c r="B187">
        <f>IF(A186&lt;&gt;Block[[#This Row],[No]],1,B186+1)</f>
        <v>1</v>
      </c>
      <c r="C187" t="s">
        <v>216</v>
      </c>
      <c r="D187" t="s">
        <v>396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258</v>
      </c>
      <c r="K187" s="3" t="s">
        <v>184</v>
      </c>
      <c r="L187" s="3" t="s">
        <v>172</v>
      </c>
      <c r="M187">
        <v>28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ユニフォーム黄金川貫至ICONIC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2</v>
      </c>
      <c r="C188" t="s">
        <v>216</v>
      </c>
      <c r="D188" t="s">
        <v>396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258</v>
      </c>
      <c r="K188" s="3" t="s">
        <v>185</v>
      </c>
      <c r="L188" s="3" t="s">
        <v>172</v>
      </c>
      <c r="M188">
        <v>28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ユニフォーム黄金川貫至ICONIC</v>
      </c>
    </row>
    <row r="189" spans="1:20" x14ac:dyDescent="0.3">
      <c r="A189">
        <f>VLOOKUP(Block[[#This Row],[No用]],SetNo[[No.用]:[vlookup 用]],2,FALSE)</f>
        <v>49</v>
      </c>
      <c r="B189">
        <f>IF(A188&lt;&gt;Block[[#This Row],[No]],1,B188+1)</f>
        <v>3</v>
      </c>
      <c r="C189" t="s">
        <v>216</v>
      </c>
      <c r="D189" t="s">
        <v>396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258</v>
      </c>
      <c r="K189" s="3" t="s">
        <v>187</v>
      </c>
      <c r="L189" s="3" t="s">
        <v>172</v>
      </c>
      <c r="M189">
        <v>28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ユニフォーム黄金川貫至ICONIC</v>
      </c>
    </row>
    <row r="190" spans="1:20" x14ac:dyDescent="0.3">
      <c r="A190">
        <f>VLOOKUP(Block[[#This Row],[No用]],SetNo[[No.用]:[vlookup 用]],2,FALSE)</f>
        <v>49</v>
      </c>
      <c r="B190">
        <f>IF(A189&lt;&gt;Block[[#This Row],[No]],1,B189+1)</f>
        <v>4</v>
      </c>
      <c r="C190" t="s">
        <v>216</v>
      </c>
      <c r="D190" t="s">
        <v>396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258</v>
      </c>
      <c r="K190" s="3" t="s">
        <v>259</v>
      </c>
      <c r="L190" s="3" t="s">
        <v>172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ユニフォーム黄金川貫至ICONIC</v>
      </c>
    </row>
    <row r="191" spans="1:20" x14ac:dyDescent="0.3">
      <c r="A191">
        <f>VLOOKUP(Block[[#This Row],[No用]],SetNo[[No.用]:[vlookup 用]],2,FALSE)</f>
        <v>49</v>
      </c>
      <c r="B191">
        <f>IF(A190&lt;&gt;Block[[#This Row],[No]],1,B190+1)</f>
        <v>5</v>
      </c>
      <c r="C191" t="s">
        <v>216</v>
      </c>
      <c r="D191" t="s">
        <v>396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258</v>
      </c>
      <c r="K191" s="3" t="s">
        <v>193</v>
      </c>
      <c r="L191" s="3" t="s">
        <v>235</v>
      </c>
      <c r="M191">
        <v>45</v>
      </c>
      <c r="N191">
        <v>0</v>
      </c>
      <c r="O191">
        <v>55</v>
      </c>
      <c r="P191">
        <v>0</v>
      </c>
      <c r="T191" t="str">
        <f>Block[[#This Row],[服装]]&amp;Block[[#This Row],[名前]]&amp;Block[[#This Row],[レアリティ]]</f>
        <v>ユニフォーム黄金川貫至ICONIC</v>
      </c>
    </row>
    <row r="192" spans="1:20" x14ac:dyDescent="0.3">
      <c r="A192">
        <f>VLOOKUP(Block[[#This Row],[No用]],SetNo[[No.用]:[vlookup 用]],2,FALSE)</f>
        <v>50</v>
      </c>
      <c r="B192">
        <f>IF(A191&lt;&gt;Block[[#This Row],[No]],1,B191+1)</f>
        <v>1</v>
      </c>
      <c r="C192" t="s">
        <v>149</v>
      </c>
      <c r="D192" t="s">
        <v>396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258</v>
      </c>
      <c r="K192" s="3" t="s">
        <v>184</v>
      </c>
      <c r="L192" s="3" t="s">
        <v>172</v>
      </c>
      <c r="M192">
        <v>28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制服黄金川貫至ICONIC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2</v>
      </c>
      <c r="C193" t="s">
        <v>149</v>
      </c>
      <c r="D193" t="s">
        <v>396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258</v>
      </c>
      <c r="K193" s="3" t="s">
        <v>185</v>
      </c>
      <c r="L193" s="3" t="s">
        <v>188</v>
      </c>
      <c r="M193">
        <v>30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制服黄金川貫至ICONIC</v>
      </c>
    </row>
    <row r="194" spans="1:20" x14ac:dyDescent="0.3">
      <c r="A194">
        <f>VLOOKUP(Block[[#This Row],[No用]],SetNo[[No.用]:[vlookup 用]],2,FALSE)</f>
        <v>50</v>
      </c>
      <c r="B194">
        <f>IF(A193&lt;&gt;Block[[#This Row],[No]],1,B193+1)</f>
        <v>3</v>
      </c>
      <c r="C194" t="s">
        <v>149</v>
      </c>
      <c r="D194" t="s">
        <v>396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258</v>
      </c>
      <c r="K194" s="3" t="s">
        <v>187</v>
      </c>
      <c r="L194" s="3" t="s">
        <v>172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制服黄金川貫至ICONIC</v>
      </c>
    </row>
    <row r="195" spans="1:20" x14ac:dyDescent="0.3">
      <c r="A195">
        <f>VLOOKUP(Block[[#This Row],[No用]],SetNo[[No.用]:[vlookup 用]],2,FALSE)</f>
        <v>50</v>
      </c>
      <c r="B195">
        <f>IF(A194&lt;&gt;Block[[#This Row],[No]],1,B194+1)</f>
        <v>4</v>
      </c>
      <c r="C195" t="s">
        <v>149</v>
      </c>
      <c r="D195" t="s">
        <v>396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258</v>
      </c>
      <c r="K195" s="3" t="s">
        <v>259</v>
      </c>
      <c r="L195" s="3" t="s">
        <v>188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制服黄金川貫至ICONIC</v>
      </c>
    </row>
    <row r="196" spans="1:20" x14ac:dyDescent="0.3">
      <c r="A196">
        <f>VLOOKUP(Block[[#This Row],[No用]],SetNo[[No.用]:[vlookup 用]],2,FALSE)</f>
        <v>50</v>
      </c>
      <c r="B196">
        <f>IF(A195&lt;&gt;Block[[#This Row],[No]],1,B195+1)</f>
        <v>5</v>
      </c>
      <c r="C196" t="s">
        <v>149</v>
      </c>
      <c r="D196" t="s">
        <v>396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258</v>
      </c>
      <c r="K196" s="3" t="s">
        <v>193</v>
      </c>
      <c r="L196" s="3" t="s">
        <v>235</v>
      </c>
      <c r="M196">
        <v>45</v>
      </c>
      <c r="N196">
        <v>0</v>
      </c>
      <c r="O196">
        <v>55</v>
      </c>
      <c r="P196">
        <v>0</v>
      </c>
      <c r="T196" t="str">
        <f>Block[[#This Row],[服装]]&amp;Block[[#This Row],[名前]]&amp;Block[[#This Row],[レアリティ]]</f>
        <v>制服黄金川貫至ICONIC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1</v>
      </c>
      <c r="C197" s="3" t="s">
        <v>716</v>
      </c>
      <c r="D197" t="s">
        <v>396</v>
      </c>
      <c r="E197" s="3" t="s">
        <v>90</v>
      </c>
      <c r="F197" t="s">
        <v>31</v>
      </c>
      <c r="G197" t="s">
        <v>49</v>
      </c>
      <c r="H197" t="s">
        <v>71</v>
      </c>
      <c r="I197">
        <v>1</v>
      </c>
      <c r="J197" t="s">
        <v>258</v>
      </c>
      <c r="K197" s="3" t="s">
        <v>184</v>
      </c>
      <c r="L197" s="3" t="s">
        <v>172</v>
      </c>
      <c r="M197">
        <v>28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職業体験黄金川貫至ICONIC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2</v>
      </c>
      <c r="C198" s="3" t="s">
        <v>716</v>
      </c>
      <c r="D198" t="s">
        <v>396</v>
      </c>
      <c r="E198" s="3" t="s">
        <v>90</v>
      </c>
      <c r="F198" t="s">
        <v>31</v>
      </c>
      <c r="G198" t="s">
        <v>49</v>
      </c>
      <c r="H198" t="s">
        <v>71</v>
      </c>
      <c r="I198">
        <v>1</v>
      </c>
      <c r="J198" t="s">
        <v>258</v>
      </c>
      <c r="K198" s="3" t="s">
        <v>185</v>
      </c>
      <c r="L198" s="3" t="s">
        <v>172</v>
      </c>
      <c r="M198">
        <v>28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職業体験黄金川貫至ICONIC</v>
      </c>
    </row>
    <row r="199" spans="1:20" x14ac:dyDescent="0.3">
      <c r="A199">
        <f>VLOOKUP(Block[[#This Row],[No用]],SetNo[[No.用]:[vlookup 用]],2,FALSE)</f>
        <v>51</v>
      </c>
      <c r="B199">
        <f>IF(A198&lt;&gt;Block[[#This Row],[No]],1,B198+1)</f>
        <v>3</v>
      </c>
      <c r="C199" s="3" t="s">
        <v>716</v>
      </c>
      <c r="D199" t="s">
        <v>396</v>
      </c>
      <c r="E199" s="3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258</v>
      </c>
      <c r="K199" s="3" t="s">
        <v>187</v>
      </c>
      <c r="L199" s="3" t="s">
        <v>172</v>
      </c>
      <c r="M199">
        <v>28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職業体験黄金川貫至ICONIC</v>
      </c>
    </row>
    <row r="200" spans="1:20" x14ac:dyDescent="0.3">
      <c r="A200">
        <f>VLOOKUP(Block[[#This Row],[No用]],SetNo[[No.用]:[vlookup 用]],2,FALSE)</f>
        <v>51</v>
      </c>
      <c r="B200">
        <f>IF(A199&lt;&gt;Block[[#This Row],[No]],1,B199+1)</f>
        <v>4</v>
      </c>
      <c r="C200" s="3" t="s">
        <v>716</v>
      </c>
      <c r="D200" t="s">
        <v>396</v>
      </c>
      <c r="E200" s="3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258</v>
      </c>
      <c r="K200" s="3" t="s">
        <v>259</v>
      </c>
      <c r="L200" s="3" t="s">
        <v>172</v>
      </c>
      <c r="M200">
        <v>28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職業体験黄金川貫至ICONIC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1</v>
      </c>
      <c r="C201" t="s">
        <v>216</v>
      </c>
      <c r="D201" t="s">
        <v>51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258</v>
      </c>
      <c r="K201" s="3" t="s">
        <v>184</v>
      </c>
      <c r="L201" s="3" t="s">
        <v>172</v>
      </c>
      <c r="M201">
        <v>27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ユニフォーム小原豊ICONIC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2</v>
      </c>
      <c r="C202" t="s">
        <v>216</v>
      </c>
      <c r="D202" t="s">
        <v>51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258</v>
      </c>
      <c r="K202" s="3" t="s">
        <v>185</v>
      </c>
      <c r="L202" s="3" t="s">
        <v>172</v>
      </c>
      <c r="M202">
        <v>27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ユニフォーム小原豊ICONIC</v>
      </c>
    </row>
    <row r="203" spans="1:20" x14ac:dyDescent="0.3">
      <c r="A203">
        <f>VLOOKUP(Block[[#This Row],[No用]],SetNo[[No.用]:[vlookup 用]],2,FALSE)</f>
        <v>52</v>
      </c>
      <c r="B203">
        <f>IF(A202&lt;&gt;Block[[#This Row],[No]],1,B202+1)</f>
        <v>3</v>
      </c>
      <c r="C203" t="s">
        <v>216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258</v>
      </c>
      <c r="K203" s="3" t="s">
        <v>187</v>
      </c>
      <c r="L203" s="3" t="s">
        <v>172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ユニフォーム小原豊ICONIC</v>
      </c>
    </row>
    <row r="204" spans="1:20" x14ac:dyDescent="0.3">
      <c r="A204">
        <f>VLOOKUP(Block[[#This Row],[No用]],SetNo[[No.用]:[vlookup 用]],2,FALSE)</f>
        <v>52</v>
      </c>
      <c r="B204">
        <f>IF(A203&lt;&gt;Block[[#This Row],[No]],1,B203+1)</f>
        <v>4</v>
      </c>
      <c r="C204" t="s">
        <v>216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258</v>
      </c>
      <c r="K204" s="3" t="s">
        <v>259</v>
      </c>
      <c r="L204" s="3" t="s">
        <v>172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ユニフォーム小原豊ICONIC</v>
      </c>
    </row>
    <row r="205" spans="1:20" x14ac:dyDescent="0.3">
      <c r="A205">
        <f>VLOOKUP(Block[[#This Row],[No用]],SetNo[[No.用]:[vlookup 用]],2,FALSE)</f>
        <v>53</v>
      </c>
      <c r="B205">
        <f>IF(A204&lt;&gt;Block[[#This Row],[No]],1,B204+1)</f>
        <v>1</v>
      </c>
      <c r="C205" t="s">
        <v>216</v>
      </c>
      <c r="D205" t="s">
        <v>52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258</v>
      </c>
      <c r="K205" s="3" t="s">
        <v>184</v>
      </c>
      <c r="L205" s="3" t="s">
        <v>172</v>
      </c>
      <c r="M205">
        <v>26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ユニフォーム女川太郎ICONIC</v>
      </c>
    </row>
    <row r="206" spans="1:20" x14ac:dyDescent="0.3">
      <c r="A206">
        <f>VLOOKUP(Block[[#This Row],[No用]],SetNo[[No.用]:[vlookup 用]],2,FALSE)</f>
        <v>53</v>
      </c>
      <c r="B206">
        <f>IF(A205&lt;&gt;Block[[#This Row],[No]],1,B205+1)</f>
        <v>2</v>
      </c>
      <c r="C206" t="s">
        <v>216</v>
      </c>
      <c r="D206" t="s">
        <v>52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258</v>
      </c>
      <c r="K206" s="3" t="s">
        <v>185</v>
      </c>
      <c r="L206" s="3" t="s">
        <v>172</v>
      </c>
      <c r="M206">
        <v>26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ユニフォーム女川太郎ICONIC</v>
      </c>
    </row>
    <row r="207" spans="1:20" x14ac:dyDescent="0.3">
      <c r="A207">
        <f>VLOOKUP(Block[[#This Row],[No用]],SetNo[[No.用]:[vlookup 用]],2,FALSE)</f>
        <v>53</v>
      </c>
      <c r="B207">
        <f>IF(A206&lt;&gt;Block[[#This Row],[No]],1,B206+1)</f>
        <v>3</v>
      </c>
      <c r="C207" t="s">
        <v>216</v>
      </c>
      <c r="D207" t="s">
        <v>52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258</v>
      </c>
      <c r="K207" s="3" t="s">
        <v>193</v>
      </c>
      <c r="L207" s="3" t="s">
        <v>235</v>
      </c>
      <c r="M207">
        <v>43</v>
      </c>
      <c r="N207">
        <v>0</v>
      </c>
      <c r="O207">
        <v>53</v>
      </c>
      <c r="P207">
        <v>0</v>
      </c>
      <c r="T207" t="str">
        <f>Block[[#This Row],[服装]]&amp;Block[[#This Row],[名前]]&amp;Block[[#This Row],[レアリティ]]</f>
        <v>ユニフォーム女川太郎ICONIC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1</v>
      </c>
      <c r="C208" t="s">
        <v>216</v>
      </c>
      <c r="D208" t="s">
        <v>53</v>
      </c>
      <c r="E208" t="s">
        <v>23</v>
      </c>
      <c r="F208" t="s">
        <v>21</v>
      </c>
      <c r="G208" t="s">
        <v>49</v>
      </c>
      <c r="H208" t="s">
        <v>71</v>
      </c>
      <c r="I208">
        <v>1</v>
      </c>
      <c r="J208" t="s">
        <v>258</v>
      </c>
      <c r="M208">
        <v>0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ユニフォーム作並浩輔ICONIC</v>
      </c>
    </row>
    <row r="209" spans="1:20" x14ac:dyDescent="0.3">
      <c r="A209">
        <f>VLOOKUP(Block[[#This Row],[No用]],SetNo[[No.用]:[vlookup 用]],2,FALSE)</f>
        <v>55</v>
      </c>
      <c r="B209">
        <f>IF(A208&lt;&gt;Block[[#This Row],[No]],1,B208+1)</f>
        <v>1</v>
      </c>
      <c r="C209" t="s">
        <v>216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258</v>
      </c>
      <c r="K209" s="3" t="s">
        <v>184</v>
      </c>
      <c r="L209" s="3" t="s">
        <v>183</v>
      </c>
      <c r="M209">
        <v>36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ユニフォーム吹上仁悟ICONIC</v>
      </c>
    </row>
    <row r="210" spans="1:20" x14ac:dyDescent="0.3">
      <c r="A210">
        <f>VLOOKUP(Block[[#This Row],[No用]],SetNo[[No.用]:[vlookup 用]],2,FALSE)</f>
        <v>55</v>
      </c>
      <c r="B210">
        <f>IF(A209&lt;&gt;Block[[#This Row],[No]],1,B209+1)</f>
        <v>2</v>
      </c>
      <c r="C210" t="s">
        <v>216</v>
      </c>
      <c r="D210" t="s">
        <v>54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258</v>
      </c>
      <c r="K210" s="3" t="s">
        <v>185</v>
      </c>
      <c r="L210" s="3" t="s">
        <v>183</v>
      </c>
      <c r="M210">
        <v>36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ユニフォーム吹上仁悟ICONIC</v>
      </c>
    </row>
    <row r="211" spans="1:20" x14ac:dyDescent="0.3">
      <c r="A211">
        <f>VLOOKUP(Block[[#This Row],[No用]],SetNo[[No.用]:[vlookup 用]],2,FALSE)</f>
        <v>55</v>
      </c>
      <c r="B211">
        <f>IF(A210&lt;&gt;Block[[#This Row],[No]],1,B210+1)</f>
        <v>3</v>
      </c>
      <c r="C211" t="s">
        <v>216</v>
      </c>
      <c r="D211" t="s">
        <v>54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258</v>
      </c>
      <c r="K211" s="3" t="s">
        <v>202</v>
      </c>
      <c r="L211" s="3" t="s">
        <v>183</v>
      </c>
      <c r="M211">
        <v>36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ユニフォーム吹上仁悟ICONIC</v>
      </c>
    </row>
    <row r="212" spans="1:20" x14ac:dyDescent="0.3">
      <c r="A212">
        <f>VLOOKUP(Block[[#This Row],[No用]],SetNo[[No.用]:[vlookup 用]],2,FALSE)</f>
        <v>55</v>
      </c>
      <c r="B212">
        <f>IF(A211&lt;&gt;Block[[#This Row],[No]],1,B211+1)</f>
        <v>4</v>
      </c>
      <c r="C212" t="s">
        <v>216</v>
      </c>
      <c r="D212" t="s">
        <v>54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258</v>
      </c>
      <c r="K212" s="3" t="s">
        <v>187</v>
      </c>
      <c r="L212" s="3" t="s">
        <v>172</v>
      </c>
      <c r="M212">
        <v>33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ユニフォーム吹上仁悟ICONIC</v>
      </c>
    </row>
    <row r="213" spans="1:20" x14ac:dyDescent="0.3">
      <c r="A213">
        <f>VLOOKUP(Block[[#This Row],[No用]],SetNo[[No.用]:[vlookup 用]],2,FALSE)</f>
        <v>55</v>
      </c>
      <c r="B213">
        <f>IF(A212&lt;&gt;Block[[#This Row],[No]],1,B212+1)</f>
        <v>5</v>
      </c>
      <c r="C213" t="s">
        <v>216</v>
      </c>
      <c r="D213" t="s">
        <v>54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258</v>
      </c>
      <c r="K213" s="3" t="s">
        <v>259</v>
      </c>
      <c r="L213" s="3" t="s">
        <v>172</v>
      </c>
      <c r="M213">
        <v>33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ユニフォーム吹上仁悟ICONIC</v>
      </c>
    </row>
    <row r="214" spans="1:20" x14ac:dyDescent="0.3">
      <c r="A214">
        <f>VLOOKUP(Block[[#This Row],[No用]],SetNo[[No.用]:[vlookup 用]],2,FALSE)</f>
        <v>55</v>
      </c>
      <c r="B214">
        <f>IF(A213&lt;&gt;Block[[#This Row],[No]],1,B213+1)</f>
        <v>6</v>
      </c>
      <c r="C214" t="s">
        <v>216</v>
      </c>
      <c r="D214" t="s">
        <v>54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258</v>
      </c>
      <c r="K214" s="3" t="s">
        <v>193</v>
      </c>
      <c r="L214" s="3" t="s">
        <v>235</v>
      </c>
      <c r="M214">
        <v>44</v>
      </c>
      <c r="N214">
        <v>0</v>
      </c>
      <c r="O214">
        <v>54</v>
      </c>
      <c r="P214">
        <v>0</v>
      </c>
      <c r="T214" t="str">
        <f>Block[[#This Row],[服装]]&amp;Block[[#This Row],[名前]]&amp;Block[[#This Row],[レアリティ]]</f>
        <v>ユニフォーム吹上仁悟ICONIC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1</v>
      </c>
      <c r="C215" t="s">
        <v>216</v>
      </c>
      <c r="D215" t="s">
        <v>30</v>
      </c>
      <c r="E215" t="s">
        <v>23</v>
      </c>
      <c r="F215" t="s">
        <v>31</v>
      </c>
      <c r="G215" t="s">
        <v>20</v>
      </c>
      <c r="H215" t="s">
        <v>71</v>
      </c>
      <c r="I215">
        <v>1</v>
      </c>
      <c r="J215" t="s">
        <v>258</v>
      </c>
      <c r="K215" s="3" t="s">
        <v>184</v>
      </c>
      <c r="L215" s="3" t="s">
        <v>172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ユニフォーム及川徹ICONIC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2</v>
      </c>
      <c r="C216" t="s">
        <v>216</v>
      </c>
      <c r="D216" t="s">
        <v>30</v>
      </c>
      <c r="E216" t="s">
        <v>23</v>
      </c>
      <c r="F216" t="s">
        <v>31</v>
      </c>
      <c r="G216" t="s">
        <v>20</v>
      </c>
      <c r="H216" t="s">
        <v>71</v>
      </c>
      <c r="I216">
        <v>1</v>
      </c>
      <c r="J216" t="s">
        <v>258</v>
      </c>
      <c r="K216" s="3" t="s">
        <v>185</v>
      </c>
      <c r="L216" s="3" t="s">
        <v>172</v>
      </c>
      <c r="M216">
        <v>28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ユニフォーム及川徹ICONIC</v>
      </c>
    </row>
    <row r="217" spans="1:20" x14ac:dyDescent="0.3">
      <c r="A217">
        <f>VLOOKUP(Block[[#This Row],[No用]],SetNo[[No.用]:[vlookup 用]],2,FALSE)</f>
        <v>56</v>
      </c>
      <c r="B217">
        <f>IF(A216&lt;&gt;Block[[#This Row],[No]],1,B216+1)</f>
        <v>3</v>
      </c>
      <c r="C217" t="s">
        <v>216</v>
      </c>
      <c r="D217" t="s">
        <v>30</v>
      </c>
      <c r="E217" t="s">
        <v>23</v>
      </c>
      <c r="F217" t="s">
        <v>31</v>
      </c>
      <c r="G217" t="s">
        <v>20</v>
      </c>
      <c r="H217" t="s">
        <v>71</v>
      </c>
      <c r="I217">
        <v>1</v>
      </c>
      <c r="J217" t="s">
        <v>258</v>
      </c>
      <c r="K217" s="3" t="s">
        <v>259</v>
      </c>
      <c r="L217" s="3" t="s">
        <v>172</v>
      </c>
      <c r="M217">
        <v>27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ユニフォーム及川徹ICONIC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1</v>
      </c>
      <c r="C218" t="s">
        <v>117</v>
      </c>
      <c r="D218" t="s">
        <v>30</v>
      </c>
      <c r="E218" t="s">
        <v>24</v>
      </c>
      <c r="F218" t="s">
        <v>31</v>
      </c>
      <c r="G218" t="s">
        <v>20</v>
      </c>
      <c r="H218" t="s">
        <v>71</v>
      </c>
      <c r="I218">
        <v>1</v>
      </c>
      <c r="J218" t="s">
        <v>258</v>
      </c>
      <c r="K218" s="3" t="s">
        <v>184</v>
      </c>
      <c r="L218" s="3" t="s">
        <v>172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プール掃除及川徹ICONIC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2</v>
      </c>
      <c r="C219" t="s">
        <v>117</v>
      </c>
      <c r="D219" t="s">
        <v>30</v>
      </c>
      <c r="E219" t="s">
        <v>24</v>
      </c>
      <c r="F219" t="s">
        <v>31</v>
      </c>
      <c r="G219" t="s">
        <v>20</v>
      </c>
      <c r="H219" t="s">
        <v>71</v>
      </c>
      <c r="I219">
        <v>1</v>
      </c>
      <c r="J219" t="s">
        <v>258</v>
      </c>
      <c r="K219" s="3" t="s">
        <v>185</v>
      </c>
      <c r="L219" s="3" t="s">
        <v>172</v>
      </c>
      <c r="M219">
        <v>28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プール掃除及川徹ICONIC</v>
      </c>
    </row>
    <row r="220" spans="1:20" x14ac:dyDescent="0.3">
      <c r="A220">
        <f>VLOOKUP(Block[[#This Row],[No用]],SetNo[[No.用]:[vlookup 用]],2,FALSE)</f>
        <v>57</v>
      </c>
      <c r="B220">
        <f>IF(A219&lt;&gt;Block[[#This Row],[No]],1,B219+1)</f>
        <v>3</v>
      </c>
      <c r="C220" t="s">
        <v>117</v>
      </c>
      <c r="D220" t="s">
        <v>30</v>
      </c>
      <c r="E220" t="s">
        <v>24</v>
      </c>
      <c r="F220" t="s">
        <v>31</v>
      </c>
      <c r="G220" t="s">
        <v>20</v>
      </c>
      <c r="H220" t="s">
        <v>71</v>
      </c>
      <c r="I220">
        <v>1</v>
      </c>
      <c r="J220" t="s">
        <v>258</v>
      </c>
      <c r="K220" s="3" t="s">
        <v>259</v>
      </c>
      <c r="L220" s="3" t="s">
        <v>172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プール掃除及川徹ICONIC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1</v>
      </c>
      <c r="C221" t="s">
        <v>216</v>
      </c>
      <c r="D221" t="s">
        <v>32</v>
      </c>
      <c r="E221" t="s">
        <v>28</v>
      </c>
      <c r="F221" t="s">
        <v>25</v>
      </c>
      <c r="G221" t="s">
        <v>20</v>
      </c>
      <c r="H221" t="s">
        <v>71</v>
      </c>
      <c r="I221">
        <v>1</v>
      </c>
      <c r="J221" t="s">
        <v>258</v>
      </c>
      <c r="K221" s="3" t="s">
        <v>184</v>
      </c>
      <c r="L221" s="3" t="s">
        <v>172</v>
      </c>
      <c r="M221">
        <v>26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ユニフォーム岩泉一ICONIC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2</v>
      </c>
      <c r="C222" t="s">
        <v>216</v>
      </c>
      <c r="D222" t="s">
        <v>32</v>
      </c>
      <c r="E222" t="s">
        <v>28</v>
      </c>
      <c r="F222" t="s">
        <v>25</v>
      </c>
      <c r="G222" t="s">
        <v>20</v>
      </c>
      <c r="H222" t="s">
        <v>71</v>
      </c>
      <c r="I222">
        <v>1</v>
      </c>
      <c r="J222" t="s">
        <v>258</v>
      </c>
      <c r="K222" s="3" t="s">
        <v>185</v>
      </c>
      <c r="L222" s="3" t="s">
        <v>172</v>
      </c>
      <c r="M222">
        <v>26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ユニフォーム岩泉一ICONIC</v>
      </c>
    </row>
    <row r="223" spans="1:20" x14ac:dyDescent="0.3">
      <c r="A223">
        <f>VLOOKUP(Block[[#This Row],[No用]],SetNo[[No.用]:[vlookup 用]],2,FALSE)</f>
        <v>58</v>
      </c>
      <c r="B223">
        <f>IF(A222&lt;&gt;Block[[#This Row],[No]],1,B222+1)</f>
        <v>3</v>
      </c>
      <c r="C223" t="s">
        <v>216</v>
      </c>
      <c r="D223" t="s">
        <v>32</v>
      </c>
      <c r="E223" t="s">
        <v>28</v>
      </c>
      <c r="F223" t="s">
        <v>25</v>
      </c>
      <c r="G223" t="s">
        <v>20</v>
      </c>
      <c r="H223" t="s">
        <v>71</v>
      </c>
      <c r="I223">
        <v>1</v>
      </c>
      <c r="J223" t="s">
        <v>258</v>
      </c>
      <c r="K223" s="3" t="s">
        <v>187</v>
      </c>
      <c r="L223" s="3" t="s">
        <v>172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ユニフォーム岩泉一ICONIC</v>
      </c>
    </row>
    <row r="224" spans="1:20" x14ac:dyDescent="0.3">
      <c r="A224">
        <f>VLOOKUP(Block[[#This Row],[No用]],SetNo[[No.用]:[vlookup 用]],2,FALSE)</f>
        <v>58</v>
      </c>
      <c r="B224">
        <f>IF(A223&lt;&gt;Block[[#This Row],[No]],1,B223+1)</f>
        <v>4</v>
      </c>
      <c r="C224" t="s">
        <v>216</v>
      </c>
      <c r="D224" t="s">
        <v>32</v>
      </c>
      <c r="E224" t="s">
        <v>28</v>
      </c>
      <c r="F224" t="s">
        <v>25</v>
      </c>
      <c r="G224" t="s">
        <v>20</v>
      </c>
      <c r="H224" t="s">
        <v>71</v>
      </c>
      <c r="I224">
        <v>1</v>
      </c>
      <c r="J224" t="s">
        <v>258</v>
      </c>
      <c r="K224" s="3" t="s">
        <v>259</v>
      </c>
      <c r="L224" s="3" t="s">
        <v>172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ユニフォーム岩泉一ICONIC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1</v>
      </c>
      <c r="C225" t="s">
        <v>117</v>
      </c>
      <c r="D225" t="s">
        <v>32</v>
      </c>
      <c r="E225" t="s">
        <v>23</v>
      </c>
      <c r="F225" t="s">
        <v>25</v>
      </c>
      <c r="G225" t="s">
        <v>20</v>
      </c>
      <c r="H225" t="s">
        <v>71</v>
      </c>
      <c r="I225">
        <v>1</v>
      </c>
      <c r="J225" t="s">
        <v>258</v>
      </c>
      <c r="K225" s="3" t="s">
        <v>184</v>
      </c>
      <c r="L225" s="3" t="s">
        <v>172</v>
      </c>
      <c r="M225">
        <v>26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プール掃除岩泉一ICONIC</v>
      </c>
    </row>
    <row r="226" spans="1:20" x14ac:dyDescent="0.3">
      <c r="A226">
        <f>VLOOKUP(Block[[#This Row],[No用]],SetNo[[No.用]:[vlookup 用]],2,FALSE)</f>
        <v>59</v>
      </c>
      <c r="B226">
        <f>IF(A225&lt;&gt;Block[[#This Row],[No]],1,B225+1)</f>
        <v>2</v>
      </c>
      <c r="C226" t="s">
        <v>117</v>
      </c>
      <c r="D226" t="s">
        <v>32</v>
      </c>
      <c r="E226" t="s">
        <v>23</v>
      </c>
      <c r="F226" t="s">
        <v>25</v>
      </c>
      <c r="G226" t="s">
        <v>20</v>
      </c>
      <c r="H226" t="s">
        <v>71</v>
      </c>
      <c r="I226">
        <v>1</v>
      </c>
      <c r="J226" t="s">
        <v>258</v>
      </c>
      <c r="K226" s="3" t="s">
        <v>185</v>
      </c>
      <c r="L226" s="3" t="s">
        <v>172</v>
      </c>
      <c r="M226">
        <v>26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プール掃除岩泉一ICONIC</v>
      </c>
    </row>
    <row r="227" spans="1:20" x14ac:dyDescent="0.3">
      <c r="A227">
        <f>VLOOKUP(Block[[#This Row],[No用]],SetNo[[No.用]:[vlookup 用]],2,FALSE)</f>
        <v>59</v>
      </c>
      <c r="B227">
        <f>IF(A226&lt;&gt;Block[[#This Row],[No]],1,B226+1)</f>
        <v>3</v>
      </c>
      <c r="C227" t="s">
        <v>117</v>
      </c>
      <c r="D227" t="s">
        <v>32</v>
      </c>
      <c r="E227" t="s">
        <v>23</v>
      </c>
      <c r="F227" t="s">
        <v>25</v>
      </c>
      <c r="G227" t="s">
        <v>20</v>
      </c>
      <c r="H227" t="s">
        <v>71</v>
      </c>
      <c r="I227">
        <v>1</v>
      </c>
      <c r="J227" t="s">
        <v>258</v>
      </c>
      <c r="K227" s="3" t="s">
        <v>187</v>
      </c>
      <c r="L227" s="3" t="s">
        <v>172</v>
      </c>
      <c r="M227">
        <v>26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プール掃除岩泉一ICONIC</v>
      </c>
    </row>
    <row r="228" spans="1:20" x14ac:dyDescent="0.3">
      <c r="A228">
        <f>VLOOKUP(Block[[#This Row],[No用]],SetNo[[No.用]:[vlookup 用]],2,FALSE)</f>
        <v>59</v>
      </c>
      <c r="B228">
        <f>IF(A227&lt;&gt;Block[[#This Row],[No]],1,B227+1)</f>
        <v>4</v>
      </c>
      <c r="C228" t="s">
        <v>117</v>
      </c>
      <c r="D228" t="s">
        <v>32</v>
      </c>
      <c r="E228" t="s">
        <v>23</v>
      </c>
      <c r="F228" t="s">
        <v>25</v>
      </c>
      <c r="G228" t="s">
        <v>20</v>
      </c>
      <c r="H228" t="s">
        <v>71</v>
      </c>
      <c r="I228">
        <v>1</v>
      </c>
      <c r="J228" t="s">
        <v>258</v>
      </c>
      <c r="K228" s="3" t="s">
        <v>259</v>
      </c>
      <c r="L228" s="3" t="s">
        <v>188</v>
      </c>
      <c r="M228">
        <v>29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プール掃除岩泉一ICONIC</v>
      </c>
    </row>
    <row r="229" spans="1:20" x14ac:dyDescent="0.3">
      <c r="A229">
        <f>VLOOKUP(Block[[#This Row],[No用]],SetNo[[No.用]:[vlookup 用]],2,FALSE)</f>
        <v>60</v>
      </c>
      <c r="B229">
        <f>IF(A228&lt;&gt;Block[[#This Row],[No]],1,B228+1)</f>
        <v>1</v>
      </c>
      <c r="C229" t="s">
        <v>216</v>
      </c>
      <c r="D229" t="s">
        <v>33</v>
      </c>
      <c r="E229" t="s">
        <v>24</v>
      </c>
      <c r="F229" t="s">
        <v>26</v>
      </c>
      <c r="G229" t="s">
        <v>20</v>
      </c>
      <c r="H229" t="s">
        <v>71</v>
      </c>
      <c r="I229">
        <v>1</v>
      </c>
      <c r="J229" t="s">
        <v>258</v>
      </c>
      <c r="K229" s="3" t="s">
        <v>184</v>
      </c>
      <c r="L229" s="3" t="s">
        <v>183</v>
      </c>
      <c r="M229">
        <v>30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ユニフォーム金田一勇太郎ICONIC</v>
      </c>
    </row>
    <row r="230" spans="1:20" x14ac:dyDescent="0.3">
      <c r="A230">
        <f>VLOOKUP(Block[[#This Row],[No用]],SetNo[[No.用]:[vlookup 用]],2,FALSE)</f>
        <v>60</v>
      </c>
      <c r="B230">
        <f>IF(A229&lt;&gt;Block[[#This Row],[No]],1,B229+1)</f>
        <v>2</v>
      </c>
      <c r="C230" t="s">
        <v>216</v>
      </c>
      <c r="D230" t="s">
        <v>33</v>
      </c>
      <c r="E230" t="s">
        <v>24</v>
      </c>
      <c r="F230" t="s">
        <v>26</v>
      </c>
      <c r="G230" t="s">
        <v>20</v>
      </c>
      <c r="H230" t="s">
        <v>71</v>
      </c>
      <c r="I230">
        <v>1</v>
      </c>
      <c r="J230" t="s">
        <v>258</v>
      </c>
      <c r="K230" s="3" t="s">
        <v>185</v>
      </c>
      <c r="L230" s="3" t="s">
        <v>183</v>
      </c>
      <c r="M230">
        <v>30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ユニフォーム金田一勇太郎ICONIC</v>
      </c>
    </row>
    <row r="231" spans="1:20" x14ac:dyDescent="0.3">
      <c r="A231">
        <f>VLOOKUP(Block[[#This Row],[No用]],SetNo[[No.用]:[vlookup 用]],2,FALSE)</f>
        <v>60</v>
      </c>
      <c r="B231">
        <f>IF(A230&lt;&gt;Block[[#This Row],[No]],1,B230+1)</f>
        <v>3</v>
      </c>
      <c r="C231" t="s">
        <v>216</v>
      </c>
      <c r="D231" t="s">
        <v>33</v>
      </c>
      <c r="E231" t="s">
        <v>24</v>
      </c>
      <c r="F231" t="s">
        <v>26</v>
      </c>
      <c r="G231" t="s">
        <v>20</v>
      </c>
      <c r="H231" t="s">
        <v>71</v>
      </c>
      <c r="I231">
        <v>1</v>
      </c>
      <c r="J231" t="s">
        <v>258</v>
      </c>
      <c r="K231" s="3" t="s">
        <v>189</v>
      </c>
      <c r="L231" s="3" t="s">
        <v>183</v>
      </c>
      <c r="M231">
        <v>33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ユニフォーム金田一勇太郎ICONIC</v>
      </c>
    </row>
    <row r="232" spans="1:20" x14ac:dyDescent="0.3">
      <c r="A232">
        <f>VLOOKUP(Block[[#This Row],[No用]],SetNo[[No.用]:[vlookup 用]],2,FALSE)</f>
        <v>60</v>
      </c>
      <c r="B232">
        <f>IF(A231&lt;&gt;Block[[#This Row],[No]],1,B231+1)</f>
        <v>4</v>
      </c>
      <c r="C232" t="s">
        <v>216</v>
      </c>
      <c r="D232" t="s">
        <v>33</v>
      </c>
      <c r="E232" t="s">
        <v>24</v>
      </c>
      <c r="F232" t="s">
        <v>26</v>
      </c>
      <c r="G232" t="s">
        <v>20</v>
      </c>
      <c r="H232" t="s">
        <v>71</v>
      </c>
      <c r="I232">
        <v>1</v>
      </c>
      <c r="J232" t="s">
        <v>258</v>
      </c>
      <c r="K232" s="3" t="s">
        <v>187</v>
      </c>
      <c r="L232" s="3" t="s">
        <v>172</v>
      </c>
      <c r="M232">
        <v>30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ユニフォーム金田一勇太郎ICONIC</v>
      </c>
    </row>
    <row r="233" spans="1:20" x14ac:dyDescent="0.3">
      <c r="A233">
        <f>VLOOKUP(Block[[#This Row],[No用]],SetNo[[No.用]:[vlookup 用]],2,FALSE)</f>
        <v>60</v>
      </c>
      <c r="B233">
        <f>IF(A232&lt;&gt;Block[[#This Row],[No]],1,B232+1)</f>
        <v>5</v>
      </c>
      <c r="C233" t="s">
        <v>216</v>
      </c>
      <c r="D233" t="s">
        <v>33</v>
      </c>
      <c r="E233" t="s">
        <v>24</v>
      </c>
      <c r="F233" t="s">
        <v>26</v>
      </c>
      <c r="G233" t="s">
        <v>20</v>
      </c>
      <c r="H233" t="s">
        <v>71</v>
      </c>
      <c r="I233">
        <v>1</v>
      </c>
      <c r="J233" t="s">
        <v>258</v>
      </c>
      <c r="K233" s="3" t="s">
        <v>259</v>
      </c>
      <c r="L233" s="3" t="s">
        <v>172</v>
      </c>
      <c r="M233">
        <v>30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ユニフォーム金田一勇太郎ICONIC</v>
      </c>
    </row>
    <row r="234" spans="1:20" x14ac:dyDescent="0.3">
      <c r="A234">
        <f>VLOOKUP(Block[[#This Row],[No用]],SetNo[[No.用]:[vlookup 用]],2,FALSE)</f>
        <v>61</v>
      </c>
      <c r="B234">
        <f>IF(A233&lt;&gt;Block[[#This Row],[No]],1,B233+1)</f>
        <v>1</v>
      </c>
      <c r="C234" t="s">
        <v>216</v>
      </c>
      <c r="D234" t="s">
        <v>34</v>
      </c>
      <c r="E234" t="s">
        <v>28</v>
      </c>
      <c r="F234" t="s">
        <v>25</v>
      </c>
      <c r="G234" t="s">
        <v>20</v>
      </c>
      <c r="H234" t="s">
        <v>71</v>
      </c>
      <c r="I234">
        <v>1</v>
      </c>
      <c r="J234" t="s">
        <v>258</v>
      </c>
      <c r="K234" s="3" t="s">
        <v>184</v>
      </c>
      <c r="L234" s="3" t="s">
        <v>172</v>
      </c>
      <c r="M234">
        <v>27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ユニフォーム京谷賢太郎ICONIC</v>
      </c>
    </row>
    <row r="235" spans="1:20" x14ac:dyDescent="0.3">
      <c r="A235">
        <f>VLOOKUP(Block[[#This Row],[No用]],SetNo[[No.用]:[vlookup 用]],2,FALSE)</f>
        <v>61</v>
      </c>
      <c r="B235">
        <f>IF(A234&lt;&gt;Block[[#This Row],[No]],1,B234+1)</f>
        <v>2</v>
      </c>
      <c r="C235" t="s">
        <v>216</v>
      </c>
      <c r="D235" t="s">
        <v>34</v>
      </c>
      <c r="E235" t="s">
        <v>28</v>
      </c>
      <c r="F235" t="s">
        <v>25</v>
      </c>
      <c r="G235" t="s">
        <v>20</v>
      </c>
      <c r="H235" t="s">
        <v>71</v>
      </c>
      <c r="I235">
        <v>1</v>
      </c>
      <c r="J235" t="s">
        <v>258</v>
      </c>
      <c r="K235" s="3" t="s">
        <v>185</v>
      </c>
      <c r="L235" s="3" t="s">
        <v>172</v>
      </c>
      <c r="M235">
        <v>27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ユニフォーム京谷賢太郎ICONIC</v>
      </c>
    </row>
    <row r="236" spans="1:20" x14ac:dyDescent="0.3">
      <c r="A236">
        <f>VLOOKUP(Block[[#This Row],[No用]],SetNo[[No.用]:[vlookup 用]],2,FALSE)</f>
        <v>61</v>
      </c>
      <c r="B236">
        <f>IF(A235&lt;&gt;Block[[#This Row],[No]],1,B235+1)</f>
        <v>3</v>
      </c>
      <c r="C236" t="s">
        <v>216</v>
      </c>
      <c r="D236" t="s">
        <v>34</v>
      </c>
      <c r="E236" t="s">
        <v>28</v>
      </c>
      <c r="F236" t="s">
        <v>25</v>
      </c>
      <c r="G236" t="s">
        <v>20</v>
      </c>
      <c r="H236" t="s">
        <v>71</v>
      </c>
      <c r="I236">
        <v>1</v>
      </c>
      <c r="J236" t="s">
        <v>258</v>
      </c>
      <c r="K236" s="3" t="s">
        <v>259</v>
      </c>
      <c r="L236" s="3" t="s">
        <v>172</v>
      </c>
      <c r="M236">
        <v>27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ユニフォーム京谷賢太郎ICONIC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1</v>
      </c>
      <c r="C237" t="s">
        <v>216</v>
      </c>
      <c r="D237" t="s">
        <v>35</v>
      </c>
      <c r="E237" t="s">
        <v>23</v>
      </c>
      <c r="F237" t="s">
        <v>25</v>
      </c>
      <c r="G237" t="s">
        <v>20</v>
      </c>
      <c r="H237" t="s">
        <v>71</v>
      </c>
      <c r="I237">
        <v>1</v>
      </c>
      <c r="J237" t="s">
        <v>258</v>
      </c>
      <c r="K237" s="3" t="s">
        <v>184</v>
      </c>
      <c r="L237" s="3" t="s">
        <v>172</v>
      </c>
      <c r="M237">
        <v>26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ユニフォーム国見英ICONIC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2</v>
      </c>
      <c r="C238" t="s">
        <v>216</v>
      </c>
      <c r="D238" t="s">
        <v>35</v>
      </c>
      <c r="E238" t="s">
        <v>23</v>
      </c>
      <c r="F238" t="s">
        <v>25</v>
      </c>
      <c r="G238" t="s">
        <v>20</v>
      </c>
      <c r="H238" t="s">
        <v>71</v>
      </c>
      <c r="I238">
        <v>1</v>
      </c>
      <c r="J238" t="s">
        <v>258</v>
      </c>
      <c r="K238" s="3" t="s">
        <v>185</v>
      </c>
      <c r="L238" s="3" t="s">
        <v>172</v>
      </c>
      <c r="M238">
        <v>26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ユニフォーム国見英ICONIC</v>
      </c>
    </row>
    <row r="239" spans="1:20" x14ac:dyDescent="0.3">
      <c r="A239">
        <f>VLOOKUP(Block[[#This Row],[No用]],SetNo[[No.用]:[vlookup 用]],2,FALSE)</f>
        <v>62</v>
      </c>
      <c r="B239">
        <f>IF(A238&lt;&gt;Block[[#This Row],[No]],1,B238+1)</f>
        <v>3</v>
      </c>
      <c r="C239" t="s">
        <v>216</v>
      </c>
      <c r="D239" t="s">
        <v>35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258</v>
      </c>
      <c r="K239" s="3" t="s">
        <v>187</v>
      </c>
      <c r="L239" s="3" t="s">
        <v>172</v>
      </c>
      <c r="M239">
        <v>26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ユニフォーム国見英ICONIC</v>
      </c>
    </row>
    <row r="240" spans="1:20" x14ac:dyDescent="0.3">
      <c r="A240">
        <f>VLOOKUP(Block[[#This Row],[No用]],SetNo[[No.用]:[vlookup 用]],2,FALSE)</f>
        <v>63</v>
      </c>
      <c r="B240">
        <f>IF(A239&lt;&gt;Block[[#This Row],[No]],1,B239+1)</f>
        <v>1</v>
      </c>
      <c r="C240" s="3" t="s">
        <v>716</v>
      </c>
      <c r="D240" t="s">
        <v>35</v>
      </c>
      <c r="E240" s="3" t="s">
        <v>90</v>
      </c>
      <c r="F240" t="s">
        <v>25</v>
      </c>
      <c r="G240" t="s">
        <v>20</v>
      </c>
      <c r="H240" t="s">
        <v>71</v>
      </c>
      <c r="I240">
        <v>1</v>
      </c>
      <c r="J240" t="s">
        <v>258</v>
      </c>
      <c r="K240" s="3" t="s">
        <v>184</v>
      </c>
      <c r="L240" s="3" t="s">
        <v>172</v>
      </c>
      <c r="M240">
        <v>26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職業体験国見英ICONIC</v>
      </c>
    </row>
    <row r="241" spans="1:20" x14ac:dyDescent="0.3">
      <c r="A241">
        <f>VLOOKUP(Block[[#This Row],[No用]],SetNo[[No.用]:[vlookup 用]],2,FALSE)</f>
        <v>63</v>
      </c>
      <c r="B241">
        <f>IF(A240&lt;&gt;Block[[#This Row],[No]],1,B240+1)</f>
        <v>2</v>
      </c>
      <c r="C241" s="3" t="s">
        <v>716</v>
      </c>
      <c r="D241" t="s">
        <v>35</v>
      </c>
      <c r="E241" s="3" t="s">
        <v>90</v>
      </c>
      <c r="F241" t="s">
        <v>25</v>
      </c>
      <c r="G241" t="s">
        <v>20</v>
      </c>
      <c r="H241" t="s">
        <v>71</v>
      </c>
      <c r="I241">
        <v>1</v>
      </c>
      <c r="J241" t="s">
        <v>258</v>
      </c>
      <c r="K241" s="3" t="s">
        <v>185</v>
      </c>
      <c r="L241" s="3" t="s">
        <v>172</v>
      </c>
      <c r="M241">
        <v>26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職業体験国見英ICONIC</v>
      </c>
    </row>
    <row r="242" spans="1:20" x14ac:dyDescent="0.3">
      <c r="A242">
        <f>VLOOKUP(Block[[#This Row],[No用]],SetNo[[No.用]:[vlookup 用]],2,FALSE)</f>
        <v>63</v>
      </c>
      <c r="B242">
        <f>IF(A241&lt;&gt;Block[[#This Row],[No]],1,B241+1)</f>
        <v>3</v>
      </c>
      <c r="C242" s="3" t="s">
        <v>716</v>
      </c>
      <c r="D242" t="s">
        <v>35</v>
      </c>
      <c r="E242" s="3" t="s">
        <v>90</v>
      </c>
      <c r="F242" t="s">
        <v>25</v>
      </c>
      <c r="G242" t="s">
        <v>20</v>
      </c>
      <c r="H242" t="s">
        <v>71</v>
      </c>
      <c r="I242">
        <v>1</v>
      </c>
      <c r="J242" t="s">
        <v>258</v>
      </c>
      <c r="K242" s="3" t="s">
        <v>187</v>
      </c>
      <c r="L242" s="3" t="s">
        <v>172</v>
      </c>
      <c r="M242">
        <v>26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職業体験国見英ICONIC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1</v>
      </c>
      <c r="C243" t="s">
        <v>216</v>
      </c>
      <c r="D243" t="s">
        <v>36</v>
      </c>
      <c r="E243" t="s">
        <v>23</v>
      </c>
      <c r="F243" t="s">
        <v>21</v>
      </c>
      <c r="G243" t="s">
        <v>20</v>
      </c>
      <c r="H243" t="s">
        <v>71</v>
      </c>
      <c r="I243">
        <v>1</v>
      </c>
      <c r="J243" t="s">
        <v>258</v>
      </c>
      <c r="M243">
        <v>0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ユニフォーム渡親治ICONIC</v>
      </c>
    </row>
    <row r="244" spans="1:20" x14ac:dyDescent="0.3">
      <c r="A244">
        <f>VLOOKUP(Block[[#This Row],[No用]],SetNo[[No.用]:[vlookup 用]],2,FALSE)</f>
        <v>65</v>
      </c>
      <c r="B244">
        <f>IF(A243&lt;&gt;Block[[#This Row],[No]],1,B243+1)</f>
        <v>1</v>
      </c>
      <c r="C244" t="s">
        <v>216</v>
      </c>
      <c r="D244" t="s">
        <v>37</v>
      </c>
      <c r="E244" t="s">
        <v>23</v>
      </c>
      <c r="F244" t="s">
        <v>26</v>
      </c>
      <c r="G244" t="s">
        <v>20</v>
      </c>
      <c r="H244" t="s">
        <v>71</v>
      </c>
      <c r="I244">
        <v>1</v>
      </c>
      <c r="J244" t="s">
        <v>258</v>
      </c>
      <c r="K244" s="3" t="s">
        <v>184</v>
      </c>
      <c r="L244" s="3" t="s">
        <v>183</v>
      </c>
      <c r="M244">
        <v>38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ユニフォーム松川一静ICONIC</v>
      </c>
    </row>
    <row r="245" spans="1:20" x14ac:dyDescent="0.3">
      <c r="A245">
        <f>VLOOKUP(Block[[#This Row],[No用]],SetNo[[No.用]:[vlookup 用]],2,FALSE)</f>
        <v>65</v>
      </c>
      <c r="B245">
        <f>IF(A244&lt;&gt;Block[[#This Row],[No]],1,B244+1)</f>
        <v>2</v>
      </c>
      <c r="C245" t="s">
        <v>216</v>
      </c>
      <c r="D245" t="s">
        <v>37</v>
      </c>
      <c r="E245" t="s">
        <v>23</v>
      </c>
      <c r="F245" t="s">
        <v>26</v>
      </c>
      <c r="G245" t="s">
        <v>20</v>
      </c>
      <c r="H245" t="s">
        <v>71</v>
      </c>
      <c r="I245">
        <v>1</v>
      </c>
      <c r="J245" t="s">
        <v>258</v>
      </c>
      <c r="K245" s="3" t="s">
        <v>185</v>
      </c>
      <c r="L245" s="3" t="s">
        <v>183</v>
      </c>
      <c r="M245">
        <v>38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ユニフォーム松川一静ICONIC</v>
      </c>
    </row>
    <row r="246" spans="1:20" x14ac:dyDescent="0.3">
      <c r="A246">
        <f>VLOOKUP(Block[[#This Row],[No用]],SetNo[[No.用]:[vlookup 用]],2,FALSE)</f>
        <v>65</v>
      </c>
      <c r="B246">
        <f>IF(A245&lt;&gt;Block[[#This Row],[No]],1,B245+1)</f>
        <v>3</v>
      </c>
      <c r="C246" t="s">
        <v>216</v>
      </c>
      <c r="D246" t="s">
        <v>37</v>
      </c>
      <c r="E246" t="s">
        <v>23</v>
      </c>
      <c r="F246" t="s">
        <v>26</v>
      </c>
      <c r="G246" t="s">
        <v>20</v>
      </c>
      <c r="H246" t="s">
        <v>71</v>
      </c>
      <c r="I246">
        <v>1</v>
      </c>
      <c r="J246" t="s">
        <v>258</v>
      </c>
      <c r="K246" s="3" t="s">
        <v>186</v>
      </c>
      <c r="L246" s="3" t="s">
        <v>183</v>
      </c>
      <c r="M246">
        <v>43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ユニフォーム松川一静ICONIC</v>
      </c>
    </row>
    <row r="247" spans="1:20" x14ac:dyDescent="0.3">
      <c r="A247">
        <f>VLOOKUP(Block[[#This Row],[No用]],SetNo[[No.用]:[vlookup 用]],2,FALSE)</f>
        <v>65</v>
      </c>
      <c r="B247">
        <f>IF(A246&lt;&gt;Block[[#This Row],[No]],1,B246+1)</f>
        <v>4</v>
      </c>
      <c r="C247" t="s">
        <v>216</v>
      </c>
      <c r="D247" t="s">
        <v>37</v>
      </c>
      <c r="E247" t="s">
        <v>23</v>
      </c>
      <c r="F247" t="s">
        <v>26</v>
      </c>
      <c r="G247" t="s">
        <v>20</v>
      </c>
      <c r="H247" t="s">
        <v>71</v>
      </c>
      <c r="I247">
        <v>1</v>
      </c>
      <c r="J247" t="s">
        <v>258</v>
      </c>
      <c r="K247" s="3" t="s">
        <v>202</v>
      </c>
      <c r="L247" s="3" t="s">
        <v>172</v>
      </c>
      <c r="M247">
        <v>38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ユニフォーム松川一静ICONIC</v>
      </c>
    </row>
    <row r="248" spans="1:20" x14ac:dyDescent="0.3">
      <c r="A248">
        <f>VLOOKUP(Block[[#This Row],[No用]],SetNo[[No.用]:[vlookup 用]],2,FALSE)</f>
        <v>65</v>
      </c>
      <c r="B248">
        <f>IF(A247&lt;&gt;Block[[#This Row],[No]],1,B247+1)</f>
        <v>5</v>
      </c>
      <c r="C248" t="s">
        <v>216</v>
      </c>
      <c r="D248" t="s">
        <v>37</v>
      </c>
      <c r="E248" t="s">
        <v>23</v>
      </c>
      <c r="F248" t="s">
        <v>26</v>
      </c>
      <c r="G248" t="s">
        <v>20</v>
      </c>
      <c r="H248" t="s">
        <v>71</v>
      </c>
      <c r="I248">
        <v>1</v>
      </c>
      <c r="J248" t="s">
        <v>258</v>
      </c>
      <c r="K248" s="3" t="s">
        <v>187</v>
      </c>
      <c r="L248" s="3" t="s">
        <v>172</v>
      </c>
      <c r="M248">
        <v>33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ユニフォーム松川一静ICONIC</v>
      </c>
    </row>
    <row r="249" spans="1:20" x14ac:dyDescent="0.3">
      <c r="A249">
        <f>VLOOKUP(Block[[#This Row],[No用]],SetNo[[No.用]:[vlookup 用]],2,FALSE)</f>
        <v>65</v>
      </c>
      <c r="B249">
        <f>IF(A248&lt;&gt;Block[[#This Row],[No]],1,B248+1)</f>
        <v>6</v>
      </c>
      <c r="C249" t="s">
        <v>216</v>
      </c>
      <c r="D249" t="s">
        <v>37</v>
      </c>
      <c r="E249" t="s">
        <v>23</v>
      </c>
      <c r="F249" t="s">
        <v>26</v>
      </c>
      <c r="G249" t="s">
        <v>20</v>
      </c>
      <c r="H249" t="s">
        <v>71</v>
      </c>
      <c r="I249">
        <v>1</v>
      </c>
      <c r="J249" t="s">
        <v>258</v>
      </c>
      <c r="K249" s="3" t="s">
        <v>259</v>
      </c>
      <c r="L249" s="3" t="s">
        <v>172</v>
      </c>
      <c r="M249">
        <v>33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ユニフォーム松川一静ICONIC</v>
      </c>
    </row>
    <row r="250" spans="1:20" x14ac:dyDescent="0.3">
      <c r="A250">
        <f>VLOOKUP(Block[[#This Row],[No用]],SetNo[[No.用]:[vlookup 用]],2,FALSE)</f>
        <v>66</v>
      </c>
      <c r="B250">
        <f>IF(A249&lt;&gt;Block[[#This Row],[No]],1,B249+1)</f>
        <v>1</v>
      </c>
      <c r="C250" t="s">
        <v>216</v>
      </c>
      <c r="D250" t="s">
        <v>38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258</v>
      </c>
      <c r="K250" s="3" t="s">
        <v>184</v>
      </c>
      <c r="L250" s="3" t="s">
        <v>172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ユニフォーム花巻貴大ICONIC</v>
      </c>
    </row>
    <row r="251" spans="1:20" x14ac:dyDescent="0.3">
      <c r="A251">
        <f>VLOOKUP(Block[[#This Row],[No用]],SetNo[[No.用]:[vlookup 用]],2,FALSE)</f>
        <v>66</v>
      </c>
      <c r="B251">
        <f>IF(A250&lt;&gt;Block[[#This Row],[No]],1,B250+1)</f>
        <v>2</v>
      </c>
      <c r="C251" t="s">
        <v>216</v>
      </c>
      <c r="D251" t="s">
        <v>38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258</v>
      </c>
      <c r="K251" s="3" t="s">
        <v>185</v>
      </c>
      <c r="L251" s="3" t="s">
        <v>172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ユニフォーム花巻貴大ICONIC</v>
      </c>
    </row>
    <row r="252" spans="1:20" x14ac:dyDescent="0.3">
      <c r="A252">
        <f>VLOOKUP(Block[[#This Row],[No用]],SetNo[[No.用]:[vlookup 用]],2,FALSE)</f>
        <v>66</v>
      </c>
      <c r="B252">
        <f>IF(A251&lt;&gt;Block[[#This Row],[No]],1,B251+1)</f>
        <v>3</v>
      </c>
      <c r="C252" t="s">
        <v>216</v>
      </c>
      <c r="D252" t="s">
        <v>38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258</v>
      </c>
      <c r="K252" s="3" t="s">
        <v>187</v>
      </c>
      <c r="L252" s="3" t="s">
        <v>172</v>
      </c>
      <c r="M252">
        <v>26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ユニフォーム花巻貴大ICONIC</v>
      </c>
    </row>
    <row r="253" spans="1:20" x14ac:dyDescent="0.3">
      <c r="A253">
        <f>VLOOKUP(Block[[#This Row],[No用]],SetNo[[No.用]:[vlookup 用]],2,FALSE)</f>
        <v>67</v>
      </c>
      <c r="B253">
        <f>IF(A252&lt;&gt;Block[[#This Row],[No]],1,B252+1)</f>
        <v>1</v>
      </c>
      <c r="C253" t="s">
        <v>216</v>
      </c>
      <c r="D253" t="s">
        <v>55</v>
      </c>
      <c r="E253" t="s">
        <v>23</v>
      </c>
      <c r="F253" t="s">
        <v>25</v>
      </c>
      <c r="G253" t="s">
        <v>56</v>
      </c>
      <c r="H253" t="s">
        <v>71</v>
      </c>
      <c r="I253">
        <v>1</v>
      </c>
      <c r="J253" t="s">
        <v>258</v>
      </c>
      <c r="K253" s="3" t="s">
        <v>184</v>
      </c>
      <c r="L253" s="3" t="s">
        <v>172</v>
      </c>
      <c r="M253">
        <v>25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ユニフォーム駒木輝ICONIC</v>
      </c>
    </row>
    <row r="254" spans="1:20" x14ac:dyDescent="0.3">
      <c r="A254">
        <f>VLOOKUP(Block[[#This Row],[No用]],SetNo[[No.用]:[vlookup 用]],2,FALSE)</f>
        <v>67</v>
      </c>
      <c r="B254">
        <f>IF(A253&lt;&gt;Block[[#This Row],[No]],1,B253+1)</f>
        <v>2</v>
      </c>
      <c r="C254" t="s">
        <v>216</v>
      </c>
      <c r="D254" t="s">
        <v>55</v>
      </c>
      <c r="E254" t="s">
        <v>23</v>
      </c>
      <c r="F254" t="s">
        <v>25</v>
      </c>
      <c r="G254" t="s">
        <v>56</v>
      </c>
      <c r="H254" t="s">
        <v>71</v>
      </c>
      <c r="I254">
        <v>1</v>
      </c>
      <c r="J254" t="s">
        <v>258</v>
      </c>
      <c r="K254" s="3" t="s">
        <v>185</v>
      </c>
      <c r="L254" s="3" t="s">
        <v>172</v>
      </c>
      <c r="M254">
        <v>25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ユニフォーム駒木輝ICONIC</v>
      </c>
    </row>
    <row r="255" spans="1:20" x14ac:dyDescent="0.3">
      <c r="A255">
        <f>VLOOKUP(Block[[#This Row],[No用]],SetNo[[No.用]:[vlookup 用]],2,FALSE)</f>
        <v>67</v>
      </c>
      <c r="B255">
        <f>IF(A254&lt;&gt;Block[[#This Row],[No]],1,B254+1)</f>
        <v>3</v>
      </c>
      <c r="C255" t="s">
        <v>216</v>
      </c>
      <c r="D255" t="s">
        <v>55</v>
      </c>
      <c r="E255" t="s">
        <v>23</v>
      </c>
      <c r="F255" t="s">
        <v>25</v>
      </c>
      <c r="G255" t="s">
        <v>56</v>
      </c>
      <c r="H255" t="s">
        <v>71</v>
      </c>
      <c r="I255">
        <v>1</v>
      </c>
      <c r="J255" t="s">
        <v>258</v>
      </c>
      <c r="K255" s="3" t="s">
        <v>187</v>
      </c>
      <c r="L255" s="3" t="s">
        <v>172</v>
      </c>
      <c r="M255">
        <v>25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ユニフォーム駒木輝ICONIC</v>
      </c>
    </row>
    <row r="256" spans="1:20" x14ac:dyDescent="0.3">
      <c r="A256">
        <f>VLOOKUP(Block[[#This Row],[No用]],SetNo[[No.用]:[vlookup 用]],2,FALSE)</f>
        <v>68</v>
      </c>
      <c r="B256">
        <f>IF(A255&lt;&gt;Block[[#This Row],[No]],1,B255+1)</f>
        <v>1</v>
      </c>
      <c r="C256" t="s">
        <v>216</v>
      </c>
      <c r="D256" t="s">
        <v>57</v>
      </c>
      <c r="E256" t="s">
        <v>24</v>
      </c>
      <c r="F256" t="s">
        <v>26</v>
      </c>
      <c r="G256" t="s">
        <v>56</v>
      </c>
      <c r="H256" t="s">
        <v>71</v>
      </c>
      <c r="I256">
        <v>1</v>
      </c>
      <c r="J256" t="s">
        <v>258</v>
      </c>
      <c r="K256" s="3" t="s">
        <v>184</v>
      </c>
      <c r="L256" s="3" t="s">
        <v>183</v>
      </c>
      <c r="M256">
        <v>33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ユニフォーム茶屋和馬ICONIC</v>
      </c>
    </row>
    <row r="257" spans="1:20" x14ac:dyDescent="0.3">
      <c r="A257">
        <f>VLOOKUP(Block[[#This Row],[No用]],SetNo[[No.用]:[vlookup 用]],2,FALSE)</f>
        <v>68</v>
      </c>
      <c r="B257">
        <f>IF(A256&lt;&gt;Block[[#This Row],[No]],1,B256+1)</f>
        <v>2</v>
      </c>
      <c r="C257" t="s">
        <v>216</v>
      </c>
      <c r="D257" t="s">
        <v>57</v>
      </c>
      <c r="E257" t="s">
        <v>24</v>
      </c>
      <c r="F257" t="s">
        <v>26</v>
      </c>
      <c r="G257" t="s">
        <v>56</v>
      </c>
      <c r="H257" t="s">
        <v>71</v>
      </c>
      <c r="I257">
        <v>1</v>
      </c>
      <c r="J257" t="s">
        <v>258</v>
      </c>
      <c r="K257" s="3" t="s">
        <v>185</v>
      </c>
      <c r="L257" s="3" t="s">
        <v>183</v>
      </c>
      <c r="M257">
        <v>33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ユニフォーム茶屋和馬ICONIC</v>
      </c>
    </row>
    <row r="258" spans="1:20" x14ac:dyDescent="0.3">
      <c r="A258">
        <f>VLOOKUP(Block[[#This Row],[No用]],SetNo[[No.用]:[vlookup 用]],2,FALSE)</f>
        <v>68</v>
      </c>
      <c r="B258">
        <f>IF(A257&lt;&gt;Block[[#This Row],[No]],1,B257+1)</f>
        <v>3</v>
      </c>
      <c r="C258" t="s">
        <v>216</v>
      </c>
      <c r="D258" t="s">
        <v>57</v>
      </c>
      <c r="E258" t="s">
        <v>24</v>
      </c>
      <c r="F258" t="s">
        <v>26</v>
      </c>
      <c r="G258" t="s">
        <v>56</v>
      </c>
      <c r="H258" t="s">
        <v>71</v>
      </c>
      <c r="I258">
        <v>1</v>
      </c>
      <c r="J258" t="s">
        <v>258</v>
      </c>
      <c r="K258" s="3" t="s">
        <v>244</v>
      </c>
      <c r="L258" s="3" t="s">
        <v>183</v>
      </c>
      <c r="M258">
        <v>36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ユニフォーム茶屋和馬ICONIC</v>
      </c>
    </row>
    <row r="259" spans="1:20" x14ac:dyDescent="0.3">
      <c r="A259">
        <f>VLOOKUP(Block[[#This Row],[No用]],SetNo[[No.用]:[vlookup 用]],2,FALSE)</f>
        <v>68</v>
      </c>
      <c r="B259">
        <f>IF(A258&lt;&gt;Block[[#This Row],[No]],1,B258+1)</f>
        <v>4</v>
      </c>
      <c r="C259" t="s">
        <v>216</v>
      </c>
      <c r="D259" t="s">
        <v>57</v>
      </c>
      <c r="E259" t="s">
        <v>24</v>
      </c>
      <c r="F259" t="s">
        <v>26</v>
      </c>
      <c r="G259" t="s">
        <v>56</v>
      </c>
      <c r="H259" t="s">
        <v>71</v>
      </c>
      <c r="I259">
        <v>1</v>
      </c>
      <c r="J259" t="s">
        <v>258</v>
      </c>
      <c r="K259" s="3" t="s">
        <v>187</v>
      </c>
      <c r="L259" s="3" t="s">
        <v>172</v>
      </c>
      <c r="M259">
        <v>31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ユニフォーム茶屋和馬ICONIC</v>
      </c>
    </row>
    <row r="260" spans="1:20" x14ac:dyDescent="0.3">
      <c r="A260">
        <f>VLOOKUP(Block[[#This Row],[No用]],SetNo[[No.用]:[vlookup 用]],2,FALSE)</f>
        <v>68</v>
      </c>
      <c r="B260">
        <f>IF(A259&lt;&gt;Block[[#This Row],[No]],1,B259+1)</f>
        <v>5</v>
      </c>
      <c r="C260" t="s">
        <v>216</v>
      </c>
      <c r="D260" t="s">
        <v>57</v>
      </c>
      <c r="E260" t="s">
        <v>24</v>
      </c>
      <c r="F260" t="s">
        <v>26</v>
      </c>
      <c r="G260" t="s">
        <v>56</v>
      </c>
      <c r="H260" t="s">
        <v>71</v>
      </c>
      <c r="I260">
        <v>1</v>
      </c>
      <c r="J260" t="s">
        <v>258</v>
      </c>
      <c r="K260" s="3" t="s">
        <v>259</v>
      </c>
      <c r="L260" s="3" t="s">
        <v>172</v>
      </c>
      <c r="M260">
        <v>31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ユニフォーム茶屋和馬ICONIC</v>
      </c>
    </row>
    <row r="261" spans="1:20" x14ac:dyDescent="0.3">
      <c r="A261">
        <f>VLOOKUP(Block[[#This Row],[No用]],SetNo[[No.用]:[vlookup 用]],2,FALSE)</f>
        <v>68</v>
      </c>
      <c r="B261">
        <f>IF(A260&lt;&gt;Block[[#This Row],[No]],1,B260+1)</f>
        <v>6</v>
      </c>
      <c r="C261" t="s">
        <v>216</v>
      </c>
      <c r="D261" t="s">
        <v>57</v>
      </c>
      <c r="E261" t="s">
        <v>24</v>
      </c>
      <c r="F261" t="s">
        <v>26</v>
      </c>
      <c r="G261" t="s">
        <v>56</v>
      </c>
      <c r="H261" t="s">
        <v>71</v>
      </c>
      <c r="I261">
        <v>1</v>
      </c>
      <c r="J261" t="s">
        <v>258</v>
      </c>
      <c r="K261" s="3" t="s">
        <v>193</v>
      </c>
      <c r="L261" s="3" t="s">
        <v>235</v>
      </c>
      <c r="M261">
        <v>45</v>
      </c>
      <c r="N261">
        <v>0</v>
      </c>
      <c r="O261">
        <v>55</v>
      </c>
      <c r="P261">
        <v>0</v>
      </c>
      <c r="T261" t="str">
        <f>Block[[#This Row],[服装]]&amp;Block[[#This Row],[名前]]&amp;Block[[#This Row],[レアリティ]]</f>
        <v>ユニフォーム茶屋和馬ICONIC</v>
      </c>
    </row>
    <row r="262" spans="1:20" x14ac:dyDescent="0.3">
      <c r="A262">
        <f>VLOOKUP(Block[[#This Row],[No用]],SetNo[[No.用]:[vlookup 用]],2,FALSE)</f>
        <v>69</v>
      </c>
      <c r="B262">
        <f>IF(A261&lt;&gt;Block[[#This Row],[No]],1,B261+1)</f>
        <v>1</v>
      </c>
      <c r="C262" t="s">
        <v>216</v>
      </c>
      <c r="D262" t="s">
        <v>58</v>
      </c>
      <c r="E262" t="s">
        <v>24</v>
      </c>
      <c r="F262" t="s">
        <v>25</v>
      </c>
      <c r="G262" t="s">
        <v>56</v>
      </c>
      <c r="H262" t="s">
        <v>71</v>
      </c>
      <c r="I262">
        <v>1</v>
      </c>
      <c r="J262" t="s">
        <v>258</v>
      </c>
      <c r="K262" s="3" t="s">
        <v>184</v>
      </c>
      <c r="L262" s="3" t="s">
        <v>172</v>
      </c>
      <c r="M262">
        <v>25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ユニフォーム玉川弘樹ICONIC</v>
      </c>
    </row>
    <row r="263" spans="1:20" x14ac:dyDescent="0.3">
      <c r="A263">
        <f>VLOOKUP(Block[[#This Row],[No用]],SetNo[[No.用]:[vlookup 用]],2,FALSE)</f>
        <v>69</v>
      </c>
      <c r="B263">
        <f>IF(A262&lt;&gt;Block[[#This Row],[No]],1,B262+1)</f>
        <v>2</v>
      </c>
      <c r="C263" t="s">
        <v>216</v>
      </c>
      <c r="D263" t="s">
        <v>58</v>
      </c>
      <c r="E263" t="s">
        <v>24</v>
      </c>
      <c r="F263" t="s">
        <v>25</v>
      </c>
      <c r="G263" t="s">
        <v>56</v>
      </c>
      <c r="H263" t="s">
        <v>71</v>
      </c>
      <c r="I263">
        <v>1</v>
      </c>
      <c r="J263" t="s">
        <v>258</v>
      </c>
      <c r="K263" s="3" t="s">
        <v>185</v>
      </c>
      <c r="L263" s="3" t="s">
        <v>172</v>
      </c>
      <c r="M263">
        <v>25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ユニフォーム玉川弘樹ICONIC</v>
      </c>
    </row>
    <row r="264" spans="1:20" x14ac:dyDescent="0.3">
      <c r="A264">
        <f>VLOOKUP(Block[[#This Row],[No用]],SetNo[[No.用]:[vlookup 用]],2,FALSE)</f>
        <v>69</v>
      </c>
      <c r="B264">
        <f>IF(A263&lt;&gt;Block[[#This Row],[No]],1,B263+1)</f>
        <v>3</v>
      </c>
      <c r="C264" t="s">
        <v>216</v>
      </c>
      <c r="D264" t="s">
        <v>58</v>
      </c>
      <c r="E264" t="s">
        <v>24</v>
      </c>
      <c r="F264" t="s">
        <v>25</v>
      </c>
      <c r="G264" t="s">
        <v>56</v>
      </c>
      <c r="H264" t="s">
        <v>71</v>
      </c>
      <c r="I264">
        <v>1</v>
      </c>
      <c r="J264" t="s">
        <v>258</v>
      </c>
      <c r="K264" s="3" t="s">
        <v>187</v>
      </c>
      <c r="L264" s="3" t="s">
        <v>172</v>
      </c>
      <c r="M264">
        <v>25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ユニフォーム玉川弘樹ICONIC</v>
      </c>
    </row>
    <row r="265" spans="1:20" x14ac:dyDescent="0.3">
      <c r="A265">
        <f>VLOOKUP(Block[[#This Row],[No用]],SetNo[[No.用]:[vlookup 用]],2,FALSE)</f>
        <v>69</v>
      </c>
      <c r="B265">
        <f>IF(A264&lt;&gt;Block[[#This Row],[No]],1,B264+1)</f>
        <v>4</v>
      </c>
      <c r="C265" t="s">
        <v>216</v>
      </c>
      <c r="D265" t="s">
        <v>58</v>
      </c>
      <c r="E265" t="s">
        <v>24</v>
      </c>
      <c r="F265" t="s">
        <v>25</v>
      </c>
      <c r="G265" t="s">
        <v>56</v>
      </c>
      <c r="H265" t="s">
        <v>71</v>
      </c>
      <c r="I265">
        <v>1</v>
      </c>
      <c r="J265" t="s">
        <v>258</v>
      </c>
      <c r="K265" s="3" t="s">
        <v>259</v>
      </c>
      <c r="L265" s="3" t="s">
        <v>172</v>
      </c>
      <c r="M265">
        <v>25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ユニフォーム玉川弘樹ICONIC</v>
      </c>
    </row>
    <row r="266" spans="1:20" x14ac:dyDescent="0.3">
      <c r="A266">
        <f>VLOOKUP(Block[[#This Row],[No用]],SetNo[[No.用]:[vlookup 用]],2,FALSE)</f>
        <v>70</v>
      </c>
      <c r="B266">
        <f>IF(A265&lt;&gt;Block[[#This Row],[No]],1,B265+1)</f>
        <v>1</v>
      </c>
      <c r="C266" t="s">
        <v>216</v>
      </c>
      <c r="D266" t="s">
        <v>59</v>
      </c>
      <c r="E266" t="s">
        <v>24</v>
      </c>
      <c r="F266" t="s">
        <v>21</v>
      </c>
      <c r="G266" t="s">
        <v>56</v>
      </c>
      <c r="H266" t="s">
        <v>71</v>
      </c>
      <c r="I266">
        <v>1</v>
      </c>
      <c r="J266" t="s">
        <v>258</v>
      </c>
      <c r="M266">
        <v>0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ユニフォーム桜井大河ICONIC</v>
      </c>
    </row>
    <row r="267" spans="1:20" x14ac:dyDescent="0.3">
      <c r="A267">
        <f>VLOOKUP(Block[[#This Row],[No用]],SetNo[[No.用]:[vlookup 用]],2,FALSE)</f>
        <v>71</v>
      </c>
      <c r="B267">
        <f>IF(A266&lt;&gt;Block[[#This Row],[No]],1,B266+1)</f>
        <v>1</v>
      </c>
      <c r="C267" t="s">
        <v>216</v>
      </c>
      <c r="D267" t="s">
        <v>60</v>
      </c>
      <c r="E267" t="s">
        <v>24</v>
      </c>
      <c r="F267" t="s">
        <v>31</v>
      </c>
      <c r="G267" t="s">
        <v>56</v>
      </c>
      <c r="H267" t="s">
        <v>71</v>
      </c>
      <c r="I267">
        <v>1</v>
      </c>
      <c r="J267" t="s">
        <v>258</v>
      </c>
      <c r="K267" s="3" t="s">
        <v>184</v>
      </c>
      <c r="L267" s="3" t="s">
        <v>172</v>
      </c>
      <c r="M267">
        <v>27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ユニフォーム芳賀良治ICONIC</v>
      </c>
    </row>
    <row r="268" spans="1:20" x14ac:dyDescent="0.3">
      <c r="A268">
        <f>VLOOKUP(Block[[#This Row],[No用]],SetNo[[No.用]:[vlookup 用]],2,FALSE)</f>
        <v>71</v>
      </c>
      <c r="B268">
        <f>IF(A267&lt;&gt;Block[[#This Row],[No]],1,B267+1)</f>
        <v>2</v>
      </c>
      <c r="C268" t="s">
        <v>216</v>
      </c>
      <c r="D268" t="s">
        <v>60</v>
      </c>
      <c r="E268" t="s">
        <v>24</v>
      </c>
      <c r="F268" t="s">
        <v>31</v>
      </c>
      <c r="G268" t="s">
        <v>56</v>
      </c>
      <c r="H268" t="s">
        <v>71</v>
      </c>
      <c r="I268">
        <v>1</v>
      </c>
      <c r="J268" t="s">
        <v>258</v>
      </c>
      <c r="K268" s="3" t="s">
        <v>185</v>
      </c>
      <c r="L268" s="3" t="s">
        <v>172</v>
      </c>
      <c r="M268">
        <v>27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ユニフォーム芳賀良治ICONIC</v>
      </c>
    </row>
    <row r="269" spans="1:20" x14ac:dyDescent="0.3">
      <c r="A269">
        <f>VLOOKUP(Block[[#This Row],[No用]],SetNo[[No.用]:[vlookup 用]],2,FALSE)</f>
        <v>71</v>
      </c>
      <c r="B269">
        <f>IF(A268&lt;&gt;Block[[#This Row],[No]],1,B268+1)</f>
        <v>3</v>
      </c>
      <c r="C269" t="s">
        <v>216</v>
      </c>
      <c r="D269" t="s">
        <v>60</v>
      </c>
      <c r="E269" t="s">
        <v>24</v>
      </c>
      <c r="F269" t="s">
        <v>31</v>
      </c>
      <c r="G269" t="s">
        <v>56</v>
      </c>
      <c r="H269" t="s">
        <v>71</v>
      </c>
      <c r="I269">
        <v>1</v>
      </c>
      <c r="J269" t="s">
        <v>258</v>
      </c>
      <c r="K269" s="3" t="s">
        <v>259</v>
      </c>
      <c r="L269" s="3" t="s">
        <v>172</v>
      </c>
      <c r="M269">
        <v>26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ユニフォーム芳賀良治ICONIC</v>
      </c>
    </row>
    <row r="270" spans="1:20" x14ac:dyDescent="0.3">
      <c r="A270">
        <f>VLOOKUP(Block[[#This Row],[No用]],SetNo[[No.用]:[vlookup 用]],2,FALSE)</f>
        <v>72</v>
      </c>
      <c r="B270">
        <f>IF(A269&lt;&gt;Block[[#This Row],[No]],1,B269+1)</f>
        <v>1</v>
      </c>
      <c r="C270" t="s">
        <v>216</v>
      </c>
      <c r="D270" t="s">
        <v>61</v>
      </c>
      <c r="E270" t="s">
        <v>24</v>
      </c>
      <c r="F270" t="s">
        <v>26</v>
      </c>
      <c r="G270" t="s">
        <v>56</v>
      </c>
      <c r="H270" t="s">
        <v>71</v>
      </c>
      <c r="I270">
        <v>1</v>
      </c>
      <c r="J270" t="s">
        <v>258</v>
      </c>
      <c r="K270" s="3" t="s">
        <v>184</v>
      </c>
      <c r="L270" s="3" t="s">
        <v>183</v>
      </c>
      <c r="M270">
        <v>35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ユニフォーム渋谷陸斗ICONIC</v>
      </c>
    </row>
    <row r="271" spans="1:20" x14ac:dyDescent="0.3">
      <c r="A271">
        <f>VLOOKUP(Block[[#This Row],[No用]],SetNo[[No.用]:[vlookup 用]],2,FALSE)</f>
        <v>72</v>
      </c>
      <c r="B271">
        <f>IF(A270&lt;&gt;Block[[#This Row],[No]],1,B270+1)</f>
        <v>2</v>
      </c>
      <c r="C271" t="s">
        <v>216</v>
      </c>
      <c r="D271" t="s">
        <v>61</v>
      </c>
      <c r="E271" t="s">
        <v>24</v>
      </c>
      <c r="F271" t="s">
        <v>26</v>
      </c>
      <c r="G271" t="s">
        <v>56</v>
      </c>
      <c r="H271" t="s">
        <v>71</v>
      </c>
      <c r="I271">
        <v>1</v>
      </c>
      <c r="J271" t="s">
        <v>258</v>
      </c>
      <c r="K271" s="3" t="s">
        <v>185</v>
      </c>
      <c r="L271" s="3" t="s">
        <v>183</v>
      </c>
      <c r="M271">
        <v>35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ユニフォーム渋谷陸斗ICONIC</v>
      </c>
    </row>
    <row r="272" spans="1:20" x14ac:dyDescent="0.3">
      <c r="A272">
        <f>VLOOKUP(Block[[#This Row],[No用]],SetNo[[No.用]:[vlookup 用]],2,FALSE)</f>
        <v>72</v>
      </c>
      <c r="B272">
        <f>IF(A271&lt;&gt;Block[[#This Row],[No]],1,B271+1)</f>
        <v>3</v>
      </c>
      <c r="C272" t="s">
        <v>216</v>
      </c>
      <c r="D272" t="s">
        <v>61</v>
      </c>
      <c r="E272" t="s">
        <v>24</v>
      </c>
      <c r="F272" t="s">
        <v>26</v>
      </c>
      <c r="G272" t="s">
        <v>56</v>
      </c>
      <c r="H272" t="s">
        <v>71</v>
      </c>
      <c r="I272">
        <v>1</v>
      </c>
      <c r="J272" t="s">
        <v>258</v>
      </c>
      <c r="K272" s="3" t="s">
        <v>189</v>
      </c>
      <c r="L272" s="3" t="s">
        <v>183</v>
      </c>
      <c r="M272">
        <v>42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ユニフォーム渋谷陸斗ICONIC</v>
      </c>
    </row>
    <row r="273" spans="1:20" x14ac:dyDescent="0.3">
      <c r="A273">
        <f>VLOOKUP(Block[[#This Row],[No用]],SetNo[[No.用]:[vlookup 用]],2,FALSE)</f>
        <v>72</v>
      </c>
      <c r="B273">
        <f>IF(A272&lt;&gt;Block[[#This Row],[No]],1,B272+1)</f>
        <v>4</v>
      </c>
      <c r="C273" t="s">
        <v>216</v>
      </c>
      <c r="D273" t="s">
        <v>61</v>
      </c>
      <c r="E273" t="s">
        <v>24</v>
      </c>
      <c r="F273" t="s">
        <v>26</v>
      </c>
      <c r="G273" t="s">
        <v>56</v>
      </c>
      <c r="H273" t="s">
        <v>71</v>
      </c>
      <c r="I273">
        <v>1</v>
      </c>
      <c r="J273" t="s">
        <v>258</v>
      </c>
      <c r="K273" s="3" t="s">
        <v>187</v>
      </c>
      <c r="L273" s="3" t="s">
        <v>172</v>
      </c>
      <c r="M273">
        <v>32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ユニフォーム渋谷陸斗ICONIC</v>
      </c>
    </row>
    <row r="274" spans="1:20" x14ac:dyDescent="0.3">
      <c r="A274">
        <f>VLOOKUP(Block[[#This Row],[No用]],SetNo[[No.用]:[vlookup 用]],2,FALSE)</f>
        <v>72</v>
      </c>
      <c r="B274">
        <f>IF(A273&lt;&gt;Block[[#This Row],[No]],1,B273+1)</f>
        <v>5</v>
      </c>
      <c r="C274" t="s">
        <v>216</v>
      </c>
      <c r="D274" t="s">
        <v>61</v>
      </c>
      <c r="E274" t="s">
        <v>24</v>
      </c>
      <c r="F274" t="s">
        <v>26</v>
      </c>
      <c r="G274" t="s">
        <v>56</v>
      </c>
      <c r="H274" t="s">
        <v>71</v>
      </c>
      <c r="I274">
        <v>1</v>
      </c>
      <c r="J274" t="s">
        <v>258</v>
      </c>
      <c r="K274" s="3" t="s">
        <v>259</v>
      </c>
      <c r="L274" s="3" t="s">
        <v>172</v>
      </c>
      <c r="M274">
        <v>32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ユニフォーム渋谷陸斗ICONIC</v>
      </c>
    </row>
    <row r="275" spans="1:20" x14ac:dyDescent="0.3">
      <c r="A275">
        <f>VLOOKUP(Block[[#This Row],[No用]],SetNo[[No.用]:[vlookup 用]],2,FALSE)</f>
        <v>72</v>
      </c>
      <c r="B275">
        <f>IF(A274&lt;&gt;Block[[#This Row],[No]],1,B274+1)</f>
        <v>6</v>
      </c>
      <c r="C275" t="s">
        <v>216</v>
      </c>
      <c r="D275" t="s">
        <v>61</v>
      </c>
      <c r="E275" t="s">
        <v>24</v>
      </c>
      <c r="F275" t="s">
        <v>26</v>
      </c>
      <c r="G275" t="s">
        <v>56</v>
      </c>
      <c r="H275" t="s">
        <v>71</v>
      </c>
      <c r="I275">
        <v>1</v>
      </c>
      <c r="J275" t="s">
        <v>258</v>
      </c>
      <c r="K275" s="3" t="s">
        <v>193</v>
      </c>
      <c r="L275" s="3" t="s">
        <v>235</v>
      </c>
      <c r="M275">
        <v>45</v>
      </c>
      <c r="N275">
        <v>0</v>
      </c>
      <c r="O275">
        <v>55</v>
      </c>
      <c r="P275">
        <v>0</v>
      </c>
      <c r="T275" t="str">
        <f>Block[[#This Row],[服装]]&amp;Block[[#This Row],[名前]]&amp;Block[[#This Row],[レアリティ]]</f>
        <v>ユニフォーム渋谷陸斗ICONIC</v>
      </c>
    </row>
    <row r="276" spans="1:20" x14ac:dyDescent="0.3">
      <c r="A276">
        <f>VLOOKUP(Block[[#This Row],[No用]],SetNo[[No.用]:[vlookup 用]],2,FALSE)</f>
        <v>73</v>
      </c>
      <c r="B276">
        <f>IF(A275&lt;&gt;Block[[#This Row],[No]],1,B275+1)</f>
        <v>1</v>
      </c>
      <c r="C276" t="s">
        <v>216</v>
      </c>
      <c r="D276" t="s">
        <v>62</v>
      </c>
      <c r="E276" t="s">
        <v>24</v>
      </c>
      <c r="F276" t="s">
        <v>25</v>
      </c>
      <c r="G276" t="s">
        <v>56</v>
      </c>
      <c r="H276" t="s">
        <v>71</v>
      </c>
      <c r="I276">
        <v>1</v>
      </c>
      <c r="J276" t="s">
        <v>258</v>
      </c>
      <c r="K276" s="3" t="s">
        <v>184</v>
      </c>
      <c r="L276" s="3" t="s">
        <v>172</v>
      </c>
      <c r="M276">
        <v>26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ユニフォーム池尻隼人ICONIC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2</v>
      </c>
      <c r="C277" t="s">
        <v>216</v>
      </c>
      <c r="D277" t="s">
        <v>62</v>
      </c>
      <c r="E277" t="s">
        <v>24</v>
      </c>
      <c r="F277" t="s">
        <v>25</v>
      </c>
      <c r="G277" t="s">
        <v>56</v>
      </c>
      <c r="H277" t="s">
        <v>71</v>
      </c>
      <c r="I277">
        <v>1</v>
      </c>
      <c r="J277" t="s">
        <v>258</v>
      </c>
      <c r="K277" s="3" t="s">
        <v>185</v>
      </c>
      <c r="L277" s="3" t="s">
        <v>172</v>
      </c>
      <c r="M277">
        <v>26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ユニフォーム池尻隼人ICONIC</v>
      </c>
    </row>
    <row r="278" spans="1:20" x14ac:dyDescent="0.3">
      <c r="A278">
        <f>VLOOKUP(Block[[#This Row],[No用]],SetNo[[No.用]:[vlookup 用]],2,FALSE)</f>
        <v>73</v>
      </c>
      <c r="B278">
        <f>IF(A277&lt;&gt;Block[[#This Row],[No]],1,B277+1)</f>
        <v>3</v>
      </c>
      <c r="C278" t="s">
        <v>216</v>
      </c>
      <c r="D278" t="s">
        <v>62</v>
      </c>
      <c r="E278" t="s">
        <v>24</v>
      </c>
      <c r="F278" t="s">
        <v>25</v>
      </c>
      <c r="G278" t="s">
        <v>56</v>
      </c>
      <c r="H278" t="s">
        <v>71</v>
      </c>
      <c r="I278">
        <v>1</v>
      </c>
      <c r="J278" t="s">
        <v>258</v>
      </c>
      <c r="K278" s="3" t="s">
        <v>187</v>
      </c>
      <c r="L278" s="3" t="s">
        <v>172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ユニフォーム池尻隼人ICONIC</v>
      </c>
    </row>
    <row r="279" spans="1:20" x14ac:dyDescent="0.3">
      <c r="A279">
        <f>VLOOKUP(Block[[#This Row],[No用]],SetNo[[No.用]:[vlookup 用]],2,FALSE)</f>
        <v>73</v>
      </c>
      <c r="B279">
        <f>IF(A278&lt;&gt;Block[[#This Row],[No]],1,B278+1)</f>
        <v>4</v>
      </c>
      <c r="C279" t="s">
        <v>216</v>
      </c>
      <c r="D279" t="s">
        <v>62</v>
      </c>
      <c r="E279" t="s">
        <v>24</v>
      </c>
      <c r="F279" t="s">
        <v>25</v>
      </c>
      <c r="G279" t="s">
        <v>56</v>
      </c>
      <c r="H279" t="s">
        <v>71</v>
      </c>
      <c r="I279">
        <v>1</v>
      </c>
      <c r="J279" t="s">
        <v>258</v>
      </c>
      <c r="K279" s="3" t="s">
        <v>259</v>
      </c>
      <c r="L279" s="3" t="s">
        <v>172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ユニフォーム池尻隼人ICONIC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1</v>
      </c>
      <c r="C280" t="s">
        <v>216</v>
      </c>
      <c r="D280" t="s">
        <v>63</v>
      </c>
      <c r="E280" t="s">
        <v>28</v>
      </c>
      <c r="F280" t="s">
        <v>25</v>
      </c>
      <c r="G280" t="s">
        <v>64</v>
      </c>
      <c r="H280" t="s">
        <v>71</v>
      </c>
      <c r="I280">
        <v>1</v>
      </c>
      <c r="J280" t="s">
        <v>258</v>
      </c>
      <c r="K280" s="3" t="s">
        <v>184</v>
      </c>
      <c r="L280" s="3" t="s">
        <v>172</v>
      </c>
      <c r="M280">
        <v>26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ユニフォーム十和田良樹ICONIC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2</v>
      </c>
      <c r="C281" t="s">
        <v>216</v>
      </c>
      <c r="D281" t="s">
        <v>63</v>
      </c>
      <c r="E281" t="s">
        <v>28</v>
      </c>
      <c r="F281" t="s">
        <v>25</v>
      </c>
      <c r="G281" t="s">
        <v>64</v>
      </c>
      <c r="H281" t="s">
        <v>71</v>
      </c>
      <c r="I281">
        <v>1</v>
      </c>
      <c r="J281" t="s">
        <v>258</v>
      </c>
      <c r="K281" s="3" t="s">
        <v>185</v>
      </c>
      <c r="L281" s="3" t="s">
        <v>172</v>
      </c>
      <c r="M281">
        <v>26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ユニフォーム十和田良樹ICONIC</v>
      </c>
    </row>
    <row r="282" spans="1:20" x14ac:dyDescent="0.3">
      <c r="A282">
        <f>VLOOKUP(Block[[#This Row],[No用]],SetNo[[No.用]:[vlookup 用]],2,FALSE)</f>
        <v>74</v>
      </c>
      <c r="B282">
        <f>IF(A281&lt;&gt;Block[[#This Row],[No]],1,B281+1)</f>
        <v>3</v>
      </c>
      <c r="C282" t="s">
        <v>216</v>
      </c>
      <c r="D282" t="s">
        <v>63</v>
      </c>
      <c r="E282" t="s">
        <v>28</v>
      </c>
      <c r="F282" t="s">
        <v>25</v>
      </c>
      <c r="G282" t="s">
        <v>64</v>
      </c>
      <c r="H282" t="s">
        <v>71</v>
      </c>
      <c r="I282">
        <v>1</v>
      </c>
      <c r="J282" t="s">
        <v>258</v>
      </c>
      <c r="K282" s="3" t="s">
        <v>187</v>
      </c>
      <c r="L282" s="3" t="s">
        <v>172</v>
      </c>
      <c r="M282">
        <v>26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ユニフォーム十和田良樹ICONIC</v>
      </c>
    </row>
    <row r="283" spans="1:20" x14ac:dyDescent="0.3">
      <c r="A283">
        <f>VLOOKUP(Block[[#This Row],[No用]],SetNo[[No.用]:[vlookup 用]],2,FALSE)</f>
        <v>74</v>
      </c>
      <c r="B283">
        <f>IF(A282&lt;&gt;Block[[#This Row],[No]],1,B282+1)</f>
        <v>4</v>
      </c>
      <c r="C283" t="s">
        <v>216</v>
      </c>
      <c r="D283" t="s">
        <v>63</v>
      </c>
      <c r="E283" t="s">
        <v>28</v>
      </c>
      <c r="F283" t="s">
        <v>25</v>
      </c>
      <c r="G283" t="s">
        <v>64</v>
      </c>
      <c r="H283" t="s">
        <v>71</v>
      </c>
      <c r="I283">
        <v>1</v>
      </c>
      <c r="J283" t="s">
        <v>258</v>
      </c>
      <c r="K283" s="3" t="s">
        <v>259</v>
      </c>
      <c r="L283" s="3" t="s">
        <v>172</v>
      </c>
      <c r="M283">
        <v>26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ユニフォーム十和田良樹ICONIC</v>
      </c>
    </row>
    <row r="284" spans="1:20" x14ac:dyDescent="0.3">
      <c r="A284">
        <f>VLOOKUP(Block[[#This Row],[No用]],SetNo[[No.用]:[vlookup 用]],2,FALSE)</f>
        <v>75</v>
      </c>
      <c r="B284">
        <f>IF(A283&lt;&gt;Block[[#This Row],[No]],1,B283+1)</f>
        <v>1</v>
      </c>
      <c r="C284" t="s">
        <v>216</v>
      </c>
      <c r="D284" t="s">
        <v>65</v>
      </c>
      <c r="E284" t="s">
        <v>28</v>
      </c>
      <c r="F284" t="s">
        <v>26</v>
      </c>
      <c r="G284" t="s">
        <v>64</v>
      </c>
      <c r="H284" t="s">
        <v>71</v>
      </c>
      <c r="I284">
        <v>1</v>
      </c>
      <c r="J284" t="s">
        <v>258</v>
      </c>
      <c r="K284" s="3" t="s">
        <v>184</v>
      </c>
      <c r="L284" s="3" t="s">
        <v>183</v>
      </c>
      <c r="M284">
        <v>35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ユニフォーム森岳歩ICONIC</v>
      </c>
    </row>
    <row r="285" spans="1:20" x14ac:dyDescent="0.3">
      <c r="A285">
        <f>VLOOKUP(Block[[#This Row],[No用]],SetNo[[No.用]:[vlookup 用]],2,FALSE)</f>
        <v>75</v>
      </c>
      <c r="B285">
        <f>IF(A284&lt;&gt;Block[[#This Row],[No]],1,B284+1)</f>
        <v>2</v>
      </c>
      <c r="C285" t="s">
        <v>216</v>
      </c>
      <c r="D285" t="s">
        <v>65</v>
      </c>
      <c r="E285" t="s">
        <v>28</v>
      </c>
      <c r="F285" t="s">
        <v>26</v>
      </c>
      <c r="G285" t="s">
        <v>64</v>
      </c>
      <c r="H285" t="s">
        <v>71</v>
      </c>
      <c r="I285">
        <v>1</v>
      </c>
      <c r="J285" t="s">
        <v>258</v>
      </c>
      <c r="K285" s="3" t="s">
        <v>185</v>
      </c>
      <c r="L285" s="3" t="s">
        <v>183</v>
      </c>
      <c r="M285">
        <v>35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ユニフォーム森岳歩ICONIC</v>
      </c>
    </row>
    <row r="286" spans="1:20" x14ac:dyDescent="0.3">
      <c r="A286">
        <f>VLOOKUP(Block[[#This Row],[No用]],SetNo[[No.用]:[vlookup 用]],2,FALSE)</f>
        <v>75</v>
      </c>
      <c r="B286">
        <f>IF(A285&lt;&gt;Block[[#This Row],[No]],1,B285+1)</f>
        <v>3</v>
      </c>
      <c r="C286" t="s">
        <v>216</v>
      </c>
      <c r="D286" t="s">
        <v>65</v>
      </c>
      <c r="E286" t="s">
        <v>28</v>
      </c>
      <c r="F286" t="s">
        <v>26</v>
      </c>
      <c r="G286" t="s">
        <v>64</v>
      </c>
      <c r="H286" t="s">
        <v>71</v>
      </c>
      <c r="I286">
        <v>1</v>
      </c>
      <c r="J286" t="s">
        <v>258</v>
      </c>
      <c r="K286" s="3" t="s">
        <v>202</v>
      </c>
      <c r="L286" s="3" t="s">
        <v>183</v>
      </c>
      <c r="M286">
        <v>42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ユニフォーム森岳歩ICONIC</v>
      </c>
    </row>
    <row r="287" spans="1:20" x14ac:dyDescent="0.3">
      <c r="A287">
        <f>VLOOKUP(Block[[#This Row],[No用]],SetNo[[No.用]:[vlookup 用]],2,FALSE)</f>
        <v>75</v>
      </c>
      <c r="B287">
        <f>IF(A286&lt;&gt;Block[[#This Row],[No]],1,B286+1)</f>
        <v>4</v>
      </c>
      <c r="C287" t="s">
        <v>216</v>
      </c>
      <c r="D287" t="s">
        <v>65</v>
      </c>
      <c r="E287" t="s">
        <v>28</v>
      </c>
      <c r="F287" t="s">
        <v>26</v>
      </c>
      <c r="G287" t="s">
        <v>64</v>
      </c>
      <c r="H287" t="s">
        <v>71</v>
      </c>
      <c r="I287">
        <v>1</v>
      </c>
      <c r="J287" t="s">
        <v>258</v>
      </c>
      <c r="K287" s="3" t="s">
        <v>187</v>
      </c>
      <c r="L287" s="3" t="s">
        <v>172</v>
      </c>
      <c r="M287">
        <v>32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ユニフォーム森岳歩ICONIC</v>
      </c>
    </row>
    <row r="288" spans="1:20" x14ac:dyDescent="0.3">
      <c r="A288">
        <f>VLOOKUP(Block[[#This Row],[No用]],SetNo[[No.用]:[vlookup 用]],2,FALSE)</f>
        <v>75</v>
      </c>
      <c r="B288">
        <f>IF(A287&lt;&gt;Block[[#This Row],[No]],1,B287+1)</f>
        <v>5</v>
      </c>
      <c r="C288" t="s">
        <v>216</v>
      </c>
      <c r="D288" t="s">
        <v>65</v>
      </c>
      <c r="E288" t="s">
        <v>28</v>
      </c>
      <c r="F288" t="s">
        <v>26</v>
      </c>
      <c r="G288" t="s">
        <v>64</v>
      </c>
      <c r="H288" t="s">
        <v>71</v>
      </c>
      <c r="I288">
        <v>1</v>
      </c>
      <c r="J288" t="s">
        <v>258</v>
      </c>
      <c r="K288" s="3" t="s">
        <v>259</v>
      </c>
      <c r="L288" s="3" t="s">
        <v>172</v>
      </c>
      <c r="M288">
        <v>32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ユニフォーム森岳歩ICONIC</v>
      </c>
    </row>
    <row r="289" spans="1:20" x14ac:dyDescent="0.3">
      <c r="A289">
        <f>VLOOKUP(Block[[#This Row],[No用]],SetNo[[No.用]:[vlookup 用]],2,FALSE)</f>
        <v>75</v>
      </c>
      <c r="B289">
        <f>IF(A288&lt;&gt;Block[[#This Row],[No]],1,B288+1)</f>
        <v>6</v>
      </c>
      <c r="C289" t="s">
        <v>216</v>
      </c>
      <c r="D289" t="s">
        <v>65</v>
      </c>
      <c r="E289" t="s">
        <v>28</v>
      </c>
      <c r="F289" t="s">
        <v>26</v>
      </c>
      <c r="G289" t="s">
        <v>64</v>
      </c>
      <c r="H289" t="s">
        <v>71</v>
      </c>
      <c r="I289">
        <v>1</v>
      </c>
      <c r="J289" t="s">
        <v>258</v>
      </c>
      <c r="K289" s="3" t="s">
        <v>193</v>
      </c>
      <c r="L289" s="3" t="s">
        <v>235</v>
      </c>
      <c r="M289">
        <v>44</v>
      </c>
      <c r="N289">
        <v>0</v>
      </c>
      <c r="O289">
        <v>54</v>
      </c>
      <c r="P289">
        <v>0</v>
      </c>
      <c r="T289" t="str">
        <f>Block[[#This Row],[服装]]&amp;Block[[#This Row],[名前]]&amp;Block[[#This Row],[レアリティ]]</f>
        <v>ユニフォーム森岳歩ICONIC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1</v>
      </c>
      <c r="C290" t="s">
        <v>216</v>
      </c>
      <c r="D290" t="s">
        <v>66</v>
      </c>
      <c r="E290" t="s">
        <v>24</v>
      </c>
      <c r="F290" t="s">
        <v>25</v>
      </c>
      <c r="G290" t="s">
        <v>64</v>
      </c>
      <c r="H290" t="s">
        <v>71</v>
      </c>
      <c r="I290">
        <v>1</v>
      </c>
      <c r="J290" t="s">
        <v>258</v>
      </c>
      <c r="K290" s="3" t="s">
        <v>184</v>
      </c>
      <c r="L290" s="3" t="s">
        <v>172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ユニフォーム唐松拓巳ICONIC</v>
      </c>
    </row>
    <row r="291" spans="1:20" x14ac:dyDescent="0.3">
      <c r="A291">
        <f>VLOOKUP(Block[[#This Row],[No用]],SetNo[[No.用]:[vlookup 用]],2,FALSE)</f>
        <v>76</v>
      </c>
      <c r="B291">
        <f>IF(A290&lt;&gt;Block[[#This Row],[No]],1,B290+1)</f>
        <v>2</v>
      </c>
      <c r="C291" t="s">
        <v>216</v>
      </c>
      <c r="D291" t="s">
        <v>66</v>
      </c>
      <c r="E291" t="s">
        <v>24</v>
      </c>
      <c r="F291" t="s">
        <v>25</v>
      </c>
      <c r="G291" t="s">
        <v>64</v>
      </c>
      <c r="H291" t="s">
        <v>71</v>
      </c>
      <c r="I291">
        <v>1</v>
      </c>
      <c r="J291" t="s">
        <v>258</v>
      </c>
      <c r="K291" s="3" t="s">
        <v>185</v>
      </c>
      <c r="L291" s="3" t="s">
        <v>172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ユニフォーム唐松拓巳ICONIC</v>
      </c>
    </row>
    <row r="292" spans="1:20" x14ac:dyDescent="0.3">
      <c r="A292">
        <f>VLOOKUP(Block[[#This Row],[No用]],SetNo[[No.用]:[vlookup 用]],2,FALSE)</f>
        <v>76</v>
      </c>
      <c r="B292">
        <f>IF(A291&lt;&gt;Block[[#This Row],[No]],1,B291+1)</f>
        <v>3</v>
      </c>
      <c r="C292" t="s">
        <v>216</v>
      </c>
      <c r="D292" t="s">
        <v>66</v>
      </c>
      <c r="E292" t="s">
        <v>24</v>
      </c>
      <c r="F292" t="s">
        <v>25</v>
      </c>
      <c r="G292" t="s">
        <v>64</v>
      </c>
      <c r="H292" t="s">
        <v>71</v>
      </c>
      <c r="I292">
        <v>1</v>
      </c>
      <c r="J292" t="s">
        <v>258</v>
      </c>
      <c r="K292" s="3" t="s">
        <v>187</v>
      </c>
      <c r="L292" s="3" t="s">
        <v>172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ユニフォーム唐松拓巳ICONIC</v>
      </c>
    </row>
    <row r="293" spans="1:20" x14ac:dyDescent="0.3">
      <c r="A293">
        <f>VLOOKUP(Block[[#This Row],[No用]],SetNo[[No.用]:[vlookup 用]],2,FALSE)</f>
        <v>76</v>
      </c>
      <c r="B293">
        <f>IF(A292&lt;&gt;Block[[#This Row],[No]],1,B292+1)</f>
        <v>4</v>
      </c>
      <c r="C293" t="s">
        <v>216</v>
      </c>
      <c r="D293" t="s">
        <v>66</v>
      </c>
      <c r="E293" t="s">
        <v>24</v>
      </c>
      <c r="F293" t="s">
        <v>25</v>
      </c>
      <c r="G293" t="s">
        <v>64</v>
      </c>
      <c r="H293" t="s">
        <v>71</v>
      </c>
      <c r="I293">
        <v>1</v>
      </c>
      <c r="J293" t="s">
        <v>258</v>
      </c>
      <c r="K293" s="3" t="s">
        <v>259</v>
      </c>
      <c r="L293" s="3" t="s">
        <v>172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ユニフォーム唐松拓巳ICONIC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1</v>
      </c>
      <c r="C294" t="s">
        <v>216</v>
      </c>
      <c r="D294" t="s">
        <v>67</v>
      </c>
      <c r="E294" t="s">
        <v>28</v>
      </c>
      <c r="F294" t="s">
        <v>25</v>
      </c>
      <c r="G294" t="s">
        <v>64</v>
      </c>
      <c r="H294" t="s">
        <v>71</v>
      </c>
      <c r="I294">
        <v>1</v>
      </c>
      <c r="J294" t="s">
        <v>258</v>
      </c>
      <c r="K294" s="3" t="s">
        <v>184</v>
      </c>
      <c r="L294" s="3" t="s">
        <v>172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ユニフォーム田沢裕樹ICONIC</v>
      </c>
    </row>
    <row r="295" spans="1:20" x14ac:dyDescent="0.3">
      <c r="A295">
        <f>VLOOKUP(Block[[#This Row],[No用]],SetNo[[No.用]:[vlookup 用]],2,FALSE)</f>
        <v>77</v>
      </c>
      <c r="B295">
        <f>IF(A294&lt;&gt;Block[[#This Row],[No]],1,B294+1)</f>
        <v>2</v>
      </c>
      <c r="C295" t="s">
        <v>216</v>
      </c>
      <c r="D295" t="s">
        <v>67</v>
      </c>
      <c r="E295" t="s">
        <v>28</v>
      </c>
      <c r="F295" t="s">
        <v>25</v>
      </c>
      <c r="G295" t="s">
        <v>64</v>
      </c>
      <c r="H295" t="s">
        <v>71</v>
      </c>
      <c r="I295">
        <v>1</v>
      </c>
      <c r="J295" t="s">
        <v>258</v>
      </c>
      <c r="K295" s="3" t="s">
        <v>185</v>
      </c>
      <c r="L295" s="3" t="s">
        <v>172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ユニフォーム田沢裕樹ICONIC</v>
      </c>
    </row>
    <row r="296" spans="1:20" x14ac:dyDescent="0.3">
      <c r="A296">
        <f>VLOOKUP(Block[[#This Row],[No用]],SetNo[[No.用]:[vlookup 用]],2,FALSE)</f>
        <v>77</v>
      </c>
      <c r="B296">
        <f>IF(A295&lt;&gt;Block[[#This Row],[No]],1,B295+1)</f>
        <v>3</v>
      </c>
      <c r="C296" t="s">
        <v>216</v>
      </c>
      <c r="D296" t="s">
        <v>67</v>
      </c>
      <c r="E296" t="s">
        <v>28</v>
      </c>
      <c r="F296" t="s">
        <v>25</v>
      </c>
      <c r="G296" t="s">
        <v>64</v>
      </c>
      <c r="H296" t="s">
        <v>71</v>
      </c>
      <c r="I296">
        <v>1</v>
      </c>
      <c r="J296" t="s">
        <v>258</v>
      </c>
      <c r="K296" s="3" t="s">
        <v>187</v>
      </c>
      <c r="L296" s="3" t="s">
        <v>172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ユニフォーム田沢裕樹ICONIC</v>
      </c>
    </row>
    <row r="297" spans="1:20" x14ac:dyDescent="0.3">
      <c r="A297">
        <f>VLOOKUP(Block[[#This Row],[No用]],SetNo[[No.用]:[vlookup 用]],2,FALSE)</f>
        <v>77</v>
      </c>
      <c r="B297">
        <f>IF(A296&lt;&gt;Block[[#This Row],[No]],1,B296+1)</f>
        <v>4</v>
      </c>
      <c r="C297" t="s">
        <v>216</v>
      </c>
      <c r="D297" t="s">
        <v>67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258</v>
      </c>
      <c r="K297" s="3" t="s">
        <v>259</v>
      </c>
      <c r="L297" s="3" t="s">
        <v>172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ユニフォーム田沢裕樹ICONIC</v>
      </c>
    </row>
    <row r="298" spans="1:20" x14ac:dyDescent="0.3">
      <c r="A298">
        <f>VLOOKUP(Block[[#This Row],[No用]],SetNo[[No.用]:[vlookup 用]],2,FALSE)</f>
        <v>78</v>
      </c>
      <c r="B298">
        <f>IF(A297&lt;&gt;Block[[#This Row],[No]],1,B297+1)</f>
        <v>1</v>
      </c>
      <c r="C298" t="s">
        <v>216</v>
      </c>
      <c r="D298" t="s">
        <v>68</v>
      </c>
      <c r="E298" t="s">
        <v>28</v>
      </c>
      <c r="F298" t="s">
        <v>26</v>
      </c>
      <c r="G298" t="s">
        <v>64</v>
      </c>
      <c r="H298" t="s">
        <v>71</v>
      </c>
      <c r="I298">
        <v>1</v>
      </c>
      <c r="J298" t="s">
        <v>258</v>
      </c>
      <c r="K298" s="3" t="s">
        <v>184</v>
      </c>
      <c r="L298" s="3" t="s">
        <v>183</v>
      </c>
      <c r="M298">
        <v>40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ユニフォーム子安颯真ICONIC</v>
      </c>
    </row>
    <row r="299" spans="1:20" x14ac:dyDescent="0.3">
      <c r="A299">
        <f>VLOOKUP(Block[[#This Row],[No用]],SetNo[[No.用]:[vlookup 用]],2,FALSE)</f>
        <v>78</v>
      </c>
      <c r="B299">
        <f>IF(A298&lt;&gt;Block[[#This Row],[No]],1,B298+1)</f>
        <v>2</v>
      </c>
      <c r="C299" t="s">
        <v>216</v>
      </c>
      <c r="D299" t="s">
        <v>68</v>
      </c>
      <c r="E299" t="s">
        <v>28</v>
      </c>
      <c r="F299" t="s">
        <v>26</v>
      </c>
      <c r="G299" t="s">
        <v>64</v>
      </c>
      <c r="H299" t="s">
        <v>71</v>
      </c>
      <c r="I299">
        <v>1</v>
      </c>
      <c r="J299" t="s">
        <v>258</v>
      </c>
      <c r="K299" s="3" t="s">
        <v>185</v>
      </c>
      <c r="L299" s="3" t="s">
        <v>183</v>
      </c>
      <c r="M299">
        <v>40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ユニフォーム子安颯真ICONIC</v>
      </c>
    </row>
    <row r="300" spans="1:20" x14ac:dyDescent="0.3">
      <c r="A300">
        <f>VLOOKUP(Block[[#This Row],[No用]],SetNo[[No.用]:[vlookup 用]],2,FALSE)</f>
        <v>78</v>
      </c>
      <c r="B300">
        <f>IF(A299&lt;&gt;Block[[#This Row],[No]],1,B299+1)</f>
        <v>3</v>
      </c>
      <c r="C300" t="s">
        <v>216</v>
      </c>
      <c r="D300" t="s">
        <v>68</v>
      </c>
      <c r="E300" t="s">
        <v>28</v>
      </c>
      <c r="F300" t="s">
        <v>26</v>
      </c>
      <c r="G300" t="s">
        <v>64</v>
      </c>
      <c r="H300" t="s">
        <v>71</v>
      </c>
      <c r="I300">
        <v>1</v>
      </c>
      <c r="J300" t="s">
        <v>258</v>
      </c>
      <c r="K300" s="3" t="s">
        <v>186</v>
      </c>
      <c r="L300" s="3" t="s">
        <v>183</v>
      </c>
      <c r="M300">
        <v>43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ユニフォーム子安颯真ICONIC</v>
      </c>
    </row>
    <row r="301" spans="1:20" x14ac:dyDescent="0.3">
      <c r="A301">
        <f>VLOOKUP(Block[[#This Row],[No用]],SetNo[[No.用]:[vlookup 用]],2,FALSE)</f>
        <v>78</v>
      </c>
      <c r="B301">
        <f>IF(A300&lt;&gt;Block[[#This Row],[No]],1,B300+1)</f>
        <v>4</v>
      </c>
      <c r="C301" t="s">
        <v>216</v>
      </c>
      <c r="D301" t="s">
        <v>68</v>
      </c>
      <c r="E301" t="s">
        <v>28</v>
      </c>
      <c r="F301" t="s">
        <v>26</v>
      </c>
      <c r="G301" t="s">
        <v>64</v>
      </c>
      <c r="H301" t="s">
        <v>71</v>
      </c>
      <c r="I301">
        <v>1</v>
      </c>
      <c r="J301" t="s">
        <v>258</v>
      </c>
      <c r="K301" s="3" t="s">
        <v>187</v>
      </c>
      <c r="L301" s="3" t="s">
        <v>172</v>
      </c>
      <c r="M301">
        <v>33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ユニフォーム子安颯真ICONIC</v>
      </c>
    </row>
    <row r="302" spans="1:20" x14ac:dyDescent="0.3">
      <c r="A302">
        <f>VLOOKUP(Block[[#This Row],[No用]],SetNo[[No.用]:[vlookup 用]],2,FALSE)</f>
        <v>78</v>
      </c>
      <c r="B302">
        <f>IF(A301&lt;&gt;Block[[#This Row],[No]],1,B301+1)</f>
        <v>5</v>
      </c>
      <c r="C302" t="s">
        <v>216</v>
      </c>
      <c r="D302" t="s">
        <v>68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258</v>
      </c>
      <c r="K302" s="3" t="s">
        <v>259</v>
      </c>
      <c r="L302" s="3" t="s">
        <v>172</v>
      </c>
      <c r="M302">
        <v>33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ユニフォーム子安颯真ICONIC</v>
      </c>
    </row>
    <row r="303" spans="1:20" x14ac:dyDescent="0.3">
      <c r="A303">
        <f>VLOOKUP(Block[[#This Row],[No用]],SetNo[[No.用]:[vlookup 用]],2,FALSE)</f>
        <v>78</v>
      </c>
      <c r="B303">
        <f>IF(A302&lt;&gt;Block[[#This Row],[No]],1,B302+1)</f>
        <v>6</v>
      </c>
      <c r="C303" t="s">
        <v>216</v>
      </c>
      <c r="D303" t="s">
        <v>68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258</v>
      </c>
      <c r="K303" s="3" t="s">
        <v>193</v>
      </c>
      <c r="L303" s="3" t="s">
        <v>235</v>
      </c>
      <c r="M303">
        <v>45</v>
      </c>
      <c r="N303">
        <v>0</v>
      </c>
      <c r="O303">
        <v>55</v>
      </c>
      <c r="P303">
        <v>0</v>
      </c>
      <c r="T303" t="str">
        <f>Block[[#This Row],[服装]]&amp;Block[[#This Row],[名前]]&amp;Block[[#This Row],[レアリティ]]</f>
        <v>ユニフォーム子安颯真ICONIC</v>
      </c>
    </row>
    <row r="304" spans="1:20" x14ac:dyDescent="0.3">
      <c r="A304">
        <f>VLOOKUP(Block[[#This Row],[No用]],SetNo[[No.用]:[vlookup 用]],2,FALSE)</f>
        <v>79</v>
      </c>
      <c r="B304">
        <f>IF(A303&lt;&gt;Block[[#This Row],[No]],1,B303+1)</f>
        <v>1</v>
      </c>
      <c r="C304" t="s">
        <v>216</v>
      </c>
      <c r="D304" t="s">
        <v>69</v>
      </c>
      <c r="E304" t="s">
        <v>28</v>
      </c>
      <c r="F304" t="s">
        <v>21</v>
      </c>
      <c r="G304" t="s">
        <v>64</v>
      </c>
      <c r="H304" t="s">
        <v>71</v>
      </c>
      <c r="I304">
        <v>1</v>
      </c>
      <c r="J304" t="s">
        <v>258</v>
      </c>
      <c r="K304" s="3"/>
      <c r="L304" s="3"/>
      <c r="M304">
        <v>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ユニフォーム横手駿ICONIC</v>
      </c>
    </row>
    <row r="305" spans="1:20" x14ac:dyDescent="0.3">
      <c r="A305">
        <f>VLOOKUP(Block[[#This Row],[No用]],SetNo[[No.用]:[vlookup 用]],2,FALSE)</f>
        <v>80</v>
      </c>
      <c r="B305">
        <f>IF(A304&lt;&gt;Block[[#This Row],[No]],1,B304+1)</f>
        <v>1</v>
      </c>
      <c r="C305" t="s">
        <v>216</v>
      </c>
      <c r="D305" t="s">
        <v>70</v>
      </c>
      <c r="E305" t="s">
        <v>28</v>
      </c>
      <c r="F305" t="s">
        <v>31</v>
      </c>
      <c r="G305" t="s">
        <v>64</v>
      </c>
      <c r="H305" t="s">
        <v>71</v>
      </c>
      <c r="I305">
        <v>1</v>
      </c>
      <c r="J305" t="s">
        <v>258</v>
      </c>
      <c r="K305" s="3" t="s">
        <v>184</v>
      </c>
      <c r="L305" s="3" t="s">
        <v>172</v>
      </c>
      <c r="M305">
        <v>28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ユニフォーム夏瀬伊吹ICONIC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2</v>
      </c>
      <c r="C306" t="s">
        <v>216</v>
      </c>
      <c r="D306" t="s">
        <v>70</v>
      </c>
      <c r="E306" t="s">
        <v>28</v>
      </c>
      <c r="F306" t="s">
        <v>31</v>
      </c>
      <c r="G306" t="s">
        <v>64</v>
      </c>
      <c r="H306" t="s">
        <v>71</v>
      </c>
      <c r="I306">
        <v>1</v>
      </c>
      <c r="J306" t="s">
        <v>258</v>
      </c>
      <c r="K306" s="3" t="s">
        <v>185</v>
      </c>
      <c r="L306" s="3" t="s">
        <v>172</v>
      </c>
      <c r="M306">
        <v>28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ユニフォーム夏瀬伊吹ICONIC</v>
      </c>
    </row>
    <row r="307" spans="1:20" x14ac:dyDescent="0.3">
      <c r="A307">
        <f>VLOOKUP(Block[[#This Row],[No用]],SetNo[[No.用]:[vlookup 用]],2,FALSE)</f>
        <v>80</v>
      </c>
      <c r="B307">
        <f>IF(A306&lt;&gt;Block[[#This Row],[No]],1,B306+1)</f>
        <v>3</v>
      </c>
      <c r="C307" t="s">
        <v>216</v>
      </c>
      <c r="D307" t="s">
        <v>70</v>
      </c>
      <c r="E307" t="s">
        <v>28</v>
      </c>
      <c r="F307" t="s">
        <v>31</v>
      </c>
      <c r="G307" t="s">
        <v>64</v>
      </c>
      <c r="H307" t="s">
        <v>71</v>
      </c>
      <c r="I307">
        <v>1</v>
      </c>
      <c r="J307" t="s">
        <v>258</v>
      </c>
      <c r="K307" s="3" t="s">
        <v>259</v>
      </c>
      <c r="L307" s="3" t="s">
        <v>172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ユニフォーム夏瀬伊吹ICONIC</v>
      </c>
    </row>
    <row r="308" spans="1:20" x14ac:dyDescent="0.3">
      <c r="A308">
        <f>VLOOKUP(Block[[#This Row],[No用]],SetNo[[No.用]:[vlookup 用]],2,FALSE)</f>
        <v>81</v>
      </c>
      <c r="B308">
        <f>IF(A307&lt;&gt;Block[[#This Row],[No]],1,B307+1)</f>
        <v>1</v>
      </c>
      <c r="C308" t="s">
        <v>216</v>
      </c>
      <c r="D308" t="s">
        <v>72</v>
      </c>
      <c r="E308" t="s">
        <v>23</v>
      </c>
      <c r="F308" t="s">
        <v>31</v>
      </c>
      <c r="G308" t="s">
        <v>75</v>
      </c>
      <c r="H308" t="s">
        <v>71</v>
      </c>
      <c r="I308">
        <v>1</v>
      </c>
      <c r="J308" t="s">
        <v>258</v>
      </c>
      <c r="K308" s="3" t="s">
        <v>184</v>
      </c>
      <c r="L308" s="3" t="s">
        <v>172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ユニフォーム古牧譲ICONIC</v>
      </c>
    </row>
    <row r="309" spans="1:20" x14ac:dyDescent="0.3">
      <c r="A309">
        <f>VLOOKUP(Block[[#This Row],[No用]],SetNo[[No.用]:[vlookup 用]],2,FALSE)</f>
        <v>81</v>
      </c>
      <c r="B309">
        <f>IF(A308&lt;&gt;Block[[#This Row],[No]],1,B308+1)</f>
        <v>2</v>
      </c>
      <c r="C309" t="s">
        <v>216</v>
      </c>
      <c r="D309" t="s">
        <v>72</v>
      </c>
      <c r="E309" t="s">
        <v>23</v>
      </c>
      <c r="F309" t="s">
        <v>31</v>
      </c>
      <c r="G309" t="s">
        <v>75</v>
      </c>
      <c r="H309" t="s">
        <v>71</v>
      </c>
      <c r="I309">
        <v>1</v>
      </c>
      <c r="J309" t="s">
        <v>258</v>
      </c>
      <c r="K309" s="3" t="s">
        <v>185</v>
      </c>
      <c r="L309" s="3" t="s">
        <v>172</v>
      </c>
      <c r="M309">
        <v>28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ユニフォーム古牧譲ICONIC</v>
      </c>
    </row>
    <row r="310" spans="1:20" x14ac:dyDescent="0.3">
      <c r="A310">
        <f>VLOOKUP(Block[[#This Row],[No用]],SetNo[[No.用]:[vlookup 用]],2,FALSE)</f>
        <v>81</v>
      </c>
      <c r="B310">
        <f>IF(A309&lt;&gt;Block[[#This Row],[No]],1,B309+1)</f>
        <v>3</v>
      </c>
      <c r="C310" t="s">
        <v>216</v>
      </c>
      <c r="D310" t="s">
        <v>72</v>
      </c>
      <c r="E310" t="s">
        <v>23</v>
      </c>
      <c r="F310" t="s">
        <v>31</v>
      </c>
      <c r="G310" t="s">
        <v>75</v>
      </c>
      <c r="H310" t="s">
        <v>71</v>
      </c>
      <c r="I310">
        <v>1</v>
      </c>
      <c r="J310" t="s">
        <v>258</v>
      </c>
      <c r="K310" s="3" t="s">
        <v>259</v>
      </c>
      <c r="L310" s="3" t="s">
        <v>172</v>
      </c>
      <c r="M310">
        <v>27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ユニフォーム古牧譲ICONIC</v>
      </c>
    </row>
    <row r="311" spans="1:20" x14ac:dyDescent="0.3">
      <c r="A311">
        <f>VLOOKUP(Block[[#This Row],[No用]],SetNo[[No.用]:[vlookup 用]],2,FALSE)</f>
        <v>82</v>
      </c>
      <c r="B311">
        <f>IF(A310&lt;&gt;Block[[#This Row],[No]],1,B310+1)</f>
        <v>1</v>
      </c>
      <c r="C311" t="s">
        <v>216</v>
      </c>
      <c r="D311" t="s">
        <v>76</v>
      </c>
      <c r="E311" t="s">
        <v>28</v>
      </c>
      <c r="F311" t="s">
        <v>25</v>
      </c>
      <c r="G311" t="s">
        <v>75</v>
      </c>
      <c r="H311" t="s">
        <v>71</v>
      </c>
      <c r="I311">
        <v>1</v>
      </c>
      <c r="J311" t="s">
        <v>258</v>
      </c>
      <c r="K311" s="3" t="s">
        <v>184</v>
      </c>
      <c r="L311" s="3" t="s">
        <v>172</v>
      </c>
      <c r="M311">
        <v>27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ユニフォーム浅虫快人ICONIC</v>
      </c>
    </row>
    <row r="312" spans="1:20" x14ac:dyDescent="0.3">
      <c r="A312">
        <f>VLOOKUP(Block[[#This Row],[No用]],SetNo[[No.用]:[vlookup 用]],2,FALSE)</f>
        <v>82</v>
      </c>
      <c r="B312">
        <f>IF(A311&lt;&gt;Block[[#This Row],[No]],1,B311+1)</f>
        <v>2</v>
      </c>
      <c r="C312" t="s">
        <v>216</v>
      </c>
      <c r="D312" t="s">
        <v>76</v>
      </c>
      <c r="E312" t="s">
        <v>28</v>
      </c>
      <c r="F312" t="s">
        <v>25</v>
      </c>
      <c r="G312" t="s">
        <v>75</v>
      </c>
      <c r="H312" t="s">
        <v>71</v>
      </c>
      <c r="I312">
        <v>1</v>
      </c>
      <c r="J312" t="s">
        <v>258</v>
      </c>
      <c r="K312" s="3" t="s">
        <v>185</v>
      </c>
      <c r="L312" s="3" t="s">
        <v>172</v>
      </c>
      <c r="M312">
        <v>27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ユニフォーム浅虫快人ICONIC</v>
      </c>
    </row>
    <row r="313" spans="1:20" x14ac:dyDescent="0.3">
      <c r="A313">
        <f>VLOOKUP(Block[[#This Row],[No用]],SetNo[[No.用]:[vlookup 用]],2,FALSE)</f>
        <v>82</v>
      </c>
      <c r="B313">
        <f>IF(A312&lt;&gt;Block[[#This Row],[No]],1,B312+1)</f>
        <v>3</v>
      </c>
      <c r="C313" t="s">
        <v>216</v>
      </c>
      <c r="D313" t="s">
        <v>76</v>
      </c>
      <c r="E313" t="s">
        <v>28</v>
      </c>
      <c r="F313" t="s">
        <v>25</v>
      </c>
      <c r="G313" t="s">
        <v>75</v>
      </c>
      <c r="H313" t="s">
        <v>71</v>
      </c>
      <c r="I313">
        <v>1</v>
      </c>
      <c r="J313" t="s">
        <v>258</v>
      </c>
      <c r="K313" s="3" t="s">
        <v>187</v>
      </c>
      <c r="L313" s="3" t="s">
        <v>172</v>
      </c>
      <c r="M313">
        <v>27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ユニフォーム浅虫快人ICONIC</v>
      </c>
    </row>
    <row r="314" spans="1:20" x14ac:dyDescent="0.3">
      <c r="A314">
        <f>VLOOKUP(Block[[#This Row],[No用]],SetNo[[No.用]:[vlookup 用]],2,FALSE)</f>
        <v>82</v>
      </c>
      <c r="B314">
        <f>IF(A313&lt;&gt;Block[[#This Row],[No]],1,B313+1)</f>
        <v>4</v>
      </c>
      <c r="C314" t="s">
        <v>216</v>
      </c>
      <c r="D314" t="s">
        <v>76</v>
      </c>
      <c r="E314" t="s">
        <v>28</v>
      </c>
      <c r="F314" t="s">
        <v>25</v>
      </c>
      <c r="G314" t="s">
        <v>75</v>
      </c>
      <c r="H314" t="s">
        <v>71</v>
      </c>
      <c r="I314">
        <v>1</v>
      </c>
      <c r="J314" t="s">
        <v>258</v>
      </c>
      <c r="K314" s="3" t="s">
        <v>259</v>
      </c>
      <c r="L314" s="3" t="s">
        <v>172</v>
      </c>
      <c r="M314">
        <v>27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ユニフォーム浅虫快人ICONIC</v>
      </c>
    </row>
    <row r="315" spans="1:20" x14ac:dyDescent="0.3">
      <c r="A315">
        <f>VLOOKUP(Block[[#This Row],[No用]],SetNo[[No.用]:[vlookup 用]],2,FALSE)</f>
        <v>83</v>
      </c>
      <c r="B315">
        <f>IF(A314&lt;&gt;Block[[#This Row],[No]],1,B314+1)</f>
        <v>1</v>
      </c>
      <c r="C315" t="s">
        <v>216</v>
      </c>
      <c r="D315" t="s">
        <v>79</v>
      </c>
      <c r="E315" t="s">
        <v>23</v>
      </c>
      <c r="F315" t="s">
        <v>21</v>
      </c>
      <c r="G315" t="s">
        <v>75</v>
      </c>
      <c r="H315" t="s">
        <v>71</v>
      </c>
      <c r="I315">
        <v>1</v>
      </c>
      <c r="J315" t="s">
        <v>258</v>
      </c>
      <c r="K315" s="3"/>
      <c r="L315" s="3"/>
      <c r="M315">
        <v>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ユニフォーム南田大志ICONIC</v>
      </c>
    </row>
    <row r="316" spans="1:20" x14ac:dyDescent="0.3">
      <c r="A316">
        <f>VLOOKUP(Block[[#This Row],[No用]],SetNo[[No.用]:[vlookup 用]],2,FALSE)</f>
        <v>84</v>
      </c>
      <c r="B316">
        <f>IF(A315&lt;&gt;Block[[#This Row],[No]],1,B315+1)</f>
        <v>1</v>
      </c>
      <c r="C316" t="s">
        <v>216</v>
      </c>
      <c r="D316" t="s">
        <v>81</v>
      </c>
      <c r="E316" t="s">
        <v>23</v>
      </c>
      <c r="F316" t="s">
        <v>26</v>
      </c>
      <c r="G316" t="s">
        <v>75</v>
      </c>
      <c r="H316" t="s">
        <v>71</v>
      </c>
      <c r="I316">
        <v>1</v>
      </c>
      <c r="J316" t="s">
        <v>258</v>
      </c>
      <c r="K316" s="3" t="s">
        <v>184</v>
      </c>
      <c r="L316" s="3" t="s">
        <v>183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ユニフォーム湯川良明ICONIC</v>
      </c>
    </row>
    <row r="317" spans="1:20" x14ac:dyDescent="0.3">
      <c r="A317">
        <f>VLOOKUP(Block[[#This Row],[No用]],SetNo[[No.用]:[vlookup 用]],2,FALSE)</f>
        <v>84</v>
      </c>
      <c r="B317">
        <f>IF(A316&lt;&gt;Block[[#This Row],[No]],1,B316+1)</f>
        <v>2</v>
      </c>
      <c r="C317" t="s">
        <v>216</v>
      </c>
      <c r="D317" t="s">
        <v>81</v>
      </c>
      <c r="E317" t="s">
        <v>23</v>
      </c>
      <c r="F317" t="s">
        <v>26</v>
      </c>
      <c r="G317" t="s">
        <v>75</v>
      </c>
      <c r="H317" t="s">
        <v>71</v>
      </c>
      <c r="I317">
        <v>1</v>
      </c>
      <c r="J317" t="s">
        <v>258</v>
      </c>
      <c r="K317" s="3" t="s">
        <v>185</v>
      </c>
      <c r="L317" s="3" t="s">
        <v>183</v>
      </c>
      <c r="M317">
        <v>33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ユニフォーム湯川良明ICONIC</v>
      </c>
    </row>
    <row r="318" spans="1:20" x14ac:dyDescent="0.3">
      <c r="A318">
        <f>VLOOKUP(Block[[#This Row],[No用]],SetNo[[No.用]:[vlookup 用]],2,FALSE)</f>
        <v>84</v>
      </c>
      <c r="B318">
        <f>IF(A317&lt;&gt;Block[[#This Row],[No]],1,B317+1)</f>
        <v>3</v>
      </c>
      <c r="C318" t="s">
        <v>216</v>
      </c>
      <c r="D318" t="s">
        <v>81</v>
      </c>
      <c r="E318" t="s">
        <v>23</v>
      </c>
      <c r="F318" t="s">
        <v>26</v>
      </c>
      <c r="G318" t="s">
        <v>75</v>
      </c>
      <c r="H318" t="s">
        <v>71</v>
      </c>
      <c r="I318">
        <v>1</v>
      </c>
      <c r="J318" t="s">
        <v>258</v>
      </c>
      <c r="K318" s="3" t="s">
        <v>186</v>
      </c>
      <c r="L318" s="3" t="s">
        <v>183</v>
      </c>
      <c r="M318">
        <v>39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ユニフォーム湯川良明ICONIC</v>
      </c>
    </row>
    <row r="319" spans="1:20" x14ac:dyDescent="0.3">
      <c r="A319">
        <f>VLOOKUP(Block[[#This Row],[No用]],SetNo[[No.用]:[vlookup 用]],2,FALSE)</f>
        <v>84</v>
      </c>
      <c r="B319">
        <f>IF(A318&lt;&gt;Block[[#This Row],[No]],1,B318+1)</f>
        <v>4</v>
      </c>
      <c r="C319" t="s">
        <v>216</v>
      </c>
      <c r="D319" t="s">
        <v>81</v>
      </c>
      <c r="E319" t="s">
        <v>23</v>
      </c>
      <c r="F319" t="s">
        <v>26</v>
      </c>
      <c r="G319" t="s">
        <v>75</v>
      </c>
      <c r="H319" t="s">
        <v>71</v>
      </c>
      <c r="I319">
        <v>1</v>
      </c>
      <c r="J319" t="s">
        <v>258</v>
      </c>
      <c r="K319" s="3" t="s">
        <v>187</v>
      </c>
      <c r="L319" s="3" t="s">
        <v>172</v>
      </c>
      <c r="M319">
        <v>33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ユニフォーム湯川良明ICONIC</v>
      </c>
    </row>
    <row r="320" spans="1:20" x14ac:dyDescent="0.3">
      <c r="A320">
        <f>VLOOKUP(Block[[#This Row],[No用]],SetNo[[No.用]:[vlookup 用]],2,FALSE)</f>
        <v>84</v>
      </c>
      <c r="B320">
        <f>IF(A319&lt;&gt;Block[[#This Row],[No]],1,B319+1)</f>
        <v>5</v>
      </c>
      <c r="C320" t="s">
        <v>216</v>
      </c>
      <c r="D320" t="s">
        <v>81</v>
      </c>
      <c r="E320" t="s">
        <v>23</v>
      </c>
      <c r="F320" t="s">
        <v>26</v>
      </c>
      <c r="G320" t="s">
        <v>75</v>
      </c>
      <c r="H320" t="s">
        <v>71</v>
      </c>
      <c r="I320">
        <v>1</v>
      </c>
      <c r="J320" t="s">
        <v>258</v>
      </c>
      <c r="K320" s="3" t="s">
        <v>259</v>
      </c>
      <c r="L320" s="3" t="s">
        <v>172</v>
      </c>
      <c r="M320">
        <v>33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ユニフォーム湯川良明ICONIC</v>
      </c>
    </row>
    <row r="321" spans="1:20" x14ac:dyDescent="0.3">
      <c r="A321">
        <f>VLOOKUP(Block[[#This Row],[No用]],SetNo[[No.用]:[vlookup 用]],2,FALSE)</f>
        <v>84</v>
      </c>
      <c r="B321">
        <f>IF(A320&lt;&gt;Block[[#This Row],[No]],1,B320+1)</f>
        <v>6</v>
      </c>
      <c r="C321" t="s">
        <v>216</v>
      </c>
      <c r="D321" t="s">
        <v>81</v>
      </c>
      <c r="E321" t="s">
        <v>23</v>
      </c>
      <c r="F321" t="s">
        <v>26</v>
      </c>
      <c r="G321" t="s">
        <v>75</v>
      </c>
      <c r="H321" t="s">
        <v>71</v>
      </c>
      <c r="I321">
        <v>1</v>
      </c>
      <c r="J321" t="s">
        <v>258</v>
      </c>
      <c r="K321" s="3" t="s">
        <v>186</v>
      </c>
      <c r="L321" s="3" t="s">
        <v>235</v>
      </c>
      <c r="M321">
        <v>44</v>
      </c>
      <c r="N321">
        <v>0</v>
      </c>
      <c r="O321">
        <v>54</v>
      </c>
      <c r="P321">
        <v>0</v>
      </c>
      <c r="T321" t="str">
        <f>Block[[#This Row],[服装]]&amp;Block[[#This Row],[名前]]&amp;Block[[#This Row],[レアリティ]]</f>
        <v>ユニフォーム湯川良明ICONIC</v>
      </c>
    </row>
    <row r="322" spans="1:20" x14ac:dyDescent="0.3">
      <c r="A322">
        <f>VLOOKUP(Block[[#This Row],[No用]],SetNo[[No.用]:[vlookup 用]],2,FALSE)</f>
        <v>85</v>
      </c>
      <c r="B322">
        <f>IF(A321&lt;&gt;Block[[#This Row],[No]],1,B321+1)</f>
        <v>1</v>
      </c>
      <c r="C322" t="s">
        <v>216</v>
      </c>
      <c r="D322" t="s">
        <v>83</v>
      </c>
      <c r="E322" t="s">
        <v>23</v>
      </c>
      <c r="F322" t="s">
        <v>25</v>
      </c>
      <c r="G322" t="s">
        <v>75</v>
      </c>
      <c r="H322" t="s">
        <v>71</v>
      </c>
      <c r="I322">
        <v>1</v>
      </c>
      <c r="J322" t="s">
        <v>258</v>
      </c>
      <c r="K322" s="3" t="s">
        <v>184</v>
      </c>
      <c r="L322" s="3" t="s">
        <v>172</v>
      </c>
      <c r="M322">
        <v>27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ユニフォーム稲垣功ICONIC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2</v>
      </c>
      <c r="C323" t="s">
        <v>216</v>
      </c>
      <c r="D323" t="s">
        <v>83</v>
      </c>
      <c r="E323" t="s">
        <v>23</v>
      </c>
      <c r="F323" t="s">
        <v>25</v>
      </c>
      <c r="G323" t="s">
        <v>75</v>
      </c>
      <c r="H323" t="s">
        <v>71</v>
      </c>
      <c r="I323">
        <v>1</v>
      </c>
      <c r="J323" t="s">
        <v>258</v>
      </c>
      <c r="K323" s="3" t="s">
        <v>185</v>
      </c>
      <c r="L323" s="3" t="s">
        <v>172</v>
      </c>
      <c r="M323">
        <v>27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ユニフォーム稲垣功ICONIC</v>
      </c>
    </row>
    <row r="324" spans="1:20" x14ac:dyDescent="0.3">
      <c r="A324">
        <f>VLOOKUP(Block[[#This Row],[No用]],SetNo[[No.用]:[vlookup 用]],2,FALSE)</f>
        <v>85</v>
      </c>
      <c r="B324">
        <f>IF(A323&lt;&gt;Block[[#This Row],[No]],1,B323+1)</f>
        <v>3</v>
      </c>
      <c r="C324" t="s">
        <v>216</v>
      </c>
      <c r="D324" t="s">
        <v>83</v>
      </c>
      <c r="E324" t="s">
        <v>23</v>
      </c>
      <c r="F324" t="s">
        <v>25</v>
      </c>
      <c r="G324" t="s">
        <v>75</v>
      </c>
      <c r="H324" t="s">
        <v>71</v>
      </c>
      <c r="I324">
        <v>1</v>
      </c>
      <c r="J324" t="s">
        <v>258</v>
      </c>
      <c r="K324" s="3" t="s">
        <v>187</v>
      </c>
      <c r="L324" s="3" t="s">
        <v>172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ユニフォーム稲垣功ICONIC</v>
      </c>
    </row>
    <row r="325" spans="1:20" x14ac:dyDescent="0.3">
      <c r="A325">
        <f>VLOOKUP(Block[[#This Row],[No用]],SetNo[[No.用]:[vlookup 用]],2,FALSE)</f>
        <v>85</v>
      </c>
      <c r="B325">
        <f>IF(A324&lt;&gt;Block[[#This Row],[No]],1,B324+1)</f>
        <v>4</v>
      </c>
      <c r="C325" t="s">
        <v>216</v>
      </c>
      <c r="D325" t="s">
        <v>83</v>
      </c>
      <c r="E325" t="s">
        <v>23</v>
      </c>
      <c r="F325" t="s">
        <v>25</v>
      </c>
      <c r="G325" t="s">
        <v>75</v>
      </c>
      <c r="H325" t="s">
        <v>71</v>
      </c>
      <c r="I325">
        <v>1</v>
      </c>
      <c r="J325" t="s">
        <v>258</v>
      </c>
      <c r="K325" s="3" t="s">
        <v>259</v>
      </c>
      <c r="L325" s="3" t="s">
        <v>172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ユニフォーム稲垣功ICONIC</v>
      </c>
    </row>
    <row r="326" spans="1:20" x14ac:dyDescent="0.3">
      <c r="A326">
        <f>VLOOKUP(Block[[#This Row],[No用]],SetNo[[No.用]:[vlookup 用]],2,FALSE)</f>
        <v>86</v>
      </c>
      <c r="B326">
        <f>IF(A325&lt;&gt;Block[[#This Row],[No]],1,B325+1)</f>
        <v>1</v>
      </c>
      <c r="C326" t="s">
        <v>216</v>
      </c>
      <c r="D326" t="s">
        <v>86</v>
      </c>
      <c r="E326" t="s">
        <v>23</v>
      </c>
      <c r="F326" t="s">
        <v>26</v>
      </c>
      <c r="G326" t="s">
        <v>75</v>
      </c>
      <c r="H326" t="s">
        <v>71</v>
      </c>
      <c r="I326">
        <v>1</v>
      </c>
      <c r="J326" t="s">
        <v>258</v>
      </c>
      <c r="K326" s="3" t="s">
        <v>184</v>
      </c>
      <c r="L326" s="3" t="s">
        <v>183</v>
      </c>
      <c r="M326">
        <v>35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ユニフォーム馬門英治ICONIC</v>
      </c>
    </row>
    <row r="327" spans="1:20" x14ac:dyDescent="0.3">
      <c r="A327">
        <f>VLOOKUP(Block[[#This Row],[No用]],SetNo[[No.用]:[vlookup 用]],2,FALSE)</f>
        <v>86</v>
      </c>
      <c r="B327">
        <f>IF(A326&lt;&gt;Block[[#This Row],[No]],1,B326+1)</f>
        <v>2</v>
      </c>
      <c r="C327" t="s">
        <v>216</v>
      </c>
      <c r="D327" t="s">
        <v>86</v>
      </c>
      <c r="E327" t="s">
        <v>23</v>
      </c>
      <c r="F327" t="s">
        <v>26</v>
      </c>
      <c r="G327" t="s">
        <v>75</v>
      </c>
      <c r="H327" t="s">
        <v>71</v>
      </c>
      <c r="I327">
        <v>1</v>
      </c>
      <c r="J327" t="s">
        <v>258</v>
      </c>
      <c r="K327" s="3" t="s">
        <v>185</v>
      </c>
      <c r="L327" s="3" t="s">
        <v>183</v>
      </c>
      <c r="M327">
        <v>35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ユニフォーム馬門英治ICONIC</v>
      </c>
    </row>
    <row r="328" spans="1:20" x14ac:dyDescent="0.3">
      <c r="A328">
        <f>VLOOKUP(Block[[#This Row],[No用]],SetNo[[No.用]:[vlookup 用]],2,FALSE)</f>
        <v>86</v>
      </c>
      <c r="B328">
        <f>IF(A327&lt;&gt;Block[[#This Row],[No]],1,B327+1)</f>
        <v>3</v>
      </c>
      <c r="C328" t="s">
        <v>216</v>
      </c>
      <c r="D328" t="s">
        <v>86</v>
      </c>
      <c r="E328" t="s">
        <v>23</v>
      </c>
      <c r="F328" t="s">
        <v>26</v>
      </c>
      <c r="G328" t="s">
        <v>75</v>
      </c>
      <c r="H328" t="s">
        <v>71</v>
      </c>
      <c r="I328">
        <v>1</v>
      </c>
      <c r="J328" t="s">
        <v>258</v>
      </c>
      <c r="K328" s="3" t="s">
        <v>202</v>
      </c>
      <c r="L328" s="3" t="s">
        <v>183</v>
      </c>
      <c r="M328">
        <v>43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ユニフォーム馬門英治ICONIC</v>
      </c>
    </row>
    <row r="329" spans="1:20" x14ac:dyDescent="0.3">
      <c r="A329">
        <f>VLOOKUP(Block[[#This Row],[No用]],SetNo[[No.用]:[vlookup 用]],2,FALSE)</f>
        <v>86</v>
      </c>
      <c r="B329">
        <f>IF(A328&lt;&gt;Block[[#This Row],[No]],1,B328+1)</f>
        <v>4</v>
      </c>
      <c r="C329" t="s">
        <v>216</v>
      </c>
      <c r="D329" t="s">
        <v>86</v>
      </c>
      <c r="E329" t="s">
        <v>23</v>
      </c>
      <c r="F329" t="s">
        <v>26</v>
      </c>
      <c r="G329" t="s">
        <v>75</v>
      </c>
      <c r="H329" t="s">
        <v>71</v>
      </c>
      <c r="I329">
        <v>1</v>
      </c>
      <c r="J329" t="s">
        <v>258</v>
      </c>
      <c r="K329" s="3" t="s">
        <v>187</v>
      </c>
      <c r="L329" s="3" t="s">
        <v>172</v>
      </c>
      <c r="M329">
        <v>33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ユニフォーム馬門英治ICONIC</v>
      </c>
    </row>
    <row r="330" spans="1:20" x14ac:dyDescent="0.3">
      <c r="A330">
        <f>VLOOKUP(Block[[#This Row],[No用]],SetNo[[No.用]:[vlookup 用]],2,FALSE)</f>
        <v>86</v>
      </c>
      <c r="B330">
        <f>IF(A329&lt;&gt;Block[[#This Row],[No]],1,B329+1)</f>
        <v>5</v>
      </c>
      <c r="C330" t="s">
        <v>216</v>
      </c>
      <c r="D330" t="s">
        <v>86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258</v>
      </c>
      <c r="K330" s="3" t="s">
        <v>259</v>
      </c>
      <c r="L330" s="3" t="s">
        <v>172</v>
      </c>
      <c r="M330">
        <v>33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ユニフォーム馬門英治ICONIC</v>
      </c>
    </row>
    <row r="331" spans="1:20" x14ac:dyDescent="0.3">
      <c r="A331">
        <f>VLOOKUP(Block[[#This Row],[No用]],SetNo[[No.用]:[vlookup 用]],2,FALSE)</f>
        <v>86</v>
      </c>
      <c r="B331">
        <f>IF(A330&lt;&gt;Block[[#This Row],[No]],1,B330+1)</f>
        <v>6</v>
      </c>
      <c r="C331" t="s">
        <v>216</v>
      </c>
      <c r="D331" t="s">
        <v>86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258</v>
      </c>
      <c r="K331" s="3" t="s">
        <v>186</v>
      </c>
      <c r="L331" s="3" t="s">
        <v>235</v>
      </c>
      <c r="M331">
        <v>45</v>
      </c>
      <c r="N331">
        <v>0</v>
      </c>
      <c r="O331">
        <v>56</v>
      </c>
      <c r="P331">
        <v>0</v>
      </c>
      <c r="T331" t="str">
        <f>Block[[#This Row],[服装]]&amp;Block[[#This Row],[名前]]&amp;Block[[#This Row],[レアリティ]]</f>
        <v>ユニフォーム馬門英治ICONIC</v>
      </c>
    </row>
    <row r="332" spans="1:20" x14ac:dyDescent="0.3">
      <c r="A332">
        <f>VLOOKUP(Block[[#This Row],[No用]],SetNo[[No.用]:[vlookup 用]],2,FALSE)</f>
        <v>87</v>
      </c>
      <c r="B332">
        <f>IF(A331&lt;&gt;Block[[#This Row],[No]],1,B331+1)</f>
        <v>1</v>
      </c>
      <c r="C332" t="s">
        <v>216</v>
      </c>
      <c r="D332" t="s">
        <v>88</v>
      </c>
      <c r="E332" t="s">
        <v>23</v>
      </c>
      <c r="F332" t="s">
        <v>25</v>
      </c>
      <c r="G332" t="s">
        <v>75</v>
      </c>
      <c r="H332" t="s">
        <v>71</v>
      </c>
      <c r="I332">
        <v>1</v>
      </c>
      <c r="J332" t="s">
        <v>258</v>
      </c>
      <c r="K332" s="3" t="s">
        <v>184</v>
      </c>
      <c r="L332" s="3" t="s">
        <v>172</v>
      </c>
      <c r="M332">
        <v>23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ユニフォーム百沢雄大ICONIC</v>
      </c>
    </row>
    <row r="333" spans="1:20" x14ac:dyDescent="0.3">
      <c r="A333">
        <f>VLOOKUP(Block[[#This Row],[No用]],SetNo[[No.用]:[vlookup 用]],2,FALSE)</f>
        <v>87</v>
      </c>
      <c r="B333">
        <f>IF(A332&lt;&gt;Block[[#This Row],[No]],1,B332+1)</f>
        <v>2</v>
      </c>
      <c r="C333" t="s">
        <v>216</v>
      </c>
      <c r="D333" t="s">
        <v>88</v>
      </c>
      <c r="E333" t="s">
        <v>23</v>
      </c>
      <c r="F333" t="s">
        <v>25</v>
      </c>
      <c r="G333" t="s">
        <v>75</v>
      </c>
      <c r="H333" t="s">
        <v>71</v>
      </c>
      <c r="I333">
        <v>1</v>
      </c>
      <c r="J333" t="s">
        <v>258</v>
      </c>
      <c r="K333" s="3" t="s">
        <v>185</v>
      </c>
      <c r="L333" s="3" t="s">
        <v>183</v>
      </c>
      <c r="M333">
        <v>33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ユニフォーム百沢雄大ICONIC</v>
      </c>
    </row>
    <row r="334" spans="1:20" x14ac:dyDescent="0.3">
      <c r="A334">
        <f>VLOOKUP(Block[[#This Row],[No用]],SetNo[[No.用]:[vlookup 用]],2,FALSE)</f>
        <v>87</v>
      </c>
      <c r="B334">
        <f>IF(A333&lt;&gt;Block[[#This Row],[No]],1,B333+1)</f>
        <v>3</v>
      </c>
      <c r="C334" t="s">
        <v>216</v>
      </c>
      <c r="D334" t="s">
        <v>88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258</v>
      </c>
      <c r="K334" s="3" t="s">
        <v>259</v>
      </c>
      <c r="L334" s="3" t="s">
        <v>172</v>
      </c>
      <c r="M334">
        <v>25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ユニフォーム百沢雄大ICONIC</v>
      </c>
    </row>
    <row r="335" spans="1:20" x14ac:dyDescent="0.3">
      <c r="A335">
        <f>VLOOKUP(Block[[#This Row],[No用]],SetNo[[No.用]:[vlookup 用]],2,FALSE)</f>
        <v>88</v>
      </c>
      <c r="B335">
        <f>IF(A334&lt;&gt;Block[[#This Row],[No]],1,B334+1)</f>
        <v>1</v>
      </c>
      <c r="C335" s="3" t="s">
        <v>716</v>
      </c>
      <c r="D335" t="s">
        <v>88</v>
      </c>
      <c r="E335" s="3" t="s">
        <v>90</v>
      </c>
      <c r="F335" t="s">
        <v>78</v>
      </c>
      <c r="G335" t="s">
        <v>75</v>
      </c>
      <c r="H335" t="s">
        <v>71</v>
      </c>
      <c r="I335">
        <v>1</v>
      </c>
      <c r="J335" t="s">
        <v>258</v>
      </c>
      <c r="K335" s="3" t="s">
        <v>184</v>
      </c>
      <c r="L335" s="3" t="s">
        <v>188</v>
      </c>
      <c r="M335">
        <v>27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職業体験百沢雄大ICONIC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2</v>
      </c>
      <c r="C336" s="3" t="s">
        <v>716</v>
      </c>
      <c r="D336" t="s">
        <v>88</v>
      </c>
      <c r="E336" s="3" t="s">
        <v>90</v>
      </c>
      <c r="F336" t="s">
        <v>78</v>
      </c>
      <c r="G336" t="s">
        <v>75</v>
      </c>
      <c r="H336" t="s">
        <v>71</v>
      </c>
      <c r="I336">
        <v>1</v>
      </c>
      <c r="J336" t="s">
        <v>258</v>
      </c>
      <c r="K336" s="3" t="s">
        <v>185</v>
      </c>
      <c r="L336" s="3" t="s">
        <v>183</v>
      </c>
      <c r="M336">
        <v>33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職業体験百沢雄大ICONIC</v>
      </c>
    </row>
    <row r="337" spans="1:20" x14ac:dyDescent="0.3">
      <c r="A337">
        <f>VLOOKUP(Block[[#This Row],[No用]],SetNo[[No.用]:[vlookup 用]],2,FALSE)</f>
        <v>88</v>
      </c>
      <c r="B337">
        <f>IF(A336&lt;&gt;Block[[#This Row],[No]],1,B336+1)</f>
        <v>3</v>
      </c>
      <c r="C337" s="3" t="s">
        <v>716</v>
      </c>
      <c r="D337" t="s">
        <v>88</v>
      </c>
      <c r="E337" s="3" t="s">
        <v>90</v>
      </c>
      <c r="F337" t="s">
        <v>78</v>
      </c>
      <c r="G337" t="s">
        <v>75</v>
      </c>
      <c r="H337" t="s">
        <v>71</v>
      </c>
      <c r="I337">
        <v>1</v>
      </c>
      <c r="J337" t="s">
        <v>258</v>
      </c>
      <c r="K337" s="3" t="s">
        <v>189</v>
      </c>
      <c r="L337" s="3" t="s">
        <v>188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職業体験百沢雄大ICONIC</v>
      </c>
    </row>
    <row r="338" spans="1:20" x14ac:dyDescent="0.3">
      <c r="A338">
        <f>VLOOKUP(Block[[#This Row],[No用]],SetNo[[No.用]:[vlookup 用]],2,FALSE)</f>
        <v>88</v>
      </c>
      <c r="B338">
        <f>IF(A337&lt;&gt;Block[[#This Row],[No]],1,B337+1)</f>
        <v>4</v>
      </c>
      <c r="C338" s="3" t="s">
        <v>716</v>
      </c>
      <c r="D338" t="s">
        <v>88</v>
      </c>
      <c r="E338" s="3" t="s">
        <v>90</v>
      </c>
      <c r="F338" t="s">
        <v>78</v>
      </c>
      <c r="G338" t="s">
        <v>75</v>
      </c>
      <c r="H338" t="s">
        <v>71</v>
      </c>
      <c r="I338">
        <v>1</v>
      </c>
      <c r="J338" t="s">
        <v>258</v>
      </c>
      <c r="K338" s="3" t="s">
        <v>259</v>
      </c>
      <c r="L338" s="3" t="s">
        <v>172</v>
      </c>
      <c r="M338">
        <v>25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職業体験百沢雄大ICONIC</v>
      </c>
    </row>
    <row r="339" spans="1:20" x14ac:dyDescent="0.3">
      <c r="A339">
        <f>VLOOKUP(Block[[#This Row],[No用]],SetNo[[No.用]:[vlookup 用]],2,FALSE)</f>
        <v>88</v>
      </c>
      <c r="B339">
        <f>IF(A338&lt;&gt;Block[[#This Row],[No]],1,B338+1)</f>
        <v>5</v>
      </c>
      <c r="C339" s="3" t="s">
        <v>716</v>
      </c>
      <c r="D339" t="s">
        <v>88</v>
      </c>
      <c r="E339" s="3" t="s">
        <v>90</v>
      </c>
      <c r="F339" t="s">
        <v>78</v>
      </c>
      <c r="G339" t="s">
        <v>75</v>
      </c>
      <c r="H339" t="s">
        <v>71</v>
      </c>
      <c r="I339">
        <v>1</v>
      </c>
      <c r="J339" t="s">
        <v>258</v>
      </c>
      <c r="K339" s="3" t="s">
        <v>193</v>
      </c>
      <c r="L339" s="3" t="s">
        <v>235</v>
      </c>
      <c r="M339">
        <v>50</v>
      </c>
      <c r="N339">
        <v>5</v>
      </c>
      <c r="O339">
        <v>60</v>
      </c>
      <c r="P339">
        <v>8</v>
      </c>
      <c r="T339" t="str">
        <f>Block[[#This Row],[服装]]&amp;Block[[#This Row],[名前]]&amp;Block[[#This Row],[レアリティ]]</f>
        <v>職業体験百沢雄大ICONIC</v>
      </c>
    </row>
    <row r="340" spans="1:20" x14ac:dyDescent="0.3">
      <c r="A340">
        <f>VLOOKUP(Block[[#This Row],[No用]],SetNo[[No.用]:[vlookup 用]],2,FALSE)</f>
        <v>89</v>
      </c>
      <c r="B340">
        <f>IF(A339&lt;&gt;Block[[#This Row],[No]],1,B339+1)</f>
        <v>1</v>
      </c>
      <c r="C340" t="s">
        <v>108</v>
      </c>
      <c r="D340" t="s">
        <v>89</v>
      </c>
      <c r="E340" t="s">
        <v>90</v>
      </c>
      <c r="F340" t="s">
        <v>78</v>
      </c>
      <c r="G340" t="s">
        <v>91</v>
      </c>
      <c r="H340" t="s">
        <v>71</v>
      </c>
      <c r="I340">
        <v>1</v>
      </c>
      <c r="J340" t="s">
        <v>258</v>
      </c>
      <c r="K340" s="3" t="s">
        <v>184</v>
      </c>
      <c r="L340" s="3" t="s">
        <v>172</v>
      </c>
      <c r="M340">
        <v>29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ユニフォーム照島游児ICONIC</v>
      </c>
    </row>
    <row r="341" spans="1:20" x14ac:dyDescent="0.3">
      <c r="A341">
        <f>VLOOKUP(Block[[#This Row],[No用]],SetNo[[No.用]:[vlookup 用]],2,FALSE)</f>
        <v>89</v>
      </c>
      <c r="B341">
        <f>IF(A340&lt;&gt;Block[[#This Row],[No]],1,B340+1)</f>
        <v>2</v>
      </c>
      <c r="C341" t="s">
        <v>108</v>
      </c>
      <c r="D341" t="s">
        <v>89</v>
      </c>
      <c r="E341" t="s">
        <v>90</v>
      </c>
      <c r="F341" t="s">
        <v>78</v>
      </c>
      <c r="G341" t="s">
        <v>91</v>
      </c>
      <c r="H341" t="s">
        <v>71</v>
      </c>
      <c r="I341">
        <v>1</v>
      </c>
      <c r="J341" t="s">
        <v>258</v>
      </c>
      <c r="K341" s="3" t="s">
        <v>185</v>
      </c>
      <c r="L341" s="3" t="s">
        <v>172</v>
      </c>
      <c r="M341">
        <v>29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ユニフォーム照島游児ICONIC</v>
      </c>
    </row>
    <row r="342" spans="1:20" x14ac:dyDescent="0.3">
      <c r="A342">
        <f>VLOOKUP(Block[[#This Row],[No用]],SetNo[[No.用]:[vlookup 用]],2,FALSE)</f>
        <v>89</v>
      </c>
      <c r="B342">
        <f>IF(A341&lt;&gt;Block[[#This Row],[No]],1,B341+1)</f>
        <v>3</v>
      </c>
      <c r="C342" t="s">
        <v>108</v>
      </c>
      <c r="D342" t="s">
        <v>89</v>
      </c>
      <c r="E342" t="s">
        <v>90</v>
      </c>
      <c r="F342" t="s">
        <v>78</v>
      </c>
      <c r="G342" t="s">
        <v>91</v>
      </c>
      <c r="H342" t="s">
        <v>71</v>
      </c>
      <c r="I342">
        <v>1</v>
      </c>
      <c r="J342" t="s">
        <v>258</v>
      </c>
      <c r="K342" s="3" t="s">
        <v>259</v>
      </c>
      <c r="L342" s="3" t="s">
        <v>172</v>
      </c>
      <c r="M342">
        <v>29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ユニフォーム照島游児ICONIC</v>
      </c>
    </row>
    <row r="343" spans="1:20" x14ac:dyDescent="0.3">
      <c r="A343">
        <f>VLOOKUP(Block[[#This Row],[No用]],SetNo[[No.用]:[vlookup 用]],2,FALSE)</f>
        <v>90</v>
      </c>
      <c r="B343">
        <f>IF(A342&lt;&gt;Block[[#This Row],[No]],1,B342+1)</f>
        <v>1</v>
      </c>
      <c r="C343" t="s">
        <v>149</v>
      </c>
      <c r="D343" t="s">
        <v>89</v>
      </c>
      <c r="E343" t="s">
        <v>77</v>
      </c>
      <c r="F343" t="s">
        <v>78</v>
      </c>
      <c r="G343" t="s">
        <v>91</v>
      </c>
      <c r="H343" t="s">
        <v>71</v>
      </c>
      <c r="I343">
        <v>1</v>
      </c>
      <c r="J343" t="s">
        <v>258</v>
      </c>
      <c r="K343" s="3" t="s">
        <v>184</v>
      </c>
      <c r="L343" s="3" t="s">
        <v>172</v>
      </c>
      <c r="M343">
        <v>29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制服照島游児ICONIC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2</v>
      </c>
      <c r="C344" t="s">
        <v>149</v>
      </c>
      <c r="D344" t="s">
        <v>89</v>
      </c>
      <c r="E344" t="s">
        <v>77</v>
      </c>
      <c r="F344" t="s">
        <v>78</v>
      </c>
      <c r="G344" t="s">
        <v>91</v>
      </c>
      <c r="H344" t="s">
        <v>71</v>
      </c>
      <c r="I344">
        <v>1</v>
      </c>
      <c r="J344" t="s">
        <v>258</v>
      </c>
      <c r="K344" s="3" t="s">
        <v>185</v>
      </c>
      <c r="L344" s="3" t="s">
        <v>172</v>
      </c>
      <c r="M344">
        <v>29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制服照島游児ICONIC</v>
      </c>
    </row>
    <row r="345" spans="1:20" x14ac:dyDescent="0.3">
      <c r="A345">
        <f>VLOOKUP(Block[[#This Row],[No用]],SetNo[[No.用]:[vlookup 用]],2,FALSE)</f>
        <v>90</v>
      </c>
      <c r="B345">
        <f>IF(A344&lt;&gt;Block[[#This Row],[No]],1,B344+1)</f>
        <v>3</v>
      </c>
      <c r="C345" t="s">
        <v>149</v>
      </c>
      <c r="D345" t="s">
        <v>89</v>
      </c>
      <c r="E345" t="s">
        <v>77</v>
      </c>
      <c r="F345" t="s">
        <v>78</v>
      </c>
      <c r="G345" t="s">
        <v>91</v>
      </c>
      <c r="H345" t="s">
        <v>71</v>
      </c>
      <c r="I345">
        <v>1</v>
      </c>
      <c r="J345" t="s">
        <v>258</v>
      </c>
      <c r="K345" s="3" t="s">
        <v>259</v>
      </c>
      <c r="L345" s="3" t="s">
        <v>172</v>
      </c>
      <c r="M345">
        <v>29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制服照島游児ICONIC</v>
      </c>
    </row>
    <row r="346" spans="1:20" x14ac:dyDescent="0.3">
      <c r="A346">
        <f>VLOOKUP(Block[[#This Row],[No用]],SetNo[[No.用]:[vlookup 用]],2,FALSE)</f>
        <v>91</v>
      </c>
      <c r="B346">
        <f>IF(A345&lt;&gt;Block[[#This Row],[No]],1,B345+1)</f>
        <v>1</v>
      </c>
      <c r="C346" t="s">
        <v>108</v>
      </c>
      <c r="D346" t="s">
        <v>92</v>
      </c>
      <c r="E346" t="s">
        <v>90</v>
      </c>
      <c r="F346" t="s">
        <v>82</v>
      </c>
      <c r="G346" t="s">
        <v>91</v>
      </c>
      <c r="H346" t="s">
        <v>71</v>
      </c>
      <c r="I346">
        <v>1</v>
      </c>
      <c r="J346" t="s">
        <v>258</v>
      </c>
      <c r="K346" s="3" t="s">
        <v>184</v>
      </c>
      <c r="L346" s="3" t="s">
        <v>183</v>
      </c>
      <c r="M346">
        <v>36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ユニフォーム母畑和馬ICONIC</v>
      </c>
    </row>
    <row r="347" spans="1:20" x14ac:dyDescent="0.3">
      <c r="A347">
        <f>VLOOKUP(Block[[#This Row],[No用]],SetNo[[No.用]:[vlookup 用]],2,FALSE)</f>
        <v>91</v>
      </c>
      <c r="B347">
        <f>IF(A346&lt;&gt;Block[[#This Row],[No]],1,B346+1)</f>
        <v>2</v>
      </c>
      <c r="C347" t="s">
        <v>108</v>
      </c>
      <c r="D347" t="s">
        <v>92</v>
      </c>
      <c r="E347" t="s">
        <v>90</v>
      </c>
      <c r="F347" t="s">
        <v>82</v>
      </c>
      <c r="G347" t="s">
        <v>91</v>
      </c>
      <c r="H347" t="s">
        <v>71</v>
      </c>
      <c r="I347">
        <v>1</v>
      </c>
      <c r="J347" t="s">
        <v>258</v>
      </c>
      <c r="K347" s="3" t="s">
        <v>185</v>
      </c>
      <c r="L347" s="3" t="s">
        <v>183</v>
      </c>
      <c r="M347">
        <v>36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ユニフォーム母畑和馬ICONIC</v>
      </c>
    </row>
    <row r="348" spans="1:20" x14ac:dyDescent="0.3">
      <c r="A348">
        <f>VLOOKUP(Block[[#This Row],[No用]],SetNo[[No.用]:[vlookup 用]],2,FALSE)</f>
        <v>91</v>
      </c>
      <c r="B348">
        <f>IF(A347&lt;&gt;Block[[#This Row],[No]],1,B347+1)</f>
        <v>3</v>
      </c>
      <c r="C348" t="s">
        <v>108</v>
      </c>
      <c r="D348" t="s">
        <v>92</v>
      </c>
      <c r="E348" t="s">
        <v>90</v>
      </c>
      <c r="F348" t="s">
        <v>82</v>
      </c>
      <c r="G348" t="s">
        <v>91</v>
      </c>
      <c r="H348" t="s">
        <v>71</v>
      </c>
      <c r="I348">
        <v>1</v>
      </c>
      <c r="J348" t="s">
        <v>258</v>
      </c>
      <c r="K348" s="3" t="s">
        <v>189</v>
      </c>
      <c r="L348" s="3" t="s">
        <v>183</v>
      </c>
      <c r="M348">
        <v>39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ユニフォーム母畑和馬ICONIC</v>
      </c>
    </row>
    <row r="349" spans="1:20" x14ac:dyDescent="0.3">
      <c r="A349">
        <f>VLOOKUP(Block[[#This Row],[No用]],SetNo[[No.用]:[vlookup 用]],2,FALSE)</f>
        <v>91</v>
      </c>
      <c r="B349">
        <f>IF(A348&lt;&gt;Block[[#This Row],[No]],1,B348+1)</f>
        <v>4</v>
      </c>
      <c r="C349" t="s">
        <v>108</v>
      </c>
      <c r="D349" t="s">
        <v>92</v>
      </c>
      <c r="E349" t="s">
        <v>90</v>
      </c>
      <c r="F349" t="s">
        <v>82</v>
      </c>
      <c r="G349" t="s">
        <v>91</v>
      </c>
      <c r="H349" t="s">
        <v>71</v>
      </c>
      <c r="I349">
        <v>1</v>
      </c>
      <c r="J349" t="s">
        <v>258</v>
      </c>
      <c r="K349" s="3" t="s">
        <v>187</v>
      </c>
      <c r="L349" s="3" t="s">
        <v>172</v>
      </c>
      <c r="M349">
        <v>33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ユニフォーム母畑和馬ICONIC</v>
      </c>
    </row>
    <row r="350" spans="1:20" x14ac:dyDescent="0.3">
      <c r="A350">
        <f>VLOOKUP(Block[[#This Row],[No用]],SetNo[[No.用]:[vlookup 用]],2,FALSE)</f>
        <v>91</v>
      </c>
      <c r="B350">
        <f>IF(A349&lt;&gt;Block[[#This Row],[No]],1,B349+1)</f>
        <v>5</v>
      </c>
      <c r="C350" t="s">
        <v>108</v>
      </c>
      <c r="D350" t="s">
        <v>92</v>
      </c>
      <c r="E350" t="s">
        <v>90</v>
      </c>
      <c r="F350" t="s">
        <v>82</v>
      </c>
      <c r="G350" t="s">
        <v>91</v>
      </c>
      <c r="H350" t="s">
        <v>71</v>
      </c>
      <c r="I350">
        <v>1</v>
      </c>
      <c r="J350" t="s">
        <v>258</v>
      </c>
      <c r="K350" s="3" t="s">
        <v>259</v>
      </c>
      <c r="L350" s="3" t="s">
        <v>172</v>
      </c>
      <c r="M350">
        <v>33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ユニフォーム母畑和馬ICONIC</v>
      </c>
    </row>
    <row r="351" spans="1:20" x14ac:dyDescent="0.3">
      <c r="A351">
        <f>VLOOKUP(Block[[#This Row],[No用]],SetNo[[No.用]:[vlookup 用]],2,FALSE)</f>
        <v>91</v>
      </c>
      <c r="B351">
        <f>IF(A350&lt;&gt;Block[[#This Row],[No]],1,B350+1)</f>
        <v>6</v>
      </c>
      <c r="C351" t="s">
        <v>108</v>
      </c>
      <c r="D351" t="s">
        <v>92</v>
      </c>
      <c r="E351" t="s">
        <v>90</v>
      </c>
      <c r="F351" t="s">
        <v>82</v>
      </c>
      <c r="G351" t="s">
        <v>91</v>
      </c>
      <c r="H351" t="s">
        <v>71</v>
      </c>
      <c r="I351">
        <v>1</v>
      </c>
      <c r="J351" t="s">
        <v>258</v>
      </c>
      <c r="K351" s="3" t="s">
        <v>193</v>
      </c>
      <c r="L351" s="3" t="s">
        <v>235</v>
      </c>
      <c r="M351">
        <v>46</v>
      </c>
      <c r="N351">
        <v>0</v>
      </c>
      <c r="O351">
        <v>56</v>
      </c>
      <c r="P351">
        <v>0</v>
      </c>
      <c r="T351" t="str">
        <f>Block[[#This Row],[服装]]&amp;Block[[#This Row],[名前]]&amp;Block[[#This Row],[レアリティ]]</f>
        <v>ユニフォーム母畑和馬ICONIC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1</v>
      </c>
      <c r="C352" t="s">
        <v>108</v>
      </c>
      <c r="D352" t="s">
        <v>93</v>
      </c>
      <c r="E352" t="s">
        <v>73</v>
      </c>
      <c r="F352" t="s">
        <v>74</v>
      </c>
      <c r="G352" t="s">
        <v>91</v>
      </c>
      <c r="H352" t="s">
        <v>71</v>
      </c>
      <c r="I352">
        <v>1</v>
      </c>
      <c r="J352" t="s">
        <v>258</v>
      </c>
      <c r="K352" s="3" t="s">
        <v>184</v>
      </c>
      <c r="L352" s="3" t="s">
        <v>172</v>
      </c>
      <c r="M352">
        <v>14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ユニフォーム二岐丈晴ICONIC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2</v>
      </c>
      <c r="C353" t="s">
        <v>108</v>
      </c>
      <c r="D353" t="s">
        <v>93</v>
      </c>
      <c r="E353" t="s">
        <v>73</v>
      </c>
      <c r="F353" t="s">
        <v>74</v>
      </c>
      <c r="G353" t="s">
        <v>91</v>
      </c>
      <c r="H353" t="s">
        <v>71</v>
      </c>
      <c r="I353">
        <v>1</v>
      </c>
      <c r="J353" t="s">
        <v>258</v>
      </c>
      <c r="K353" s="3" t="s">
        <v>185</v>
      </c>
      <c r="L353" s="3" t="s">
        <v>172</v>
      </c>
      <c r="M353">
        <v>28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ユニフォーム二岐丈晴ICONIC</v>
      </c>
    </row>
    <row r="354" spans="1:20" x14ac:dyDescent="0.3">
      <c r="A354">
        <f>VLOOKUP(Block[[#This Row],[No用]],SetNo[[No.用]:[vlookup 用]],2,FALSE)</f>
        <v>92</v>
      </c>
      <c r="B354">
        <f>IF(A353&lt;&gt;Block[[#This Row],[No]],1,B353+1)</f>
        <v>3</v>
      </c>
      <c r="C354" t="s">
        <v>108</v>
      </c>
      <c r="D354" t="s">
        <v>93</v>
      </c>
      <c r="E354" t="s">
        <v>73</v>
      </c>
      <c r="F354" t="s">
        <v>74</v>
      </c>
      <c r="G354" t="s">
        <v>91</v>
      </c>
      <c r="H354" t="s">
        <v>71</v>
      </c>
      <c r="I354">
        <v>1</v>
      </c>
      <c r="J354" t="s">
        <v>258</v>
      </c>
      <c r="K354" s="3" t="s">
        <v>259</v>
      </c>
      <c r="L354" s="3" t="s">
        <v>172</v>
      </c>
      <c r="M354">
        <v>14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ユニフォーム二岐丈晴ICONIC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1</v>
      </c>
      <c r="C355" t="s">
        <v>149</v>
      </c>
      <c r="D355" t="s">
        <v>93</v>
      </c>
      <c r="E355" t="s">
        <v>90</v>
      </c>
      <c r="F355" t="s">
        <v>74</v>
      </c>
      <c r="G355" t="s">
        <v>91</v>
      </c>
      <c r="H355" t="s">
        <v>71</v>
      </c>
      <c r="I355">
        <v>1</v>
      </c>
      <c r="J355" t="s">
        <v>258</v>
      </c>
      <c r="K355" s="3" t="s">
        <v>184</v>
      </c>
      <c r="L355" s="3" t="s">
        <v>172</v>
      </c>
      <c r="M355">
        <v>14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制服二岐丈晴ICONIC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2</v>
      </c>
      <c r="C356" t="s">
        <v>149</v>
      </c>
      <c r="D356" t="s">
        <v>93</v>
      </c>
      <c r="E356" t="s">
        <v>90</v>
      </c>
      <c r="F356" t="s">
        <v>74</v>
      </c>
      <c r="G356" t="s">
        <v>91</v>
      </c>
      <c r="H356" t="s">
        <v>71</v>
      </c>
      <c r="I356">
        <v>1</v>
      </c>
      <c r="J356" t="s">
        <v>258</v>
      </c>
      <c r="K356" s="3" t="s">
        <v>185</v>
      </c>
      <c r="L356" s="3" t="s">
        <v>172</v>
      </c>
      <c r="M356">
        <v>28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制服二岐丈晴ICONIC</v>
      </c>
    </row>
    <row r="357" spans="1:20" x14ac:dyDescent="0.3">
      <c r="A357">
        <f>VLOOKUP(Block[[#This Row],[No用]],SetNo[[No.用]:[vlookup 用]],2,FALSE)</f>
        <v>93</v>
      </c>
      <c r="B357">
        <f>IF(A356&lt;&gt;Block[[#This Row],[No]],1,B356+1)</f>
        <v>3</v>
      </c>
      <c r="C357" t="s">
        <v>149</v>
      </c>
      <c r="D357" t="s">
        <v>93</v>
      </c>
      <c r="E357" t="s">
        <v>90</v>
      </c>
      <c r="F357" t="s">
        <v>74</v>
      </c>
      <c r="G357" t="s">
        <v>91</v>
      </c>
      <c r="H357" t="s">
        <v>71</v>
      </c>
      <c r="I357">
        <v>1</v>
      </c>
      <c r="J357" t="s">
        <v>258</v>
      </c>
      <c r="K357" s="3" t="s">
        <v>259</v>
      </c>
      <c r="L357" s="3" t="s">
        <v>172</v>
      </c>
      <c r="M357">
        <v>14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制服二岐丈晴ICONIC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1</v>
      </c>
      <c r="C358" t="s">
        <v>108</v>
      </c>
      <c r="D358" t="s">
        <v>99</v>
      </c>
      <c r="E358" t="s">
        <v>73</v>
      </c>
      <c r="F358" t="s">
        <v>78</v>
      </c>
      <c r="G358" t="s">
        <v>91</v>
      </c>
      <c r="H358" t="s">
        <v>71</v>
      </c>
      <c r="I358">
        <v>1</v>
      </c>
      <c r="J358" t="s">
        <v>258</v>
      </c>
      <c r="K358" s="3" t="s">
        <v>184</v>
      </c>
      <c r="L358" s="3" t="s">
        <v>172</v>
      </c>
      <c r="M358">
        <v>27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ユニフォーム沼尻凛太郎ICONIC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2</v>
      </c>
      <c r="C359" t="s">
        <v>108</v>
      </c>
      <c r="D359" t="s">
        <v>99</v>
      </c>
      <c r="E359" t="s">
        <v>73</v>
      </c>
      <c r="F359" t="s">
        <v>78</v>
      </c>
      <c r="G359" t="s">
        <v>91</v>
      </c>
      <c r="H359" t="s">
        <v>71</v>
      </c>
      <c r="I359">
        <v>1</v>
      </c>
      <c r="J359" t="s">
        <v>258</v>
      </c>
      <c r="K359" s="3" t="s">
        <v>185</v>
      </c>
      <c r="L359" s="3" t="s">
        <v>172</v>
      </c>
      <c r="M359">
        <v>27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ユニフォーム沼尻凛太郎ICONIC</v>
      </c>
    </row>
    <row r="360" spans="1:20" x14ac:dyDescent="0.3">
      <c r="A360">
        <f>VLOOKUP(Block[[#This Row],[No用]],SetNo[[No.用]:[vlookup 用]],2,FALSE)</f>
        <v>94</v>
      </c>
      <c r="B360">
        <f>IF(A359&lt;&gt;Block[[#This Row],[No]],1,B359+1)</f>
        <v>3</v>
      </c>
      <c r="C360" t="s">
        <v>108</v>
      </c>
      <c r="D360" t="s">
        <v>99</v>
      </c>
      <c r="E360" t="s">
        <v>73</v>
      </c>
      <c r="F360" t="s">
        <v>78</v>
      </c>
      <c r="G360" t="s">
        <v>91</v>
      </c>
      <c r="H360" t="s">
        <v>71</v>
      </c>
      <c r="I360">
        <v>1</v>
      </c>
      <c r="J360" t="s">
        <v>258</v>
      </c>
      <c r="K360" s="3" t="s">
        <v>259</v>
      </c>
      <c r="L360" s="3" t="s">
        <v>172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ユニフォーム沼尻凛太郎ICONIC</v>
      </c>
    </row>
    <row r="361" spans="1:20" x14ac:dyDescent="0.3">
      <c r="A361">
        <f>VLOOKUP(Block[[#This Row],[No用]],SetNo[[No.用]:[vlookup 用]],2,FALSE)</f>
        <v>95</v>
      </c>
      <c r="B361">
        <f>IF(A360&lt;&gt;Block[[#This Row],[No]],1,B360+1)</f>
        <v>1</v>
      </c>
      <c r="C361" t="s">
        <v>108</v>
      </c>
      <c r="D361" t="s">
        <v>94</v>
      </c>
      <c r="E361" t="s">
        <v>90</v>
      </c>
      <c r="F361" t="s">
        <v>82</v>
      </c>
      <c r="G361" t="s">
        <v>91</v>
      </c>
      <c r="H361" t="s">
        <v>71</v>
      </c>
      <c r="I361">
        <v>1</v>
      </c>
      <c r="J361" t="s">
        <v>258</v>
      </c>
      <c r="K361" s="3" t="s">
        <v>184</v>
      </c>
      <c r="L361" s="3" t="s">
        <v>183</v>
      </c>
      <c r="M361">
        <v>35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ユニフォーム飯坂信義ICONIC</v>
      </c>
    </row>
    <row r="362" spans="1:20" x14ac:dyDescent="0.3">
      <c r="A362">
        <f>VLOOKUP(Block[[#This Row],[No用]],SetNo[[No.用]:[vlookup 用]],2,FALSE)</f>
        <v>95</v>
      </c>
      <c r="B362">
        <f>IF(A361&lt;&gt;Block[[#This Row],[No]],1,B361+1)</f>
        <v>2</v>
      </c>
      <c r="C362" t="s">
        <v>108</v>
      </c>
      <c r="D362" t="s">
        <v>94</v>
      </c>
      <c r="E362" t="s">
        <v>90</v>
      </c>
      <c r="F362" t="s">
        <v>82</v>
      </c>
      <c r="G362" t="s">
        <v>91</v>
      </c>
      <c r="H362" t="s">
        <v>71</v>
      </c>
      <c r="I362">
        <v>1</v>
      </c>
      <c r="J362" t="s">
        <v>258</v>
      </c>
      <c r="K362" s="3" t="s">
        <v>185</v>
      </c>
      <c r="L362" s="3" t="s">
        <v>183</v>
      </c>
      <c r="M362">
        <v>35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ユニフォーム飯坂信義ICONIC</v>
      </c>
    </row>
    <row r="363" spans="1:20" x14ac:dyDescent="0.3">
      <c r="A363">
        <f>VLOOKUP(Block[[#This Row],[No用]],SetNo[[No.用]:[vlookup 用]],2,FALSE)</f>
        <v>95</v>
      </c>
      <c r="B363">
        <f>IF(A362&lt;&gt;Block[[#This Row],[No]],1,B362+1)</f>
        <v>3</v>
      </c>
      <c r="C363" t="s">
        <v>108</v>
      </c>
      <c r="D363" t="s">
        <v>94</v>
      </c>
      <c r="E363" t="s">
        <v>90</v>
      </c>
      <c r="F363" t="s">
        <v>82</v>
      </c>
      <c r="G363" t="s">
        <v>91</v>
      </c>
      <c r="H363" t="s">
        <v>71</v>
      </c>
      <c r="I363">
        <v>1</v>
      </c>
      <c r="J363" t="s">
        <v>258</v>
      </c>
      <c r="K363" s="3" t="s">
        <v>186</v>
      </c>
      <c r="L363" s="3" t="s">
        <v>183</v>
      </c>
      <c r="M363">
        <v>43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ユニフォーム飯坂信義ICONIC</v>
      </c>
    </row>
    <row r="364" spans="1:20" x14ac:dyDescent="0.3">
      <c r="A364">
        <f>VLOOKUP(Block[[#This Row],[No用]],SetNo[[No.用]:[vlookup 用]],2,FALSE)</f>
        <v>95</v>
      </c>
      <c r="B364">
        <f>IF(A363&lt;&gt;Block[[#This Row],[No]],1,B363+1)</f>
        <v>4</v>
      </c>
      <c r="C364" t="s">
        <v>108</v>
      </c>
      <c r="D364" t="s">
        <v>94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258</v>
      </c>
      <c r="K364" s="3" t="s">
        <v>187</v>
      </c>
      <c r="L364" s="3" t="s">
        <v>172</v>
      </c>
      <c r="M364">
        <v>33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ユニフォーム飯坂信義ICONIC</v>
      </c>
    </row>
    <row r="365" spans="1:20" x14ac:dyDescent="0.3">
      <c r="A365">
        <f>VLOOKUP(Block[[#This Row],[No用]],SetNo[[No.用]:[vlookup 用]],2,FALSE)</f>
        <v>95</v>
      </c>
      <c r="B365">
        <f>IF(A364&lt;&gt;Block[[#This Row],[No]],1,B364+1)</f>
        <v>5</v>
      </c>
      <c r="C365" t="s">
        <v>108</v>
      </c>
      <c r="D365" t="s">
        <v>94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258</v>
      </c>
      <c r="K365" s="3" t="s">
        <v>259</v>
      </c>
      <c r="L365" s="3" t="s">
        <v>172</v>
      </c>
      <c r="M365">
        <v>33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ユニフォーム飯坂信義ICONIC</v>
      </c>
    </row>
    <row r="366" spans="1:20" x14ac:dyDescent="0.3">
      <c r="A366">
        <f>VLOOKUP(Block[[#This Row],[No用]],SetNo[[No.用]:[vlookup 用]],2,FALSE)</f>
        <v>95</v>
      </c>
      <c r="B366">
        <f>IF(A365&lt;&gt;Block[[#This Row],[No]],1,B365+1)</f>
        <v>6</v>
      </c>
      <c r="C366" t="s">
        <v>108</v>
      </c>
      <c r="D366" t="s">
        <v>94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258</v>
      </c>
      <c r="K366" s="3" t="s">
        <v>193</v>
      </c>
      <c r="L366" s="3" t="s">
        <v>235</v>
      </c>
      <c r="M366">
        <v>47</v>
      </c>
      <c r="N366">
        <v>0</v>
      </c>
      <c r="O366">
        <v>57</v>
      </c>
      <c r="P366">
        <v>0</v>
      </c>
      <c r="T366" t="str">
        <f>Block[[#This Row],[服装]]&amp;Block[[#This Row],[名前]]&amp;Block[[#This Row],[レアリティ]]</f>
        <v>ユニフォーム飯坂信義ICONIC</v>
      </c>
    </row>
    <row r="367" spans="1:20" x14ac:dyDescent="0.3">
      <c r="A367">
        <f>VLOOKUP(Block[[#This Row],[No用]],SetNo[[No.用]:[vlookup 用]],2,FALSE)</f>
        <v>96</v>
      </c>
      <c r="B367">
        <f>IF(A366&lt;&gt;Block[[#This Row],[No]],1,B366+1)</f>
        <v>1</v>
      </c>
      <c r="C367" t="s">
        <v>108</v>
      </c>
      <c r="D367" t="s">
        <v>95</v>
      </c>
      <c r="E367" t="s">
        <v>90</v>
      </c>
      <c r="F367" t="s">
        <v>78</v>
      </c>
      <c r="G367" t="s">
        <v>91</v>
      </c>
      <c r="H367" t="s">
        <v>71</v>
      </c>
      <c r="I367">
        <v>1</v>
      </c>
      <c r="J367" t="s">
        <v>258</v>
      </c>
      <c r="K367" s="3" t="s">
        <v>184</v>
      </c>
      <c r="L367" s="3" t="s">
        <v>172</v>
      </c>
      <c r="M367">
        <v>27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ユニフォーム東山勝道ICONIC</v>
      </c>
    </row>
    <row r="368" spans="1:20" x14ac:dyDescent="0.3">
      <c r="A368">
        <f>VLOOKUP(Block[[#This Row],[No用]],SetNo[[No.用]:[vlookup 用]],2,FALSE)</f>
        <v>96</v>
      </c>
      <c r="B368">
        <f>IF(A367&lt;&gt;Block[[#This Row],[No]],1,B367+1)</f>
        <v>2</v>
      </c>
      <c r="C368" t="s">
        <v>108</v>
      </c>
      <c r="D368" t="s">
        <v>95</v>
      </c>
      <c r="E368" t="s">
        <v>90</v>
      </c>
      <c r="F368" t="s">
        <v>78</v>
      </c>
      <c r="G368" t="s">
        <v>91</v>
      </c>
      <c r="H368" t="s">
        <v>71</v>
      </c>
      <c r="I368">
        <v>1</v>
      </c>
      <c r="J368" t="s">
        <v>258</v>
      </c>
      <c r="K368" s="3" t="s">
        <v>185</v>
      </c>
      <c r="L368" s="3" t="s">
        <v>172</v>
      </c>
      <c r="M368">
        <v>27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ユニフォーム東山勝道ICONIC</v>
      </c>
    </row>
    <row r="369" spans="1:20" x14ac:dyDescent="0.3">
      <c r="A369">
        <f>VLOOKUP(Block[[#This Row],[No用]],SetNo[[No.用]:[vlookup 用]],2,FALSE)</f>
        <v>96</v>
      </c>
      <c r="B369">
        <f>IF(A368&lt;&gt;Block[[#This Row],[No]],1,B368+1)</f>
        <v>3</v>
      </c>
      <c r="C369" t="s">
        <v>108</v>
      </c>
      <c r="D369" t="s">
        <v>95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258</v>
      </c>
      <c r="K369" s="3" t="s">
        <v>259</v>
      </c>
      <c r="L369" s="3" t="s">
        <v>172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ユニフォーム東山勝道ICONIC</v>
      </c>
    </row>
    <row r="370" spans="1:20" x14ac:dyDescent="0.3">
      <c r="A370">
        <f>VLOOKUP(Block[[#This Row],[No用]],SetNo[[No.用]:[vlookup 用]],2,FALSE)</f>
        <v>97</v>
      </c>
      <c r="B370">
        <f>IF(A369&lt;&gt;Block[[#This Row],[No]],1,B369+1)</f>
        <v>1</v>
      </c>
      <c r="C370" t="s">
        <v>108</v>
      </c>
      <c r="D370" t="s">
        <v>96</v>
      </c>
      <c r="E370" t="s">
        <v>90</v>
      </c>
      <c r="F370" t="s">
        <v>80</v>
      </c>
      <c r="G370" t="s">
        <v>91</v>
      </c>
      <c r="H370" t="s">
        <v>71</v>
      </c>
      <c r="I370">
        <v>1</v>
      </c>
      <c r="J370" t="s">
        <v>258</v>
      </c>
      <c r="M370">
        <v>0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ユニフォーム土湯新ICONIC</v>
      </c>
    </row>
    <row r="371" spans="1:20" x14ac:dyDescent="0.3">
      <c r="A371">
        <f>VLOOKUP(Block[[#This Row],[No用]],SetNo[[No.用]:[vlookup 用]],2,FALSE)</f>
        <v>98</v>
      </c>
      <c r="B371">
        <f>IF(A370&lt;&gt;Block[[#This Row],[No]],1,B370+1)</f>
        <v>1</v>
      </c>
      <c r="C371" t="s">
        <v>216</v>
      </c>
      <c r="D371" t="s">
        <v>582</v>
      </c>
      <c r="E371" t="s">
        <v>28</v>
      </c>
      <c r="F371" t="s">
        <v>25</v>
      </c>
      <c r="G371" t="s">
        <v>157</v>
      </c>
      <c r="H371" t="s">
        <v>71</v>
      </c>
      <c r="I371">
        <v>1</v>
      </c>
      <c r="J371" t="s">
        <v>258</v>
      </c>
      <c r="K371" s="3" t="s">
        <v>184</v>
      </c>
      <c r="L371" s="3" t="s">
        <v>172</v>
      </c>
      <c r="M371">
        <v>28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ユニフォーム中島猛ICONIC</v>
      </c>
    </row>
    <row r="372" spans="1:20" x14ac:dyDescent="0.3">
      <c r="A372">
        <f>VLOOKUP(Block[[#This Row],[No用]],SetNo[[No.用]:[vlookup 用]],2,FALSE)</f>
        <v>98</v>
      </c>
      <c r="B372">
        <f>IF(A371&lt;&gt;Block[[#This Row],[No]],1,B371+1)</f>
        <v>2</v>
      </c>
      <c r="C372" t="s">
        <v>216</v>
      </c>
      <c r="D372" t="s">
        <v>582</v>
      </c>
      <c r="E372" t="s">
        <v>28</v>
      </c>
      <c r="F372" t="s">
        <v>25</v>
      </c>
      <c r="G372" t="s">
        <v>157</v>
      </c>
      <c r="H372" t="s">
        <v>71</v>
      </c>
      <c r="I372">
        <v>1</v>
      </c>
      <c r="J372" t="s">
        <v>258</v>
      </c>
      <c r="K372" s="3" t="s">
        <v>185</v>
      </c>
      <c r="L372" s="3" t="s">
        <v>172</v>
      </c>
      <c r="M372">
        <v>28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ユニフォーム中島猛ICONIC</v>
      </c>
    </row>
    <row r="373" spans="1:20" x14ac:dyDescent="0.3">
      <c r="A373">
        <f>VLOOKUP(Block[[#This Row],[No用]],SetNo[[No.用]:[vlookup 用]],2,FALSE)</f>
        <v>98</v>
      </c>
      <c r="B373">
        <f>IF(A372&lt;&gt;Block[[#This Row],[No]],1,B372+1)</f>
        <v>3</v>
      </c>
      <c r="C373" t="s">
        <v>216</v>
      </c>
      <c r="D373" t="s">
        <v>582</v>
      </c>
      <c r="E373" t="s">
        <v>28</v>
      </c>
      <c r="F373" t="s">
        <v>25</v>
      </c>
      <c r="G373" t="s">
        <v>157</v>
      </c>
      <c r="H373" t="s">
        <v>71</v>
      </c>
      <c r="I373">
        <v>1</v>
      </c>
      <c r="J373" t="s">
        <v>258</v>
      </c>
      <c r="K373" s="3" t="s">
        <v>259</v>
      </c>
      <c r="L373" s="3" t="s">
        <v>172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ユニフォーム中島猛ICONIC</v>
      </c>
    </row>
    <row r="374" spans="1:20" x14ac:dyDescent="0.3">
      <c r="A374">
        <f>VLOOKUP(Block[[#This Row],[No用]],SetNo[[No.用]:[vlookup 用]],2,FALSE)</f>
        <v>99</v>
      </c>
      <c r="B374">
        <f>IF(A373&lt;&gt;Block[[#This Row],[No]],1,B373+1)</f>
        <v>1</v>
      </c>
      <c r="C374" t="s">
        <v>216</v>
      </c>
      <c r="D374" t="s">
        <v>585</v>
      </c>
      <c r="E374" t="s">
        <v>24</v>
      </c>
      <c r="F374" t="s">
        <v>25</v>
      </c>
      <c r="G374" t="s">
        <v>157</v>
      </c>
      <c r="H374" t="s">
        <v>71</v>
      </c>
      <c r="I374">
        <v>1</v>
      </c>
      <c r="J374" t="s">
        <v>258</v>
      </c>
      <c r="K374" s="3" t="s">
        <v>184</v>
      </c>
      <c r="L374" s="3" t="s">
        <v>172</v>
      </c>
      <c r="M374">
        <v>25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ユニフォーム白石優希ICONIC</v>
      </c>
    </row>
    <row r="375" spans="1:20" x14ac:dyDescent="0.3">
      <c r="A375">
        <f>VLOOKUP(Block[[#This Row],[No用]],SetNo[[No.用]:[vlookup 用]],2,FALSE)</f>
        <v>99</v>
      </c>
      <c r="B375">
        <f>IF(A374&lt;&gt;Block[[#This Row],[No]],1,B374+1)</f>
        <v>2</v>
      </c>
      <c r="C375" t="s">
        <v>216</v>
      </c>
      <c r="D375" t="s">
        <v>585</v>
      </c>
      <c r="E375" t="s">
        <v>24</v>
      </c>
      <c r="F375" t="s">
        <v>25</v>
      </c>
      <c r="G375" t="s">
        <v>157</v>
      </c>
      <c r="H375" t="s">
        <v>71</v>
      </c>
      <c r="I375">
        <v>1</v>
      </c>
      <c r="J375" t="s">
        <v>258</v>
      </c>
      <c r="K375" s="3" t="s">
        <v>185</v>
      </c>
      <c r="L375" s="3" t="s">
        <v>172</v>
      </c>
      <c r="M375">
        <v>25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ユニフォーム白石優希ICONIC</v>
      </c>
    </row>
    <row r="376" spans="1:20" x14ac:dyDescent="0.3">
      <c r="A376">
        <f>VLOOKUP(Block[[#This Row],[No用]],SetNo[[No.用]:[vlookup 用]],2,FALSE)</f>
        <v>99</v>
      </c>
      <c r="B376">
        <f>IF(A375&lt;&gt;Block[[#This Row],[No]],1,B375+1)</f>
        <v>3</v>
      </c>
      <c r="C376" t="s">
        <v>216</v>
      </c>
      <c r="D376" t="s">
        <v>585</v>
      </c>
      <c r="E376" t="s">
        <v>24</v>
      </c>
      <c r="F376" t="s">
        <v>25</v>
      </c>
      <c r="G376" t="s">
        <v>157</v>
      </c>
      <c r="H376" t="s">
        <v>71</v>
      </c>
      <c r="I376">
        <v>1</v>
      </c>
      <c r="J376" t="s">
        <v>258</v>
      </c>
      <c r="K376" s="3" t="s">
        <v>259</v>
      </c>
      <c r="L376" s="3" t="s">
        <v>172</v>
      </c>
      <c r="M376">
        <v>25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ユニフォーム白石優希ICONIC</v>
      </c>
    </row>
    <row r="377" spans="1:20" x14ac:dyDescent="0.3">
      <c r="A377">
        <f>VLOOKUP(Block[[#This Row],[No用]],SetNo[[No.用]:[vlookup 用]],2,FALSE)</f>
        <v>100</v>
      </c>
      <c r="B377">
        <f>IF(A376&lt;&gt;Block[[#This Row],[No]],1,B376+1)</f>
        <v>1</v>
      </c>
      <c r="C377" t="s">
        <v>216</v>
      </c>
      <c r="D377" t="s">
        <v>588</v>
      </c>
      <c r="E377" t="s">
        <v>28</v>
      </c>
      <c r="F377" t="s">
        <v>31</v>
      </c>
      <c r="G377" t="s">
        <v>157</v>
      </c>
      <c r="H377" t="s">
        <v>71</v>
      </c>
      <c r="I377">
        <v>1</v>
      </c>
      <c r="J377" t="s">
        <v>258</v>
      </c>
      <c r="K377" s="3" t="s">
        <v>184</v>
      </c>
      <c r="L377" s="3" t="s">
        <v>172</v>
      </c>
      <c r="M377">
        <v>27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ユニフォーム花山一雅ICONIC</v>
      </c>
    </row>
    <row r="378" spans="1:20" x14ac:dyDescent="0.3">
      <c r="A378">
        <f>VLOOKUP(Block[[#This Row],[No用]],SetNo[[No.用]:[vlookup 用]],2,FALSE)</f>
        <v>100</v>
      </c>
      <c r="B378">
        <f>IF(A377&lt;&gt;Block[[#This Row],[No]],1,B377+1)</f>
        <v>2</v>
      </c>
      <c r="C378" t="s">
        <v>216</v>
      </c>
      <c r="D378" t="s">
        <v>588</v>
      </c>
      <c r="E378" t="s">
        <v>28</v>
      </c>
      <c r="F378" t="s">
        <v>31</v>
      </c>
      <c r="G378" t="s">
        <v>157</v>
      </c>
      <c r="H378" t="s">
        <v>71</v>
      </c>
      <c r="I378">
        <v>1</v>
      </c>
      <c r="J378" t="s">
        <v>258</v>
      </c>
      <c r="K378" s="3" t="s">
        <v>185</v>
      </c>
      <c r="L378" s="3" t="s">
        <v>172</v>
      </c>
      <c r="M378">
        <v>27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ユニフォーム花山一雅ICONIC</v>
      </c>
    </row>
    <row r="379" spans="1:20" x14ac:dyDescent="0.3">
      <c r="A379">
        <f>VLOOKUP(Block[[#This Row],[No用]],SetNo[[No.用]:[vlookup 用]],2,FALSE)</f>
        <v>100</v>
      </c>
      <c r="B379">
        <f>IF(A378&lt;&gt;Block[[#This Row],[No]],1,B378+1)</f>
        <v>3</v>
      </c>
      <c r="C379" t="s">
        <v>216</v>
      </c>
      <c r="D379" t="s">
        <v>588</v>
      </c>
      <c r="E379" t="s">
        <v>28</v>
      </c>
      <c r="F379" t="s">
        <v>31</v>
      </c>
      <c r="G379" t="s">
        <v>157</v>
      </c>
      <c r="H379" t="s">
        <v>71</v>
      </c>
      <c r="I379">
        <v>1</v>
      </c>
      <c r="J379" t="s">
        <v>258</v>
      </c>
      <c r="K379" s="3" t="s">
        <v>259</v>
      </c>
      <c r="L379" s="3" t="s">
        <v>172</v>
      </c>
      <c r="M379">
        <v>31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ユニフォーム花山一雅ICONIC</v>
      </c>
    </row>
    <row r="380" spans="1:20" x14ac:dyDescent="0.3">
      <c r="A380">
        <f>VLOOKUP(Block[[#This Row],[No用]],SetNo[[No.用]:[vlookup 用]],2,FALSE)</f>
        <v>101</v>
      </c>
      <c r="B380">
        <f>IF(A379&lt;&gt;Block[[#This Row],[No]],1,B379+1)</f>
        <v>1</v>
      </c>
      <c r="C380" t="s">
        <v>216</v>
      </c>
      <c r="D380" t="s">
        <v>591</v>
      </c>
      <c r="E380" t="s">
        <v>28</v>
      </c>
      <c r="F380" t="s">
        <v>26</v>
      </c>
      <c r="G380" t="s">
        <v>157</v>
      </c>
      <c r="H380" t="s">
        <v>71</v>
      </c>
      <c r="I380">
        <v>1</v>
      </c>
      <c r="J380" t="s">
        <v>258</v>
      </c>
      <c r="K380" s="3" t="s">
        <v>184</v>
      </c>
      <c r="L380" s="3" t="s">
        <v>183</v>
      </c>
      <c r="M380">
        <v>36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ユニフォーム鳴子哲平ICONIC</v>
      </c>
    </row>
    <row r="381" spans="1:20" x14ac:dyDescent="0.3">
      <c r="A381">
        <f>VLOOKUP(Block[[#This Row],[No用]],SetNo[[No.用]:[vlookup 用]],2,FALSE)</f>
        <v>101</v>
      </c>
      <c r="B381">
        <f>IF(A380&lt;&gt;Block[[#This Row],[No]],1,B380+1)</f>
        <v>2</v>
      </c>
      <c r="C381" t="s">
        <v>216</v>
      </c>
      <c r="D381" t="s">
        <v>591</v>
      </c>
      <c r="E381" t="s">
        <v>28</v>
      </c>
      <c r="F381" t="s">
        <v>26</v>
      </c>
      <c r="G381" t="s">
        <v>157</v>
      </c>
      <c r="H381" t="s">
        <v>71</v>
      </c>
      <c r="I381">
        <v>1</v>
      </c>
      <c r="J381" t="s">
        <v>258</v>
      </c>
      <c r="K381" s="3" t="s">
        <v>185</v>
      </c>
      <c r="L381" s="3" t="s">
        <v>183</v>
      </c>
      <c r="M381">
        <v>36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ユニフォーム鳴子哲平ICONIC</v>
      </c>
    </row>
    <row r="382" spans="1:20" x14ac:dyDescent="0.3">
      <c r="A382">
        <f>VLOOKUP(Block[[#This Row],[No用]],SetNo[[No.用]:[vlookup 用]],2,FALSE)</f>
        <v>101</v>
      </c>
      <c r="B382">
        <f>IF(A381&lt;&gt;Block[[#This Row],[No]],1,B381+1)</f>
        <v>3</v>
      </c>
      <c r="C382" t="s">
        <v>216</v>
      </c>
      <c r="D382" t="s">
        <v>591</v>
      </c>
      <c r="E382" t="s">
        <v>28</v>
      </c>
      <c r="F382" t="s">
        <v>26</v>
      </c>
      <c r="G382" t="s">
        <v>157</v>
      </c>
      <c r="H382" t="s">
        <v>71</v>
      </c>
      <c r="I382">
        <v>1</v>
      </c>
      <c r="J382" t="s">
        <v>258</v>
      </c>
      <c r="K382" s="3" t="s">
        <v>186</v>
      </c>
      <c r="L382" s="3" t="s">
        <v>183</v>
      </c>
      <c r="M382">
        <v>42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ユニフォーム鳴子哲平ICONIC</v>
      </c>
    </row>
    <row r="383" spans="1:20" x14ac:dyDescent="0.3">
      <c r="A383">
        <f>VLOOKUP(Block[[#This Row],[No用]],SetNo[[No.用]:[vlookup 用]],2,FALSE)</f>
        <v>101</v>
      </c>
      <c r="B383">
        <f>IF(A382&lt;&gt;Block[[#This Row],[No]],1,B382+1)</f>
        <v>4</v>
      </c>
      <c r="C383" t="s">
        <v>216</v>
      </c>
      <c r="D383" t="s">
        <v>591</v>
      </c>
      <c r="E383" t="s">
        <v>28</v>
      </c>
      <c r="F383" t="s">
        <v>26</v>
      </c>
      <c r="G383" t="s">
        <v>157</v>
      </c>
      <c r="H383" t="s">
        <v>71</v>
      </c>
      <c r="I383">
        <v>1</v>
      </c>
      <c r="J383" t="s">
        <v>258</v>
      </c>
      <c r="K383" s="3" t="s">
        <v>187</v>
      </c>
      <c r="L383" s="3" t="s">
        <v>172</v>
      </c>
      <c r="M383">
        <v>32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ユニフォーム鳴子哲平ICONIC</v>
      </c>
    </row>
    <row r="384" spans="1:20" x14ac:dyDescent="0.3">
      <c r="A384">
        <f>VLOOKUP(Block[[#This Row],[No用]],SetNo[[No.用]:[vlookup 用]],2,FALSE)</f>
        <v>101</v>
      </c>
      <c r="B384">
        <f>IF(A383&lt;&gt;Block[[#This Row],[No]],1,B383+1)</f>
        <v>5</v>
      </c>
      <c r="C384" t="s">
        <v>216</v>
      </c>
      <c r="D384" t="s">
        <v>591</v>
      </c>
      <c r="E384" t="s">
        <v>28</v>
      </c>
      <c r="F384" t="s">
        <v>26</v>
      </c>
      <c r="G384" t="s">
        <v>157</v>
      </c>
      <c r="H384" t="s">
        <v>71</v>
      </c>
      <c r="I384">
        <v>1</v>
      </c>
      <c r="J384" t="s">
        <v>258</v>
      </c>
      <c r="K384" s="3" t="s">
        <v>259</v>
      </c>
      <c r="L384" s="3" t="s">
        <v>172</v>
      </c>
      <c r="M384">
        <v>32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ユニフォーム鳴子哲平ICONIC</v>
      </c>
    </row>
    <row r="385" spans="1:20" x14ac:dyDescent="0.3">
      <c r="A385">
        <f>VLOOKUP(Block[[#This Row],[No用]],SetNo[[No.用]:[vlookup 用]],2,FALSE)</f>
        <v>101</v>
      </c>
      <c r="B385">
        <f>IF(A384&lt;&gt;Block[[#This Row],[No]],1,B384+1)</f>
        <v>6</v>
      </c>
      <c r="C385" t="s">
        <v>216</v>
      </c>
      <c r="D385" t="s">
        <v>591</v>
      </c>
      <c r="E385" t="s">
        <v>28</v>
      </c>
      <c r="F385" t="s">
        <v>26</v>
      </c>
      <c r="G385" t="s">
        <v>157</v>
      </c>
      <c r="H385" t="s">
        <v>71</v>
      </c>
      <c r="I385">
        <v>1</v>
      </c>
      <c r="J385" t="s">
        <v>258</v>
      </c>
      <c r="K385" s="3" t="s">
        <v>193</v>
      </c>
      <c r="L385" s="3" t="s">
        <v>235</v>
      </c>
      <c r="M385">
        <v>46</v>
      </c>
      <c r="N385">
        <v>0</v>
      </c>
      <c r="O385">
        <v>56</v>
      </c>
      <c r="P385">
        <v>0</v>
      </c>
      <c r="T385" t="str">
        <f>Block[[#This Row],[服装]]&amp;Block[[#This Row],[名前]]&amp;Block[[#This Row],[レアリティ]]</f>
        <v>ユニフォーム鳴子哲平ICONIC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1</v>
      </c>
      <c r="C386" t="s">
        <v>216</v>
      </c>
      <c r="D386" t="s">
        <v>594</v>
      </c>
      <c r="E386" t="s">
        <v>28</v>
      </c>
      <c r="F386" t="s">
        <v>21</v>
      </c>
      <c r="G386" t="s">
        <v>157</v>
      </c>
      <c r="H386" t="s">
        <v>71</v>
      </c>
      <c r="I386">
        <v>1</v>
      </c>
      <c r="J386" t="s">
        <v>258</v>
      </c>
      <c r="M386">
        <v>0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ユニフォーム秋保和光ICONIC</v>
      </c>
    </row>
    <row r="387" spans="1:20" x14ac:dyDescent="0.3">
      <c r="A387">
        <f>VLOOKUP(Block[[#This Row],[No用]],SetNo[[No.用]:[vlookup 用]],2,FALSE)</f>
        <v>103</v>
      </c>
      <c r="B387">
        <f>IF(A386&lt;&gt;Block[[#This Row],[No]],1,B386+1)</f>
        <v>1</v>
      </c>
      <c r="C387" t="s">
        <v>216</v>
      </c>
      <c r="D387" t="s">
        <v>597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258</v>
      </c>
      <c r="K387" s="3" t="s">
        <v>184</v>
      </c>
      <c r="L387" s="3" t="s">
        <v>183</v>
      </c>
      <c r="M387">
        <v>35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ユニフォーム松島剛ICONIC</v>
      </c>
    </row>
    <row r="388" spans="1:20" x14ac:dyDescent="0.3">
      <c r="A388">
        <f>VLOOKUP(Block[[#This Row],[No用]],SetNo[[No.用]:[vlookup 用]],2,FALSE)</f>
        <v>103</v>
      </c>
      <c r="B388">
        <f>IF(A387&lt;&gt;Block[[#This Row],[No]],1,B387+1)</f>
        <v>2</v>
      </c>
      <c r="C388" t="s">
        <v>216</v>
      </c>
      <c r="D388" t="s">
        <v>597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258</v>
      </c>
      <c r="K388" s="3" t="s">
        <v>185</v>
      </c>
      <c r="L388" s="3" t="s">
        <v>183</v>
      </c>
      <c r="M388">
        <v>35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ユニフォーム松島剛ICONIC</v>
      </c>
    </row>
    <row r="389" spans="1:20" x14ac:dyDescent="0.3">
      <c r="A389">
        <f>VLOOKUP(Block[[#This Row],[No用]],SetNo[[No.用]:[vlookup 用]],2,FALSE)</f>
        <v>103</v>
      </c>
      <c r="B389">
        <f>IF(A388&lt;&gt;Block[[#This Row],[No]],1,B388+1)</f>
        <v>3</v>
      </c>
      <c r="C389" t="s">
        <v>216</v>
      </c>
      <c r="D389" t="s">
        <v>597</v>
      </c>
      <c r="E389" t="s">
        <v>28</v>
      </c>
      <c r="F389" t="s">
        <v>26</v>
      </c>
      <c r="G389" t="s">
        <v>157</v>
      </c>
      <c r="H389" t="s">
        <v>71</v>
      </c>
      <c r="I389">
        <v>1</v>
      </c>
      <c r="J389" t="s">
        <v>258</v>
      </c>
      <c r="K389" s="3" t="s">
        <v>202</v>
      </c>
      <c r="L389" s="3" t="s">
        <v>183</v>
      </c>
      <c r="M389">
        <v>41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ユニフォーム松島剛ICONIC</v>
      </c>
    </row>
    <row r="390" spans="1:20" x14ac:dyDescent="0.3">
      <c r="A390">
        <f>VLOOKUP(Block[[#This Row],[No用]],SetNo[[No.用]:[vlookup 用]],2,FALSE)</f>
        <v>103</v>
      </c>
      <c r="B390">
        <f>IF(A389&lt;&gt;Block[[#This Row],[No]],1,B389+1)</f>
        <v>4</v>
      </c>
      <c r="C390" t="s">
        <v>216</v>
      </c>
      <c r="D390" t="s">
        <v>597</v>
      </c>
      <c r="E390" t="s">
        <v>28</v>
      </c>
      <c r="F390" t="s">
        <v>26</v>
      </c>
      <c r="G390" t="s">
        <v>157</v>
      </c>
      <c r="H390" t="s">
        <v>71</v>
      </c>
      <c r="I390">
        <v>1</v>
      </c>
      <c r="J390" t="s">
        <v>258</v>
      </c>
      <c r="K390" s="3" t="s">
        <v>187</v>
      </c>
      <c r="L390" s="3" t="s">
        <v>172</v>
      </c>
      <c r="M390">
        <v>31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ユニフォーム松島剛ICONIC</v>
      </c>
    </row>
    <row r="391" spans="1:20" x14ac:dyDescent="0.3">
      <c r="A391">
        <f>VLOOKUP(Block[[#This Row],[No用]],SetNo[[No.用]:[vlookup 用]],2,FALSE)</f>
        <v>103</v>
      </c>
      <c r="B391">
        <f>IF(A390&lt;&gt;Block[[#This Row],[No]],1,B390+1)</f>
        <v>5</v>
      </c>
      <c r="C391" t="s">
        <v>216</v>
      </c>
      <c r="D391" t="s">
        <v>597</v>
      </c>
      <c r="E391" t="s">
        <v>28</v>
      </c>
      <c r="F391" t="s">
        <v>26</v>
      </c>
      <c r="G391" t="s">
        <v>157</v>
      </c>
      <c r="H391" t="s">
        <v>71</v>
      </c>
      <c r="I391">
        <v>1</v>
      </c>
      <c r="J391" t="s">
        <v>258</v>
      </c>
      <c r="K391" s="3" t="s">
        <v>259</v>
      </c>
      <c r="L391" s="3" t="s">
        <v>172</v>
      </c>
      <c r="M391">
        <v>31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ユニフォーム松島剛ICONIC</v>
      </c>
    </row>
    <row r="392" spans="1:20" x14ac:dyDescent="0.3">
      <c r="A392">
        <f>VLOOKUP(Block[[#This Row],[No用]],SetNo[[No.用]:[vlookup 用]],2,FALSE)</f>
        <v>103</v>
      </c>
      <c r="B392">
        <f>IF(A391&lt;&gt;Block[[#This Row],[No]],1,B391+1)</f>
        <v>6</v>
      </c>
      <c r="C392" t="s">
        <v>216</v>
      </c>
      <c r="D392" t="s">
        <v>597</v>
      </c>
      <c r="E392" t="s">
        <v>28</v>
      </c>
      <c r="F392" t="s">
        <v>26</v>
      </c>
      <c r="G392" t="s">
        <v>157</v>
      </c>
      <c r="H392" t="s">
        <v>71</v>
      </c>
      <c r="I392">
        <v>1</v>
      </c>
      <c r="J392" t="s">
        <v>258</v>
      </c>
      <c r="K392" s="3" t="s">
        <v>193</v>
      </c>
      <c r="L392" s="3" t="s">
        <v>235</v>
      </c>
      <c r="M392">
        <v>43</v>
      </c>
      <c r="N392">
        <v>0</v>
      </c>
      <c r="O392">
        <v>54</v>
      </c>
      <c r="P392">
        <v>0</v>
      </c>
      <c r="T392" t="str">
        <f>Block[[#This Row],[服装]]&amp;Block[[#This Row],[名前]]&amp;Block[[#This Row],[レアリティ]]</f>
        <v>ユニフォーム松島剛ICONIC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1</v>
      </c>
      <c r="C393" t="s">
        <v>216</v>
      </c>
      <c r="D393" t="s">
        <v>600</v>
      </c>
      <c r="E393" t="s">
        <v>28</v>
      </c>
      <c r="F393" t="s">
        <v>25</v>
      </c>
      <c r="G393" t="s">
        <v>157</v>
      </c>
      <c r="H393" t="s">
        <v>71</v>
      </c>
      <c r="I393">
        <v>1</v>
      </c>
      <c r="J393" t="s">
        <v>258</v>
      </c>
      <c r="K393" s="3" t="s">
        <v>184</v>
      </c>
      <c r="L393" s="3" t="s">
        <v>172</v>
      </c>
      <c r="M393">
        <v>27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ユニフォーム川渡瞬己ICONIC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2</v>
      </c>
      <c r="C394" t="s">
        <v>216</v>
      </c>
      <c r="D394" t="s">
        <v>600</v>
      </c>
      <c r="E394" t="s">
        <v>28</v>
      </c>
      <c r="F394" t="s">
        <v>25</v>
      </c>
      <c r="G394" t="s">
        <v>157</v>
      </c>
      <c r="H394" t="s">
        <v>71</v>
      </c>
      <c r="I394">
        <v>1</v>
      </c>
      <c r="J394" t="s">
        <v>258</v>
      </c>
      <c r="K394" s="3" t="s">
        <v>185</v>
      </c>
      <c r="L394" s="3" t="s">
        <v>172</v>
      </c>
      <c r="M394">
        <v>27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ユニフォーム川渡瞬己ICONIC</v>
      </c>
    </row>
    <row r="395" spans="1:20" x14ac:dyDescent="0.3">
      <c r="A395">
        <f>VLOOKUP(Block[[#This Row],[No用]],SetNo[[No.用]:[vlookup 用]],2,FALSE)</f>
        <v>104</v>
      </c>
      <c r="B395">
        <f>IF(A394&lt;&gt;Block[[#This Row],[No]],1,B394+1)</f>
        <v>3</v>
      </c>
      <c r="C395" t="s">
        <v>216</v>
      </c>
      <c r="D395" t="s">
        <v>600</v>
      </c>
      <c r="E395" t="s">
        <v>28</v>
      </c>
      <c r="F395" t="s">
        <v>25</v>
      </c>
      <c r="G395" t="s">
        <v>157</v>
      </c>
      <c r="H395" t="s">
        <v>71</v>
      </c>
      <c r="I395">
        <v>1</v>
      </c>
      <c r="J395" t="s">
        <v>258</v>
      </c>
      <c r="K395" s="3" t="s">
        <v>259</v>
      </c>
      <c r="L395" s="3" t="s">
        <v>172</v>
      </c>
      <c r="M395">
        <v>27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ユニフォーム川渡瞬己ICONIC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1</v>
      </c>
      <c r="C396" t="s">
        <v>108</v>
      </c>
      <c r="D396" t="s">
        <v>109</v>
      </c>
      <c r="E396" t="s">
        <v>73</v>
      </c>
      <c r="F396" t="s">
        <v>78</v>
      </c>
      <c r="G396" t="s">
        <v>118</v>
      </c>
      <c r="H396" t="s">
        <v>71</v>
      </c>
      <c r="I396">
        <v>1</v>
      </c>
      <c r="J396" t="s">
        <v>258</v>
      </c>
      <c r="K396" s="3" t="s">
        <v>184</v>
      </c>
      <c r="L396" s="3" t="s">
        <v>172</v>
      </c>
      <c r="M396">
        <v>28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ユニフォーム牛島若利ICONIC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2</v>
      </c>
      <c r="C397" t="s">
        <v>108</v>
      </c>
      <c r="D397" t="s">
        <v>109</v>
      </c>
      <c r="E397" t="s">
        <v>73</v>
      </c>
      <c r="F397" t="s">
        <v>78</v>
      </c>
      <c r="G397" t="s">
        <v>118</v>
      </c>
      <c r="H397" t="s">
        <v>71</v>
      </c>
      <c r="I397">
        <v>1</v>
      </c>
      <c r="J397" t="s">
        <v>258</v>
      </c>
      <c r="K397" s="3" t="s">
        <v>185</v>
      </c>
      <c r="L397" s="3" t="s">
        <v>172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ユニフォーム牛島若利ICONIC</v>
      </c>
    </row>
    <row r="398" spans="1:20" x14ac:dyDescent="0.3">
      <c r="A398">
        <f>VLOOKUP(Block[[#This Row],[No用]],SetNo[[No.用]:[vlookup 用]],2,FALSE)</f>
        <v>105</v>
      </c>
      <c r="B398">
        <f>IF(A397&lt;&gt;Block[[#This Row],[No]],1,B397+1)</f>
        <v>3</v>
      </c>
      <c r="C398" t="s">
        <v>108</v>
      </c>
      <c r="D398" t="s">
        <v>109</v>
      </c>
      <c r="E398" t="s">
        <v>73</v>
      </c>
      <c r="F398" t="s">
        <v>78</v>
      </c>
      <c r="G398" t="s">
        <v>118</v>
      </c>
      <c r="H398" t="s">
        <v>71</v>
      </c>
      <c r="I398">
        <v>1</v>
      </c>
      <c r="J398" t="s">
        <v>258</v>
      </c>
      <c r="K398" s="3" t="s">
        <v>259</v>
      </c>
      <c r="L398" s="3" t="s">
        <v>172</v>
      </c>
      <c r="M398">
        <v>28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ユニフォーム牛島若利ICONIC</v>
      </c>
    </row>
    <row r="399" spans="1:20" x14ac:dyDescent="0.3">
      <c r="A399">
        <f>VLOOKUP(Block[[#This Row],[No用]],SetNo[[No.用]:[vlookup 用]],2,FALSE)</f>
        <v>106</v>
      </c>
      <c r="B399">
        <f>IF(A398&lt;&gt;Block[[#This Row],[No]],1,B398+1)</f>
        <v>1</v>
      </c>
      <c r="C399" t="s">
        <v>116</v>
      </c>
      <c r="D399" t="s">
        <v>109</v>
      </c>
      <c r="E399" t="s">
        <v>90</v>
      </c>
      <c r="F399" t="s">
        <v>78</v>
      </c>
      <c r="G399" t="s">
        <v>118</v>
      </c>
      <c r="H399" t="s">
        <v>71</v>
      </c>
      <c r="I399">
        <v>1</v>
      </c>
      <c r="J399" t="s">
        <v>258</v>
      </c>
      <c r="K399" s="3" t="s">
        <v>184</v>
      </c>
      <c r="L399" s="3" t="s">
        <v>172</v>
      </c>
      <c r="M399">
        <v>28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水着牛島若利ICONIC</v>
      </c>
    </row>
    <row r="400" spans="1:20" x14ac:dyDescent="0.3">
      <c r="A400">
        <f>VLOOKUP(Block[[#This Row],[No用]],SetNo[[No.用]:[vlookup 用]],2,FALSE)</f>
        <v>106</v>
      </c>
      <c r="B400">
        <f>IF(A399&lt;&gt;Block[[#This Row],[No]],1,B399+1)</f>
        <v>2</v>
      </c>
      <c r="C400" t="s">
        <v>116</v>
      </c>
      <c r="D400" t="s">
        <v>109</v>
      </c>
      <c r="E400" t="s">
        <v>90</v>
      </c>
      <c r="F400" t="s">
        <v>78</v>
      </c>
      <c r="G400" t="s">
        <v>118</v>
      </c>
      <c r="H400" t="s">
        <v>71</v>
      </c>
      <c r="I400">
        <v>1</v>
      </c>
      <c r="J400" t="s">
        <v>258</v>
      </c>
      <c r="K400" s="3" t="s">
        <v>185</v>
      </c>
      <c r="L400" s="3" t="s">
        <v>172</v>
      </c>
      <c r="M400">
        <v>28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水着牛島若利ICONIC</v>
      </c>
    </row>
    <row r="401" spans="1:20" x14ac:dyDescent="0.3">
      <c r="A401">
        <f>VLOOKUP(Block[[#This Row],[No用]],SetNo[[No.用]:[vlookup 用]],2,FALSE)</f>
        <v>106</v>
      </c>
      <c r="B401">
        <f>IF(A400&lt;&gt;Block[[#This Row],[No]],1,B400+1)</f>
        <v>3</v>
      </c>
      <c r="C401" t="s">
        <v>116</v>
      </c>
      <c r="D401" t="s">
        <v>109</v>
      </c>
      <c r="E401" t="s">
        <v>90</v>
      </c>
      <c r="F401" t="s">
        <v>78</v>
      </c>
      <c r="G401" t="s">
        <v>118</v>
      </c>
      <c r="H401" t="s">
        <v>71</v>
      </c>
      <c r="I401">
        <v>1</v>
      </c>
      <c r="J401" t="s">
        <v>258</v>
      </c>
      <c r="K401" s="3" t="s">
        <v>259</v>
      </c>
      <c r="L401" s="3" t="s">
        <v>172</v>
      </c>
      <c r="M401">
        <v>28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水着牛島若利ICONIC</v>
      </c>
    </row>
    <row r="402" spans="1:20" x14ac:dyDescent="0.3">
      <c r="A402">
        <f>VLOOKUP(Block[[#This Row],[No用]],SetNo[[No.用]:[vlookup 用]],2,FALSE)</f>
        <v>107</v>
      </c>
      <c r="B402">
        <f>IF(A401&lt;&gt;Block[[#This Row],[No]],1,B401+1)</f>
        <v>1</v>
      </c>
      <c r="C402" t="s">
        <v>108</v>
      </c>
      <c r="D402" t="s">
        <v>110</v>
      </c>
      <c r="E402" t="s">
        <v>73</v>
      </c>
      <c r="F402" t="s">
        <v>82</v>
      </c>
      <c r="G402" t="s">
        <v>118</v>
      </c>
      <c r="H402" t="s">
        <v>71</v>
      </c>
      <c r="I402">
        <v>1</v>
      </c>
      <c r="J402" t="s">
        <v>258</v>
      </c>
      <c r="K402" s="3" t="s">
        <v>184</v>
      </c>
      <c r="L402" s="3" t="s">
        <v>183</v>
      </c>
      <c r="M402">
        <v>37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ユニフォーム天童覚ICONIC</v>
      </c>
    </row>
    <row r="403" spans="1:20" x14ac:dyDescent="0.3">
      <c r="A403">
        <f>VLOOKUP(Block[[#This Row],[No用]],SetNo[[No.用]:[vlookup 用]],2,FALSE)</f>
        <v>107</v>
      </c>
      <c r="B403">
        <f>IF(A402&lt;&gt;Block[[#This Row],[No]],1,B402+1)</f>
        <v>2</v>
      </c>
      <c r="C403" t="s">
        <v>108</v>
      </c>
      <c r="D403" t="s">
        <v>110</v>
      </c>
      <c r="E403" t="s">
        <v>73</v>
      </c>
      <c r="F403" t="s">
        <v>82</v>
      </c>
      <c r="G403" t="s">
        <v>118</v>
      </c>
      <c r="H403" t="s">
        <v>71</v>
      </c>
      <c r="I403">
        <v>1</v>
      </c>
      <c r="J403" t="s">
        <v>258</v>
      </c>
      <c r="K403" s="3" t="s">
        <v>185</v>
      </c>
      <c r="L403" s="3" t="s">
        <v>183</v>
      </c>
      <c r="M403">
        <v>37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ユニフォーム天童覚ICONIC</v>
      </c>
    </row>
    <row r="404" spans="1:20" x14ac:dyDescent="0.3">
      <c r="A404">
        <f>VLOOKUP(Block[[#This Row],[No用]],SetNo[[No.用]:[vlookup 用]],2,FALSE)</f>
        <v>107</v>
      </c>
      <c r="B404">
        <f>IF(A403&lt;&gt;Block[[#This Row],[No]],1,B403+1)</f>
        <v>3</v>
      </c>
      <c r="C404" t="s">
        <v>108</v>
      </c>
      <c r="D404" t="s">
        <v>110</v>
      </c>
      <c r="E404" t="s">
        <v>73</v>
      </c>
      <c r="F404" t="s">
        <v>82</v>
      </c>
      <c r="G404" t="s">
        <v>118</v>
      </c>
      <c r="H404" t="s">
        <v>71</v>
      </c>
      <c r="I404">
        <v>1</v>
      </c>
      <c r="J404" t="s">
        <v>258</v>
      </c>
      <c r="K404" s="3" t="s">
        <v>186</v>
      </c>
      <c r="L404" s="3" t="s">
        <v>183</v>
      </c>
      <c r="M404">
        <v>44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ユニフォーム天童覚ICONIC</v>
      </c>
    </row>
    <row r="405" spans="1:20" x14ac:dyDescent="0.3">
      <c r="A405">
        <f>VLOOKUP(Block[[#This Row],[No用]],SetNo[[No.用]:[vlookup 用]],2,FALSE)</f>
        <v>107</v>
      </c>
      <c r="B405">
        <f>IF(A404&lt;&gt;Block[[#This Row],[No]],1,B404+1)</f>
        <v>4</v>
      </c>
      <c r="C405" t="s">
        <v>108</v>
      </c>
      <c r="D405" t="s">
        <v>110</v>
      </c>
      <c r="E405" t="s">
        <v>73</v>
      </c>
      <c r="F405" t="s">
        <v>82</v>
      </c>
      <c r="G405" t="s">
        <v>118</v>
      </c>
      <c r="H405" t="s">
        <v>71</v>
      </c>
      <c r="I405">
        <v>1</v>
      </c>
      <c r="J405" t="s">
        <v>258</v>
      </c>
      <c r="K405" s="3" t="s">
        <v>187</v>
      </c>
      <c r="L405" s="3" t="s">
        <v>172</v>
      </c>
      <c r="M405">
        <v>36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ユニフォーム天童覚ICONIC</v>
      </c>
    </row>
    <row r="406" spans="1:20" x14ac:dyDescent="0.3">
      <c r="A406">
        <f>VLOOKUP(Block[[#This Row],[No用]],SetNo[[No.用]:[vlookup 用]],2,FALSE)</f>
        <v>107</v>
      </c>
      <c r="B406">
        <f>IF(A405&lt;&gt;Block[[#This Row],[No]],1,B405+1)</f>
        <v>5</v>
      </c>
      <c r="C406" t="s">
        <v>108</v>
      </c>
      <c r="D406" t="s">
        <v>110</v>
      </c>
      <c r="E406" t="s">
        <v>73</v>
      </c>
      <c r="F406" t="s">
        <v>82</v>
      </c>
      <c r="G406" t="s">
        <v>118</v>
      </c>
      <c r="H406" t="s">
        <v>71</v>
      </c>
      <c r="I406">
        <v>1</v>
      </c>
      <c r="J406" t="s">
        <v>258</v>
      </c>
      <c r="K406" s="3" t="s">
        <v>259</v>
      </c>
      <c r="L406" s="3" t="s">
        <v>172</v>
      </c>
      <c r="M406">
        <v>31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ユニフォーム天童覚ICONIC</v>
      </c>
    </row>
    <row r="407" spans="1:20" x14ac:dyDescent="0.3">
      <c r="A407">
        <f>VLOOKUP(Block[[#This Row],[No用]],SetNo[[No.用]:[vlookup 用]],2,FALSE)</f>
        <v>107</v>
      </c>
      <c r="B407">
        <f>IF(A406&lt;&gt;Block[[#This Row],[No]],1,B406+1)</f>
        <v>6</v>
      </c>
      <c r="C407" t="s">
        <v>108</v>
      </c>
      <c r="D407" t="s">
        <v>110</v>
      </c>
      <c r="E407" t="s">
        <v>73</v>
      </c>
      <c r="F407" t="s">
        <v>82</v>
      </c>
      <c r="G407" t="s">
        <v>118</v>
      </c>
      <c r="H407" t="s">
        <v>71</v>
      </c>
      <c r="I407">
        <v>1</v>
      </c>
      <c r="J407" t="s">
        <v>258</v>
      </c>
      <c r="K407" s="3" t="s">
        <v>184</v>
      </c>
      <c r="L407" s="3" t="s">
        <v>235</v>
      </c>
      <c r="M407">
        <v>48</v>
      </c>
      <c r="N407">
        <v>0</v>
      </c>
      <c r="O407">
        <v>58</v>
      </c>
      <c r="P407">
        <v>0</v>
      </c>
      <c r="T407" t="str">
        <f>Block[[#This Row],[服装]]&amp;Block[[#This Row],[名前]]&amp;Block[[#This Row],[レアリティ]]</f>
        <v>ユニフォーム天童覚ICONIC</v>
      </c>
    </row>
    <row r="408" spans="1:20" x14ac:dyDescent="0.3">
      <c r="A408">
        <f>VLOOKUP(Block[[#This Row],[No用]],SetNo[[No.用]:[vlookup 用]],2,FALSE)</f>
        <v>108</v>
      </c>
      <c r="B408">
        <f>IF(A407&lt;&gt;Block[[#This Row],[No]],1,B407+1)</f>
        <v>1</v>
      </c>
      <c r="C408" t="s">
        <v>116</v>
      </c>
      <c r="D408" t="s">
        <v>110</v>
      </c>
      <c r="E408" t="s">
        <v>90</v>
      </c>
      <c r="F408" t="s">
        <v>82</v>
      </c>
      <c r="G408" t="s">
        <v>118</v>
      </c>
      <c r="H408" t="s">
        <v>71</v>
      </c>
      <c r="I408">
        <v>1</v>
      </c>
      <c r="J408" t="s">
        <v>258</v>
      </c>
      <c r="K408" s="3" t="s">
        <v>184</v>
      </c>
      <c r="L408" s="3" t="s">
        <v>183</v>
      </c>
      <c r="M408">
        <v>37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水着天童覚ICONIC</v>
      </c>
    </row>
    <row r="409" spans="1:20" x14ac:dyDescent="0.3">
      <c r="A409">
        <f>VLOOKUP(Block[[#This Row],[No用]],SetNo[[No.用]:[vlookup 用]],2,FALSE)</f>
        <v>108</v>
      </c>
      <c r="B409">
        <f>IF(A408&lt;&gt;Block[[#This Row],[No]],1,B408+1)</f>
        <v>2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258</v>
      </c>
      <c r="K409" s="3" t="s">
        <v>185</v>
      </c>
      <c r="L409" s="3" t="s">
        <v>183</v>
      </c>
      <c r="M409">
        <v>37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水着天童覚ICONIC</v>
      </c>
    </row>
    <row r="410" spans="1:20" x14ac:dyDescent="0.3">
      <c r="A410">
        <f>VLOOKUP(Block[[#This Row],[No用]],SetNo[[No.用]:[vlookup 用]],2,FALSE)</f>
        <v>108</v>
      </c>
      <c r="B410">
        <f>IF(A409&lt;&gt;Block[[#This Row],[No]],1,B409+1)</f>
        <v>3</v>
      </c>
      <c r="C410" t="s">
        <v>116</v>
      </c>
      <c r="D410" t="s">
        <v>110</v>
      </c>
      <c r="E410" t="s">
        <v>90</v>
      </c>
      <c r="F410" t="s">
        <v>82</v>
      </c>
      <c r="G410" t="s">
        <v>118</v>
      </c>
      <c r="H410" t="s">
        <v>71</v>
      </c>
      <c r="I410">
        <v>1</v>
      </c>
      <c r="J410" t="s">
        <v>258</v>
      </c>
      <c r="K410" s="3" t="s">
        <v>186</v>
      </c>
      <c r="L410" s="3" t="s">
        <v>183</v>
      </c>
      <c r="M410">
        <v>44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水着天童覚ICONIC</v>
      </c>
    </row>
    <row r="411" spans="1:20" x14ac:dyDescent="0.3">
      <c r="A411">
        <f>VLOOKUP(Block[[#This Row],[No用]],SetNo[[No.用]:[vlookup 用]],2,FALSE)</f>
        <v>108</v>
      </c>
      <c r="B411">
        <f>IF(A410&lt;&gt;Block[[#This Row],[No]],1,B410+1)</f>
        <v>4</v>
      </c>
      <c r="C411" t="s">
        <v>116</v>
      </c>
      <c r="D411" t="s">
        <v>110</v>
      </c>
      <c r="E411" t="s">
        <v>90</v>
      </c>
      <c r="F411" t="s">
        <v>82</v>
      </c>
      <c r="G411" t="s">
        <v>118</v>
      </c>
      <c r="H411" t="s">
        <v>71</v>
      </c>
      <c r="I411">
        <v>1</v>
      </c>
      <c r="J411" t="s">
        <v>258</v>
      </c>
      <c r="K411" s="3" t="s">
        <v>187</v>
      </c>
      <c r="L411" s="3" t="s">
        <v>172</v>
      </c>
      <c r="M411">
        <v>36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水着天童覚ICONIC</v>
      </c>
    </row>
    <row r="412" spans="1:20" x14ac:dyDescent="0.3">
      <c r="A412">
        <f>VLOOKUP(Block[[#This Row],[No用]],SetNo[[No.用]:[vlookup 用]],2,FALSE)</f>
        <v>108</v>
      </c>
      <c r="B412">
        <f>IF(A411&lt;&gt;Block[[#This Row],[No]],1,B411+1)</f>
        <v>5</v>
      </c>
      <c r="C412" t="s">
        <v>116</v>
      </c>
      <c r="D412" t="s">
        <v>110</v>
      </c>
      <c r="E412" t="s">
        <v>90</v>
      </c>
      <c r="F412" t="s">
        <v>82</v>
      </c>
      <c r="G412" t="s">
        <v>118</v>
      </c>
      <c r="H412" t="s">
        <v>71</v>
      </c>
      <c r="I412">
        <v>1</v>
      </c>
      <c r="J412" t="s">
        <v>258</v>
      </c>
      <c r="K412" s="3" t="s">
        <v>259</v>
      </c>
      <c r="L412" s="3" t="s">
        <v>172</v>
      </c>
      <c r="M412">
        <v>31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水着天童覚ICONIC</v>
      </c>
    </row>
    <row r="413" spans="1:20" x14ac:dyDescent="0.3">
      <c r="A413">
        <f>VLOOKUP(Block[[#This Row],[No用]],SetNo[[No.用]:[vlookup 用]],2,FALSE)</f>
        <v>108</v>
      </c>
      <c r="B413">
        <f>IF(A412&lt;&gt;Block[[#This Row],[No]],1,B412+1)</f>
        <v>6</v>
      </c>
      <c r="C413" t="s">
        <v>116</v>
      </c>
      <c r="D413" t="s">
        <v>110</v>
      </c>
      <c r="E413" t="s">
        <v>90</v>
      </c>
      <c r="F413" t="s">
        <v>82</v>
      </c>
      <c r="G413" t="s">
        <v>118</v>
      </c>
      <c r="H413" t="s">
        <v>71</v>
      </c>
      <c r="I413">
        <v>1</v>
      </c>
      <c r="J413" t="s">
        <v>258</v>
      </c>
      <c r="K413" s="3" t="s">
        <v>184</v>
      </c>
      <c r="L413" s="3" t="s">
        <v>235</v>
      </c>
      <c r="M413">
        <v>48</v>
      </c>
      <c r="N413">
        <v>0</v>
      </c>
      <c r="O413">
        <v>58</v>
      </c>
      <c r="P413">
        <v>0</v>
      </c>
      <c r="T413" t="str">
        <f>Block[[#This Row],[服装]]&amp;Block[[#This Row],[名前]]&amp;Block[[#This Row],[レアリティ]]</f>
        <v>水着天童覚ICONIC</v>
      </c>
    </row>
    <row r="414" spans="1:20" x14ac:dyDescent="0.3">
      <c r="A414">
        <f>VLOOKUP(Block[[#This Row],[No用]],SetNo[[No.用]:[vlookup 用]],2,FALSE)</f>
        <v>109</v>
      </c>
      <c r="B414">
        <f>IF(A413&lt;&gt;Block[[#This Row],[No]],1,B413+1)</f>
        <v>1</v>
      </c>
      <c r="C414" t="s">
        <v>108</v>
      </c>
      <c r="D414" t="s">
        <v>111</v>
      </c>
      <c r="E414" t="s">
        <v>77</v>
      </c>
      <c r="F414" t="s">
        <v>78</v>
      </c>
      <c r="G414" t="s">
        <v>118</v>
      </c>
      <c r="H414" t="s">
        <v>71</v>
      </c>
      <c r="I414">
        <v>1</v>
      </c>
      <c r="J414" t="s">
        <v>258</v>
      </c>
      <c r="K414" s="3" t="s">
        <v>184</v>
      </c>
      <c r="L414" s="3" t="s">
        <v>172</v>
      </c>
      <c r="M414">
        <v>29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ユニフォーム五色工ICONIC</v>
      </c>
    </row>
    <row r="415" spans="1:20" x14ac:dyDescent="0.3">
      <c r="A415">
        <f>VLOOKUP(Block[[#This Row],[No用]],SetNo[[No.用]:[vlookup 用]],2,FALSE)</f>
        <v>109</v>
      </c>
      <c r="B415">
        <f>IF(A414&lt;&gt;Block[[#This Row],[No]],1,B414+1)</f>
        <v>2</v>
      </c>
      <c r="C415" t="s">
        <v>108</v>
      </c>
      <c r="D415" t="s">
        <v>111</v>
      </c>
      <c r="E415" t="s">
        <v>77</v>
      </c>
      <c r="F415" t="s">
        <v>78</v>
      </c>
      <c r="G415" t="s">
        <v>118</v>
      </c>
      <c r="H415" t="s">
        <v>71</v>
      </c>
      <c r="I415">
        <v>1</v>
      </c>
      <c r="J415" t="s">
        <v>258</v>
      </c>
      <c r="K415" s="3" t="s">
        <v>185</v>
      </c>
      <c r="L415" s="3" t="s">
        <v>172</v>
      </c>
      <c r="M415">
        <v>29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ユニフォーム五色工ICONIC</v>
      </c>
    </row>
    <row r="416" spans="1:20" x14ac:dyDescent="0.3">
      <c r="A416">
        <f>VLOOKUP(Block[[#This Row],[No用]],SetNo[[No.用]:[vlookup 用]],2,FALSE)</f>
        <v>109</v>
      </c>
      <c r="B416">
        <f>IF(A415&lt;&gt;Block[[#This Row],[No]],1,B415+1)</f>
        <v>3</v>
      </c>
      <c r="C416" t="s">
        <v>108</v>
      </c>
      <c r="D416" t="s">
        <v>111</v>
      </c>
      <c r="E416" t="s">
        <v>77</v>
      </c>
      <c r="F416" t="s">
        <v>78</v>
      </c>
      <c r="G416" t="s">
        <v>118</v>
      </c>
      <c r="H416" t="s">
        <v>71</v>
      </c>
      <c r="I416">
        <v>1</v>
      </c>
      <c r="J416" t="s">
        <v>258</v>
      </c>
      <c r="K416" s="3" t="s">
        <v>259</v>
      </c>
      <c r="L416" s="3" t="s">
        <v>172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ユニフォーム五色工ICONIC</v>
      </c>
    </row>
    <row r="417" spans="1:20" x14ac:dyDescent="0.3">
      <c r="A417">
        <f>VLOOKUP(Block[[#This Row],[No用]],SetNo[[No.用]:[vlookup 用]],2,FALSE)</f>
        <v>110</v>
      </c>
      <c r="B417">
        <f>IF(A416&lt;&gt;Block[[#This Row],[No]],1,B416+1)</f>
        <v>1</v>
      </c>
      <c r="C417" s="3" t="s">
        <v>716</v>
      </c>
      <c r="D417" t="s">
        <v>111</v>
      </c>
      <c r="E417" s="3" t="s">
        <v>73</v>
      </c>
      <c r="F417" t="s">
        <v>78</v>
      </c>
      <c r="G417" t="s">
        <v>118</v>
      </c>
      <c r="H417" t="s">
        <v>71</v>
      </c>
      <c r="I417">
        <v>1</v>
      </c>
      <c r="J417" t="s">
        <v>258</v>
      </c>
      <c r="K417" s="3" t="s">
        <v>184</v>
      </c>
      <c r="L417" s="3" t="s">
        <v>172</v>
      </c>
      <c r="M417">
        <v>29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職業体験五色工ICONIC</v>
      </c>
    </row>
    <row r="418" spans="1:20" x14ac:dyDescent="0.3">
      <c r="A418">
        <f>VLOOKUP(Block[[#This Row],[No用]],SetNo[[No.用]:[vlookup 用]],2,FALSE)</f>
        <v>110</v>
      </c>
      <c r="B418">
        <f>IF(A417&lt;&gt;Block[[#This Row],[No]],1,B417+1)</f>
        <v>2</v>
      </c>
      <c r="C418" s="3" t="s">
        <v>716</v>
      </c>
      <c r="D418" t="s">
        <v>111</v>
      </c>
      <c r="E418" s="3" t="s">
        <v>73</v>
      </c>
      <c r="F418" t="s">
        <v>78</v>
      </c>
      <c r="G418" t="s">
        <v>118</v>
      </c>
      <c r="H418" t="s">
        <v>71</v>
      </c>
      <c r="I418">
        <v>1</v>
      </c>
      <c r="J418" t="s">
        <v>258</v>
      </c>
      <c r="K418" s="3" t="s">
        <v>185</v>
      </c>
      <c r="L418" s="3" t="s">
        <v>172</v>
      </c>
      <c r="M418">
        <v>29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職業体験五色工ICONIC</v>
      </c>
    </row>
    <row r="419" spans="1:20" x14ac:dyDescent="0.3">
      <c r="A419">
        <f>VLOOKUP(Block[[#This Row],[No用]],SetNo[[No.用]:[vlookup 用]],2,FALSE)</f>
        <v>110</v>
      </c>
      <c r="B419">
        <f>IF(A418&lt;&gt;Block[[#This Row],[No]],1,B418+1)</f>
        <v>3</v>
      </c>
      <c r="C419" s="3" t="s">
        <v>716</v>
      </c>
      <c r="D419" t="s">
        <v>111</v>
      </c>
      <c r="E419" s="3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258</v>
      </c>
      <c r="K419" s="3" t="s">
        <v>259</v>
      </c>
      <c r="L419" s="3" t="s">
        <v>172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職業体験五色工ICONIC</v>
      </c>
    </row>
    <row r="420" spans="1:20" x14ac:dyDescent="0.3">
      <c r="A420">
        <f>VLOOKUP(Block[[#This Row],[No用]],SetNo[[No.用]:[vlookup 用]],2,FALSE)</f>
        <v>111</v>
      </c>
      <c r="B420">
        <f>IF(A419&lt;&gt;Block[[#This Row],[No]],1,B419+1)</f>
        <v>1</v>
      </c>
      <c r="C420" t="s">
        <v>108</v>
      </c>
      <c r="D420" t="s">
        <v>112</v>
      </c>
      <c r="E420" t="s">
        <v>73</v>
      </c>
      <c r="F420" t="s">
        <v>74</v>
      </c>
      <c r="G420" t="s">
        <v>118</v>
      </c>
      <c r="H420" t="s">
        <v>71</v>
      </c>
      <c r="I420">
        <v>1</v>
      </c>
      <c r="J420" t="s">
        <v>258</v>
      </c>
      <c r="K420" t="s">
        <v>417</v>
      </c>
      <c r="L420" t="s">
        <v>274</v>
      </c>
      <c r="M420">
        <v>28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ユニフォーム白布賢二郎ICONIC</v>
      </c>
    </row>
    <row r="421" spans="1:20" x14ac:dyDescent="0.3">
      <c r="A421">
        <f>VLOOKUP(Block[[#This Row],[No用]],SetNo[[No.用]:[vlookup 用]],2,FALSE)</f>
        <v>111</v>
      </c>
      <c r="B421">
        <f>IF(A420&lt;&gt;Block[[#This Row],[No]],1,B420+1)</f>
        <v>2</v>
      </c>
      <c r="C421" t="s">
        <v>108</v>
      </c>
      <c r="D421" t="s">
        <v>112</v>
      </c>
      <c r="E421" t="s">
        <v>73</v>
      </c>
      <c r="F421" t="s">
        <v>74</v>
      </c>
      <c r="G421" t="s">
        <v>118</v>
      </c>
      <c r="H421" t="s">
        <v>71</v>
      </c>
      <c r="I421">
        <v>1</v>
      </c>
      <c r="J421" t="s">
        <v>258</v>
      </c>
      <c r="K421" t="s">
        <v>418</v>
      </c>
      <c r="L421" t="s">
        <v>274</v>
      </c>
      <c r="M421">
        <v>28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ユニフォーム白布賢二郎ICONIC</v>
      </c>
    </row>
    <row r="422" spans="1:20" x14ac:dyDescent="0.3">
      <c r="A422">
        <f>VLOOKUP(Block[[#This Row],[No用]],SetNo[[No.用]:[vlookup 用]],2,FALSE)</f>
        <v>111</v>
      </c>
      <c r="B422">
        <f>IF(A421&lt;&gt;Block[[#This Row],[No]],1,B421+1)</f>
        <v>3</v>
      </c>
      <c r="C422" t="s">
        <v>108</v>
      </c>
      <c r="D422" t="s">
        <v>112</v>
      </c>
      <c r="E422" t="s">
        <v>73</v>
      </c>
      <c r="F422" t="s">
        <v>74</v>
      </c>
      <c r="G422" t="s">
        <v>118</v>
      </c>
      <c r="H422" t="s">
        <v>71</v>
      </c>
      <c r="I422">
        <v>1</v>
      </c>
      <c r="J422" t="s">
        <v>258</v>
      </c>
      <c r="K422" s="3" t="s">
        <v>259</v>
      </c>
      <c r="L422" t="s">
        <v>411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ユニフォーム白布賢二郎ICONIC</v>
      </c>
    </row>
    <row r="423" spans="1:20" x14ac:dyDescent="0.3">
      <c r="A423">
        <f>VLOOKUP(Block[[#This Row],[No用]],SetNo[[No.用]:[vlookup 用]],2,FALSE)</f>
        <v>112</v>
      </c>
      <c r="B423">
        <f>IF(A422&lt;&gt;Block[[#This Row],[No]],1,B422+1)</f>
        <v>1</v>
      </c>
      <c r="C423" t="s">
        <v>404</v>
      </c>
      <c r="D423" t="s">
        <v>405</v>
      </c>
      <c r="E423" t="s">
        <v>24</v>
      </c>
      <c r="F423" t="s">
        <v>31</v>
      </c>
      <c r="G423" t="s">
        <v>158</v>
      </c>
      <c r="H423" t="s">
        <v>71</v>
      </c>
      <c r="I423">
        <v>1</v>
      </c>
      <c r="J423" t="s">
        <v>258</v>
      </c>
      <c r="K423" t="s">
        <v>417</v>
      </c>
      <c r="L423" t="s">
        <v>274</v>
      </c>
      <c r="M423">
        <v>28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探偵白布賢二郎ICONIC</v>
      </c>
    </row>
    <row r="424" spans="1:20" x14ac:dyDescent="0.3">
      <c r="A424">
        <f>VLOOKUP(Block[[#This Row],[No用]],SetNo[[No.用]:[vlookup 用]],2,FALSE)</f>
        <v>112</v>
      </c>
      <c r="B424">
        <f>IF(A423&lt;&gt;Block[[#This Row],[No]],1,B423+1)</f>
        <v>2</v>
      </c>
      <c r="C424" t="s">
        <v>404</v>
      </c>
      <c r="D424" t="s">
        <v>405</v>
      </c>
      <c r="E424" t="s">
        <v>24</v>
      </c>
      <c r="F424" t="s">
        <v>31</v>
      </c>
      <c r="G424" t="s">
        <v>158</v>
      </c>
      <c r="H424" t="s">
        <v>71</v>
      </c>
      <c r="I424">
        <v>1</v>
      </c>
      <c r="J424" t="s">
        <v>258</v>
      </c>
      <c r="K424" t="s">
        <v>418</v>
      </c>
      <c r="L424" t="s">
        <v>274</v>
      </c>
      <c r="M424">
        <v>28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探偵白布賢二郎ICONIC</v>
      </c>
    </row>
    <row r="425" spans="1:20" x14ac:dyDescent="0.3">
      <c r="A425">
        <f>VLOOKUP(Block[[#This Row],[No用]],SetNo[[No.用]:[vlookup 用]],2,FALSE)</f>
        <v>112</v>
      </c>
      <c r="B425">
        <f>IF(A424&lt;&gt;Block[[#This Row],[No]],1,B424+1)</f>
        <v>3</v>
      </c>
      <c r="C425" t="s">
        <v>404</v>
      </c>
      <c r="D425" t="s">
        <v>405</v>
      </c>
      <c r="E425" t="s">
        <v>24</v>
      </c>
      <c r="F425" t="s">
        <v>31</v>
      </c>
      <c r="G425" t="s">
        <v>158</v>
      </c>
      <c r="H425" t="s">
        <v>71</v>
      </c>
      <c r="I425">
        <v>1</v>
      </c>
      <c r="J425" t="s">
        <v>258</v>
      </c>
      <c r="K425" s="3" t="s">
        <v>259</v>
      </c>
      <c r="L425" t="s">
        <v>411</v>
      </c>
      <c r="M425">
        <v>27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探偵白布賢二郎ICONIC</v>
      </c>
    </row>
    <row r="426" spans="1:20" x14ac:dyDescent="0.3">
      <c r="A426">
        <f>VLOOKUP(Block[[#This Row],[No用]],SetNo[[No.用]:[vlookup 用]],2,FALSE)</f>
        <v>113</v>
      </c>
      <c r="B426">
        <f>IF(A425&lt;&gt;Block[[#This Row],[No]],1,B425+1)</f>
        <v>1</v>
      </c>
      <c r="C426" t="s">
        <v>108</v>
      </c>
      <c r="D426" t="s">
        <v>113</v>
      </c>
      <c r="E426" t="s">
        <v>73</v>
      </c>
      <c r="F426" t="s">
        <v>78</v>
      </c>
      <c r="G426" t="s">
        <v>118</v>
      </c>
      <c r="H426" t="s">
        <v>71</v>
      </c>
      <c r="I426">
        <v>1</v>
      </c>
      <c r="J426" t="s">
        <v>258</v>
      </c>
      <c r="K426" s="3" t="s">
        <v>184</v>
      </c>
      <c r="L426" t="s">
        <v>411</v>
      </c>
      <c r="M426">
        <v>27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ユニフォーム大平獅音ICONIC</v>
      </c>
    </row>
    <row r="427" spans="1:20" x14ac:dyDescent="0.3">
      <c r="A427">
        <f>VLOOKUP(Block[[#This Row],[No用]],SetNo[[No.用]:[vlookup 用]],2,FALSE)</f>
        <v>113</v>
      </c>
      <c r="B427">
        <f>IF(A426&lt;&gt;Block[[#This Row],[No]],1,B426+1)</f>
        <v>2</v>
      </c>
      <c r="C427" t="s">
        <v>108</v>
      </c>
      <c r="D427" t="s">
        <v>113</v>
      </c>
      <c r="E427" t="s">
        <v>73</v>
      </c>
      <c r="F427" t="s">
        <v>78</v>
      </c>
      <c r="G427" t="s">
        <v>118</v>
      </c>
      <c r="H427" t="s">
        <v>71</v>
      </c>
      <c r="I427">
        <v>1</v>
      </c>
      <c r="J427" t="s">
        <v>258</v>
      </c>
      <c r="K427" s="3" t="s">
        <v>185</v>
      </c>
      <c r="L427" t="s">
        <v>411</v>
      </c>
      <c r="M427">
        <v>27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ユニフォーム大平獅音ICONIC</v>
      </c>
    </row>
    <row r="428" spans="1:20" x14ac:dyDescent="0.3">
      <c r="A428">
        <f>VLOOKUP(Block[[#This Row],[No用]],SetNo[[No.用]:[vlookup 用]],2,FALSE)</f>
        <v>113</v>
      </c>
      <c r="B428">
        <f>IF(A427&lt;&gt;Block[[#This Row],[No]],1,B427+1)</f>
        <v>3</v>
      </c>
      <c r="C428" t="s">
        <v>108</v>
      </c>
      <c r="D428" t="s">
        <v>113</v>
      </c>
      <c r="E428" t="s">
        <v>73</v>
      </c>
      <c r="F428" t="s">
        <v>78</v>
      </c>
      <c r="G428" t="s">
        <v>118</v>
      </c>
      <c r="H428" t="s">
        <v>71</v>
      </c>
      <c r="I428">
        <v>1</v>
      </c>
      <c r="J428" t="s">
        <v>258</v>
      </c>
      <c r="K428" s="3" t="s">
        <v>259</v>
      </c>
      <c r="L428" t="s">
        <v>411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ユニフォーム大平獅音ICONIC</v>
      </c>
    </row>
    <row r="429" spans="1:20" x14ac:dyDescent="0.3">
      <c r="A429">
        <f>VLOOKUP(Block[[#This Row],[No用]],SetNo[[No.用]:[vlookup 用]],2,FALSE)</f>
        <v>114</v>
      </c>
      <c r="B429">
        <f>IF(A428&lt;&gt;Block[[#This Row],[No]],1,B428+1)</f>
        <v>1</v>
      </c>
      <c r="C429" t="s">
        <v>108</v>
      </c>
      <c r="D429" t="s">
        <v>114</v>
      </c>
      <c r="E429" t="s">
        <v>73</v>
      </c>
      <c r="F429" t="s">
        <v>82</v>
      </c>
      <c r="G429" t="s">
        <v>118</v>
      </c>
      <c r="H429" t="s">
        <v>71</v>
      </c>
      <c r="I429">
        <v>1</v>
      </c>
      <c r="J429" t="s">
        <v>258</v>
      </c>
      <c r="K429" s="3" t="s">
        <v>184</v>
      </c>
      <c r="L429" s="3" t="s">
        <v>183</v>
      </c>
      <c r="M429">
        <v>39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ユニフォーム川西太一ICONIC</v>
      </c>
    </row>
    <row r="430" spans="1:20" x14ac:dyDescent="0.3">
      <c r="A430">
        <f>VLOOKUP(Block[[#This Row],[No用]],SetNo[[No.用]:[vlookup 用]],2,FALSE)</f>
        <v>114</v>
      </c>
      <c r="B430">
        <f>IF(A429&lt;&gt;Block[[#This Row],[No]],1,B429+1)</f>
        <v>2</v>
      </c>
      <c r="C430" t="s">
        <v>108</v>
      </c>
      <c r="D430" t="s">
        <v>114</v>
      </c>
      <c r="E430" t="s">
        <v>73</v>
      </c>
      <c r="F430" t="s">
        <v>82</v>
      </c>
      <c r="G430" t="s">
        <v>118</v>
      </c>
      <c r="H430" t="s">
        <v>71</v>
      </c>
      <c r="I430">
        <v>1</v>
      </c>
      <c r="J430" t="s">
        <v>258</v>
      </c>
      <c r="K430" s="3" t="s">
        <v>185</v>
      </c>
      <c r="L430" s="3" t="s">
        <v>183</v>
      </c>
      <c r="M430">
        <v>39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ユニフォーム川西太一ICONIC</v>
      </c>
    </row>
    <row r="431" spans="1:20" x14ac:dyDescent="0.3">
      <c r="A431">
        <f>VLOOKUP(Block[[#This Row],[No用]],SetNo[[No.用]:[vlookup 用]],2,FALSE)</f>
        <v>114</v>
      </c>
      <c r="B431">
        <f>IF(A430&lt;&gt;Block[[#This Row],[No]],1,B430+1)</f>
        <v>3</v>
      </c>
      <c r="C431" t="s">
        <v>108</v>
      </c>
      <c r="D431" t="s">
        <v>114</v>
      </c>
      <c r="E431" t="s">
        <v>73</v>
      </c>
      <c r="F431" t="s">
        <v>82</v>
      </c>
      <c r="G431" t="s">
        <v>118</v>
      </c>
      <c r="H431" t="s">
        <v>71</v>
      </c>
      <c r="I431">
        <v>1</v>
      </c>
      <c r="J431" t="s">
        <v>258</v>
      </c>
      <c r="K431" s="3" t="s">
        <v>186</v>
      </c>
      <c r="L431" s="3" t="s">
        <v>172</v>
      </c>
      <c r="M431">
        <v>36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ユニフォーム川西太一ICONIC</v>
      </c>
    </row>
    <row r="432" spans="1:20" x14ac:dyDescent="0.3">
      <c r="A432">
        <f>VLOOKUP(Block[[#This Row],[No用]],SetNo[[No.用]:[vlookup 用]],2,FALSE)</f>
        <v>114</v>
      </c>
      <c r="B432">
        <f>IF(A431&lt;&gt;Block[[#This Row],[No]],1,B431+1)</f>
        <v>4</v>
      </c>
      <c r="C432" t="s">
        <v>108</v>
      </c>
      <c r="D432" t="s">
        <v>114</v>
      </c>
      <c r="E432" t="s">
        <v>73</v>
      </c>
      <c r="F432" t="s">
        <v>82</v>
      </c>
      <c r="G432" t="s">
        <v>118</v>
      </c>
      <c r="H432" t="s">
        <v>71</v>
      </c>
      <c r="I432">
        <v>1</v>
      </c>
      <c r="J432" t="s">
        <v>258</v>
      </c>
      <c r="K432" s="3" t="s">
        <v>244</v>
      </c>
      <c r="L432" s="3" t="s">
        <v>172</v>
      </c>
      <c r="M432">
        <v>36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ユニフォーム川西太一ICONIC</v>
      </c>
    </row>
    <row r="433" spans="1:20" x14ac:dyDescent="0.3">
      <c r="A433">
        <f>VLOOKUP(Block[[#This Row],[No用]],SetNo[[No.用]:[vlookup 用]],2,FALSE)</f>
        <v>114</v>
      </c>
      <c r="B433">
        <f>IF(A432&lt;&gt;Block[[#This Row],[No]],1,B432+1)</f>
        <v>5</v>
      </c>
      <c r="C433" t="s">
        <v>108</v>
      </c>
      <c r="D433" t="s">
        <v>114</v>
      </c>
      <c r="E433" t="s">
        <v>73</v>
      </c>
      <c r="F433" t="s">
        <v>82</v>
      </c>
      <c r="G433" t="s">
        <v>118</v>
      </c>
      <c r="H433" t="s">
        <v>71</v>
      </c>
      <c r="I433">
        <v>1</v>
      </c>
      <c r="J433" t="s">
        <v>258</v>
      </c>
      <c r="K433" s="3" t="s">
        <v>189</v>
      </c>
      <c r="L433" s="3" t="s">
        <v>183</v>
      </c>
      <c r="M433">
        <v>47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ユニフォーム川西太一ICONIC</v>
      </c>
    </row>
    <row r="434" spans="1:20" x14ac:dyDescent="0.3">
      <c r="A434">
        <f>VLOOKUP(Block[[#This Row],[No用]],SetNo[[No.用]:[vlookup 用]],2,FALSE)</f>
        <v>114</v>
      </c>
      <c r="B434">
        <f>IF(A433&lt;&gt;Block[[#This Row],[No]],1,B433+1)</f>
        <v>6</v>
      </c>
      <c r="C434" t="s">
        <v>108</v>
      </c>
      <c r="D434" t="s">
        <v>114</v>
      </c>
      <c r="E434" t="s">
        <v>73</v>
      </c>
      <c r="F434" t="s">
        <v>82</v>
      </c>
      <c r="G434" t="s">
        <v>118</v>
      </c>
      <c r="H434" t="s">
        <v>71</v>
      </c>
      <c r="I434">
        <v>1</v>
      </c>
      <c r="J434" t="s">
        <v>258</v>
      </c>
      <c r="K434" s="3" t="s">
        <v>187</v>
      </c>
      <c r="L434" s="3" t="s">
        <v>172</v>
      </c>
      <c r="M434">
        <v>36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ユニフォーム川西太一ICONIC</v>
      </c>
    </row>
    <row r="435" spans="1:20" x14ac:dyDescent="0.3">
      <c r="A435">
        <f>VLOOKUP(Block[[#This Row],[No用]],SetNo[[No.用]:[vlookup 用]],2,FALSE)</f>
        <v>114</v>
      </c>
      <c r="B435">
        <f>IF(A434&lt;&gt;Block[[#This Row],[No]],1,B434+1)</f>
        <v>7</v>
      </c>
      <c r="C435" t="s">
        <v>108</v>
      </c>
      <c r="D435" t="s">
        <v>114</v>
      </c>
      <c r="E435" t="s">
        <v>73</v>
      </c>
      <c r="F435" t="s">
        <v>82</v>
      </c>
      <c r="G435" t="s">
        <v>118</v>
      </c>
      <c r="H435" t="s">
        <v>71</v>
      </c>
      <c r="I435">
        <v>1</v>
      </c>
      <c r="J435" t="s">
        <v>258</v>
      </c>
      <c r="K435" s="3" t="s">
        <v>259</v>
      </c>
      <c r="L435" s="3" t="s">
        <v>172</v>
      </c>
      <c r="M435">
        <v>34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ユニフォーム川西太一ICONIC</v>
      </c>
    </row>
    <row r="436" spans="1:20" x14ac:dyDescent="0.3">
      <c r="A436">
        <f>VLOOKUP(Block[[#This Row],[No用]],SetNo[[No.用]:[vlookup 用]],2,FALSE)</f>
        <v>114</v>
      </c>
      <c r="B436">
        <f>IF(A435&lt;&gt;Block[[#This Row],[No]],1,B435+1)</f>
        <v>8</v>
      </c>
      <c r="C436" t="s">
        <v>108</v>
      </c>
      <c r="D436" t="s">
        <v>114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258</v>
      </c>
      <c r="K436" s="3" t="s">
        <v>193</v>
      </c>
      <c r="L436" s="3" t="s">
        <v>235</v>
      </c>
      <c r="M436">
        <v>49</v>
      </c>
      <c r="N436">
        <v>0</v>
      </c>
      <c r="O436">
        <v>59</v>
      </c>
      <c r="P436">
        <v>0</v>
      </c>
      <c r="T436" t="str">
        <f>Block[[#This Row],[服装]]&amp;Block[[#This Row],[名前]]&amp;Block[[#This Row],[レアリティ]]</f>
        <v>ユニフォーム川西太一ICONIC</v>
      </c>
    </row>
    <row r="437" spans="1:20" x14ac:dyDescent="0.3">
      <c r="A437">
        <f>VLOOKUP(Block[[#This Row],[No用]],SetNo[[No.用]:[vlookup 用]],2,FALSE)</f>
        <v>115</v>
      </c>
      <c r="B437">
        <f>IF(A436&lt;&gt;Block[[#This Row],[No]],1,B436+1)</f>
        <v>1</v>
      </c>
      <c r="C437" t="s">
        <v>108</v>
      </c>
      <c r="D437" s="3" t="s">
        <v>675</v>
      </c>
      <c r="E437" t="s">
        <v>73</v>
      </c>
      <c r="F437" t="s">
        <v>74</v>
      </c>
      <c r="G437" t="s">
        <v>118</v>
      </c>
      <c r="H437" t="s">
        <v>71</v>
      </c>
      <c r="I437">
        <v>1</v>
      </c>
      <c r="J437" t="s">
        <v>258</v>
      </c>
      <c r="K437" s="3" t="s">
        <v>184</v>
      </c>
      <c r="L437" s="3" t="s">
        <v>172</v>
      </c>
      <c r="M437">
        <v>28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ユニフォーム瀬見英太ICONIC</v>
      </c>
    </row>
    <row r="438" spans="1:20" x14ac:dyDescent="0.3">
      <c r="A438">
        <f>VLOOKUP(Block[[#This Row],[No用]],SetNo[[No.用]:[vlookup 用]],2,FALSE)</f>
        <v>115</v>
      </c>
      <c r="B438">
        <f>IF(A437&lt;&gt;Block[[#This Row],[No]],1,B437+1)</f>
        <v>2</v>
      </c>
      <c r="C438" t="s">
        <v>108</v>
      </c>
      <c r="D438" s="3" t="s">
        <v>675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258</v>
      </c>
      <c r="K438" s="3" t="s">
        <v>185</v>
      </c>
      <c r="L438" s="3" t="s">
        <v>172</v>
      </c>
      <c r="M438">
        <v>28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ユニフォーム瀬見英太ICONIC</v>
      </c>
    </row>
    <row r="439" spans="1:20" x14ac:dyDescent="0.3">
      <c r="A439">
        <f>VLOOKUP(Block[[#This Row],[No用]],SetNo[[No.用]:[vlookup 用]],2,FALSE)</f>
        <v>115</v>
      </c>
      <c r="B439">
        <f>IF(A438&lt;&gt;Block[[#This Row],[No]],1,B438+1)</f>
        <v>3</v>
      </c>
      <c r="C439" t="s">
        <v>108</v>
      </c>
      <c r="D439" s="3" t="s">
        <v>675</v>
      </c>
      <c r="E439" t="s">
        <v>73</v>
      </c>
      <c r="F439" t="s">
        <v>74</v>
      </c>
      <c r="G439" t="s">
        <v>118</v>
      </c>
      <c r="H439" t="s">
        <v>71</v>
      </c>
      <c r="I439">
        <v>1</v>
      </c>
      <c r="J439" t="s">
        <v>258</v>
      </c>
      <c r="K439" s="3" t="s">
        <v>259</v>
      </c>
      <c r="L439" s="3" t="s">
        <v>172</v>
      </c>
      <c r="M439">
        <v>28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ユニフォーム瀬見英太ICONIC</v>
      </c>
    </row>
    <row r="440" spans="1:20" x14ac:dyDescent="0.3">
      <c r="A440">
        <f>VLOOKUP(Block[[#This Row],[No用]],SetNo[[No.用]:[vlookup 用]],2,FALSE)</f>
        <v>116</v>
      </c>
      <c r="B440">
        <f>IF(A439&lt;&gt;Block[[#This Row],[No]],1,B439+1)</f>
        <v>1</v>
      </c>
      <c r="C440" t="s">
        <v>108</v>
      </c>
      <c r="D440" t="s">
        <v>115</v>
      </c>
      <c r="E440" t="s">
        <v>73</v>
      </c>
      <c r="F440" t="s">
        <v>80</v>
      </c>
      <c r="G440" t="s">
        <v>118</v>
      </c>
      <c r="H440" t="s">
        <v>71</v>
      </c>
      <c r="I440">
        <v>1</v>
      </c>
      <c r="J440" t="s">
        <v>258</v>
      </c>
      <c r="M440">
        <v>0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ユニフォーム山形隼人ICONIC</v>
      </c>
    </row>
    <row r="441" spans="1:20" x14ac:dyDescent="0.3">
      <c r="A441">
        <f>VLOOKUP(Block[[#This Row],[No用]],SetNo[[No.用]:[vlookup 用]],2,FALSE)</f>
        <v>117</v>
      </c>
      <c r="B441">
        <f>IF(A440&lt;&gt;Block[[#This Row],[No]],1,B440+1)</f>
        <v>1</v>
      </c>
      <c r="C441" t="s">
        <v>108</v>
      </c>
      <c r="D441" t="s">
        <v>196</v>
      </c>
      <c r="E441" t="s">
        <v>77</v>
      </c>
      <c r="F441" t="s">
        <v>74</v>
      </c>
      <c r="G441" t="s">
        <v>195</v>
      </c>
      <c r="H441" t="s">
        <v>71</v>
      </c>
      <c r="I441">
        <v>1</v>
      </c>
      <c r="J441" t="s">
        <v>258</v>
      </c>
      <c r="K441" s="3" t="s">
        <v>184</v>
      </c>
      <c r="L441" s="3" t="s">
        <v>172</v>
      </c>
      <c r="M441">
        <v>26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ユニフォーム宮侑ICONIC</v>
      </c>
    </row>
    <row r="442" spans="1:20" x14ac:dyDescent="0.3">
      <c r="A442">
        <f>VLOOKUP(Block[[#This Row],[No用]],SetNo[[No.用]:[vlookup 用]],2,FALSE)</f>
        <v>117</v>
      </c>
      <c r="B442">
        <f>IF(A441&lt;&gt;Block[[#This Row],[No]],1,B441+1)</f>
        <v>2</v>
      </c>
      <c r="C442" t="s">
        <v>108</v>
      </c>
      <c r="D442" t="s">
        <v>196</v>
      </c>
      <c r="E442" t="s">
        <v>77</v>
      </c>
      <c r="F442" t="s">
        <v>74</v>
      </c>
      <c r="G442" t="s">
        <v>195</v>
      </c>
      <c r="H442" t="s">
        <v>71</v>
      </c>
      <c r="I442">
        <v>1</v>
      </c>
      <c r="J442" t="s">
        <v>258</v>
      </c>
      <c r="K442" s="3" t="s">
        <v>185</v>
      </c>
      <c r="L442" s="3" t="s">
        <v>172</v>
      </c>
      <c r="M442">
        <v>26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ユニフォーム宮侑ICONIC</v>
      </c>
    </row>
    <row r="443" spans="1:20" x14ac:dyDescent="0.3">
      <c r="A443">
        <f>VLOOKUP(Block[[#This Row],[No用]],SetNo[[No.用]:[vlookup 用]],2,FALSE)</f>
        <v>117</v>
      </c>
      <c r="B443">
        <f>IF(A442&lt;&gt;Block[[#This Row],[No]],1,B442+1)</f>
        <v>3</v>
      </c>
      <c r="C443" t="s">
        <v>108</v>
      </c>
      <c r="D443" t="s">
        <v>196</v>
      </c>
      <c r="E443" t="s">
        <v>77</v>
      </c>
      <c r="F443" t="s">
        <v>74</v>
      </c>
      <c r="G443" t="s">
        <v>195</v>
      </c>
      <c r="H443" t="s">
        <v>71</v>
      </c>
      <c r="I443">
        <v>1</v>
      </c>
      <c r="J443" t="s">
        <v>258</v>
      </c>
      <c r="K443" s="3" t="s">
        <v>259</v>
      </c>
      <c r="L443" s="3" t="s">
        <v>172</v>
      </c>
      <c r="M443">
        <v>24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ユニフォーム宮侑ICONIC</v>
      </c>
    </row>
    <row r="444" spans="1:20" x14ac:dyDescent="0.3">
      <c r="A444">
        <f>VLOOKUP(Block[[#This Row],[No用]],SetNo[[No.用]:[vlookup 用]],2,FALSE)</f>
        <v>118</v>
      </c>
      <c r="B444">
        <f>IF(A443&lt;&gt;Block[[#This Row],[No]],1,B443+1)</f>
        <v>1</v>
      </c>
      <c r="C444" t="s">
        <v>108</v>
      </c>
      <c r="D444" t="s">
        <v>197</v>
      </c>
      <c r="E444" t="s">
        <v>90</v>
      </c>
      <c r="F444" t="s">
        <v>78</v>
      </c>
      <c r="G444" t="s">
        <v>195</v>
      </c>
      <c r="H444" t="s">
        <v>71</v>
      </c>
      <c r="I444">
        <v>1</v>
      </c>
      <c r="J444" t="s">
        <v>258</v>
      </c>
      <c r="K444" s="3" t="s">
        <v>184</v>
      </c>
      <c r="L444" s="3" t="s">
        <v>188</v>
      </c>
      <c r="M444">
        <v>33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ユニフォーム宮治ICONIC</v>
      </c>
    </row>
    <row r="445" spans="1:20" x14ac:dyDescent="0.3">
      <c r="A445">
        <f>VLOOKUP(Block[[#This Row],[No用]],SetNo[[No.用]:[vlookup 用]],2,FALSE)</f>
        <v>118</v>
      </c>
      <c r="B445">
        <f>IF(A444&lt;&gt;Block[[#This Row],[No]],1,B444+1)</f>
        <v>2</v>
      </c>
      <c r="C445" t="s">
        <v>108</v>
      </c>
      <c r="D445" t="s">
        <v>197</v>
      </c>
      <c r="E445" t="s">
        <v>90</v>
      </c>
      <c r="F445" t="s">
        <v>78</v>
      </c>
      <c r="G445" t="s">
        <v>195</v>
      </c>
      <c r="H445" t="s">
        <v>71</v>
      </c>
      <c r="I445">
        <v>1</v>
      </c>
      <c r="J445" t="s">
        <v>258</v>
      </c>
      <c r="K445" s="3" t="s">
        <v>185</v>
      </c>
      <c r="L445" s="3" t="s">
        <v>188</v>
      </c>
      <c r="M445">
        <v>33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ユニフォーム宮治ICONIC</v>
      </c>
    </row>
    <row r="446" spans="1:20" x14ac:dyDescent="0.3">
      <c r="A446">
        <f>VLOOKUP(Block[[#This Row],[No用]],SetNo[[No.用]:[vlookup 用]],2,FALSE)</f>
        <v>118</v>
      </c>
      <c r="B446">
        <f>IF(A445&lt;&gt;Block[[#This Row],[No]],1,B445+1)</f>
        <v>3</v>
      </c>
      <c r="C446" t="s">
        <v>108</v>
      </c>
      <c r="D446" t="s">
        <v>197</v>
      </c>
      <c r="E446" t="s">
        <v>90</v>
      </c>
      <c r="F446" t="s">
        <v>78</v>
      </c>
      <c r="G446" t="s">
        <v>195</v>
      </c>
      <c r="H446" t="s">
        <v>71</v>
      </c>
      <c r="I446">
        <v>1</v>
      </c>
      <c r="J446" t="s">
        <v>258</v>
      </c>
      <c r="K446" s="3" t="s">
        <v>259</v>
      </c>
      <c r="L446" s="3" t="s">
        <v>172</v>
      </c>
      <c r="M446">
        <v>31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ユニフォーム宮治ICONIC</v>
      </c>
    </row>
    <row r="447" spans="1:20" x14ac:dyDescent="0.3">
      <c r="A447">
        <f>VLOOKUP(Block[[#This Row],[No用]],SetNo[[No.用]:[vlookup 用]],2,FALSE)</f>
        <v>119</v>
      </c>
      <c r="B447">
        <f>IF(A446&lt;&gt;Block[[#This Row],[No]],1,B446+1)</f>
        <v>1</v>
      </c>
      <c r="C447" t="s">
        <v>108</v>
      </c>
      <c r="D447" t="s">
        <v>198</v>
      </c>
      <c r="E447" t="s">
        <v>77</v>
      </c>
      <c r="F447" t="s">
        <v>82</v>
      </c>
      <c r="G447" t="s">
        <v>195</v>
      </c>
      <c r="H447" t="s">
        <v>71</v>
      </c>
      <c r="I447">
        <v>1</v>
      </c>
      <c r="J447" t="s">
        <v>258</v>
      </c>
      <c r="K447" s="3" t="s">
        <v>184</v>
      </c>
      <c r="L447" s="3" t="s">
        <v>183</v>
      </c>
      <c r="M447">
        <v>37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ユニフォーム角名倫太郎ICONIC</v>
      </c>
    </row>
    <row r="448" spans="1:20" x14ac:dyDescent="0.3">
      <c r="A448">
        <f>VLOOKUP(Block[[#This Row],[No用]],SetNo[[No.用]:[vlookup 用]],2,FALSE)</f>
        <v>119</v>
      </c>
      <c r="B448">
        <f>IF(A447&lt;&gt;Block[[#This Row],[No]],1,B447+1)</f>
        <v>2</v>
      </c>
      <c r="C448" t="s">
        <v>108</v>
      </c>
      <c r="D448" t="s">
        <v>198</v>
      </c>
      <c r="E448" t="s">
        <v>77</v>
      </c>
      <c r="F448" t="s">
        <v>82</v>
      </c>
      <c r="G448" t="s">
        <v>195</v>
      </c>
      <c r="H448" t="s">
        <v>71</v>
      </c>
      <c r="I448">
        <v>1</v>
      </c>
      <c r="J448" t="s">
        <v>258</v>
      </c>
      <c r="K448" s="3" t="s">
        <v>185</v>
      </c>
      <c r="L448" s="3" t="s">
        <v>183</v>
      </c>
      <c r="M448">
        <v>37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ユニフォーム角名倫太郎ICONIC</v>
      </c>
    </row>
    <row r="449" spans="1:20" x14ac:dyDescent="0.3">
      <c r="A449">
        <f>VLOOKUP(Block[[#This Row],[No用]],SetNo[[No.用]:[vlookup 用]],2,FALSE)</f>
        <v>119</v>
      </c>
      <c r="B449">
        <f>IF(A448&lt;&gt;Block[[#This Row],[No]],1,B448+1)</f>
        <v>3</v>
      </c>
      <c r="C449" t="s">
        <v>108</v>
      </c>
      <c r="D449" t="s">
        <v>198</v>
      </c>
      <c r="E449" t="s">
        <v>77</v>
      </c>
      <c r="F449" t="s">
        <v>82</v>
      </c>
      <c r="G449" t="s">
        <v>195</v>
      </c>
      <c r="H449" t="s">
        <v>71</v>
      </c>
      <c r="I449">
        <v>1</v>
      </c>
      <c r="J449" t="s">
        <v>258</v>
      </c>
      <c r="K449" s="3" t="s">
        <v>186</v>
      </c>
      <c r="L449" s="3" t="s">
        <v>172</v>
      </c>
      <c r="M449">
        <v>34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ユニフォーム角名倫太郎ICONIC</v>
      </c>
    </row>
    <row r="450" spans="1:20" x14ac:dyDescent="0.3">
      <c r="A450">
        <f>VLOOKUP(Block[[#This Row],[No用]],SetNo[[No.用]:[vlookup 用]],2,FALSE)</f>
        <v>119</v>
      </c>
      <c r="B450">
        <f>IF(A449&lt;&gt;Block[[#This Row],[No]],1,B449+1)</f>
        <v>4</v>
      </c>
      <c r="C450" t="s">
        <v>108</v>
      </c>
      <c r="D450" t="s">
        <v>198</v>
      </c>
      <c r="E450" t="s">
        <v>77</v>
      </c>
      <c r="F450" t="s">
        <v>82</v>
      </c>
      <c r="G450" t="s">
        <v>195</v>
      </c>
      <c r="H450" t="s">
        <v>71</v>
      </c>
      <c r="I450">
        <v>1</v>
      </c>
      <c r="J450" t="s">
        <v>258</v>
      </c>
      <c r="K450" s="3" t="s">
        <v>189</v>
      </c>
      <c r="L450" s="3" t="s">
        <v>183</v>
      </c>
      <c r="M450">
        <v>40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ユニフォーム角名倫太郎ICONIC</v>
      </c>
    </row>
    <row r="451" spans="1:20" x14ac:dyDescent="0.3">
      <c r="A451">
        <f>VLOOKUP(Block[[#This Row],[No用]],SetNo[[No.用]:[vlookup 用]],2,FALSE)</f>
        <v>119</v>
      </c>
      <c r="B451">
        <f>IF(A450&lt;&gt;Block[[#This Row],[No]],1,B450+1)</f>
        <v>5</v>
      </c>
      <c r="C451" t="s">
        <v>108</v>
      </c>
      <c r="D451" t="s">
        <v>198</v>
      </c>
      <c r="E451" t="s">
        <v>77</v>
      </c>
      <c r="F451" t="s">
        <v>82</v>
      </c>
      <c r="G451" t="s">
        <v>195</v>
      </c>
      <c r="H451" t="s">
        <v>71</v>
      </c>
      <c r="I451">
        <v>1</v>
      </c>
      <c r="J451" t="s">
        <v>258</v>
      </c>
      <c r="K451" s="3" t="s">
        <v>202</v>
      </c>
      <c r="L451" s="3" t="s">
        <v>172</v>
      </c>
      <c r="M451">
        <v>34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ユニフォーム角名倫太郎ICONIC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6</v>
      </c>
      <c r="C452" t="s">
        <v>108</v>
      </c>
      <c r="D452" t="s">
        <v>198</v>
      </c>
      <c r="E452" t="s">
        <v>77</v>
      </c>
      <c r="F452" t="s">
        <v>82</v>
      </c>
      <c r="G452" t="s">
        <v>195</v>
      </c>
      <c r="H452" t="s">
        <v>71</v>
      </c>
      <c r="I452">
        <v>1</v>
      </c>
      <c r="J452" t="s">
        <v>258</v>
      </c>
      <c r="K452" s="3" t="s">
        <v>187</v>
      </c>
      <c r="L452" s="3" t="s">
        <v>172</v>
      </c>
      <c r="M452">
        <v>34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ユニフォーム角名倫太郎ICONIC</v>
      </c>
    </row>
    <row r="453" spans="1:20" x14ac:dyDescent="0.3">
      <c r="A453">
        <f>VLOOKUP(Block[[#This Row],[No用]],SetNo[[No.用]:[vlookup 用]],2,FALSE)</f>
        <v>119</v>
      </c>
      <c r="B453">
        <f>IF(A452&lt;&gt;Block[[#This Row],[No]],1,B452+1)</f>
        <v>7</v>
      </c>
      <c r="C453" t="s">
        <v>108</v>
      </c>
      <c r="D453" t="s">
        <v>198</v>
      </c>
      <c r="E453" t="s">
        <v>77</v>
      </c>
      <c r="F453" t="s">
        <v>82</v>
      </c>
      <c r="G453" t="s">
        <v>195</v>
      </c>
      <c r="H453" t="s">
        <v>71</v>
      </c>
      <c r="I453">
        <v>1</v>
      </c>
      <c r="J453" t="s">
        <v>258</v>
      </c>
      <c r="K453" s="3" t="s">
        <v>259</v>
      </c>
      <c r="L453" s="3" t="s">
        <v>172</v>
      </c>
      <c r="M453">
        <v>37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ユニフォーム角名倫太郎ICONIC</v>
      </c>
    </row>
    <row r="454" spans="1:20" x14ac:dyDescent="0.3">
      <c r="A454">
        <f>VLOOKUP(Block[[#This Row],[No用]],SetNo[[No.用]:[vlookup 用]],2,FALSE)</f>
        <v>119</v>
      </c>
      <c r="B454">
        <f>IF(A453&lt;&gt;Block[[#This Row],[No]],1,B453+1)</f>
        <v>8</v>
      </c>
      <c r="C454" t="s">
        <v>108</v>
      </c>
      <c r="D454" t="s">
        <v>198</v>
      </c>
      <c r="E454" t="s">
        <v>77</v>
      </c>
      <c r="F454" t="s">
        <v>82</v>
      </c>
      <c r="G454" t="s">
        <v>195</v>
      </c>
      <c r="H454" t="s">
        <v>71</v>
      </c>
      <c r="I454">
        <v>1</v>
      </c>
      <c r="J454" t="s">
        <v>258</v>
      </c>
      <c r="K454" s="3" t="s">
        <v>193</v>
      </c>
      <c r="L454" s="3" t="s">
        <v>235</v>
      </c>
      <c r="M454">
        <v>47</v>
      </c>
      <c r="N454">
        <v>0</v>
      </c>
      <c r="O454">
        <v>57</v>
      </c>
      <c r="P454">
        <v>0</v>
      </c>
      <c r="T454" t="str">
        <f>Block[[#This Row],[服装]]&amp;Block[[#This Row],[名前]]&amp;Block[[#This Row],[レアリティ]]</f>
        <v>ユニフォーム角名倫太郎ICONIC</v>
      </c>
    </row>
    <row r="455" spans="1:20" x14ac:dyDescent="0.3">
      <c r="A455">
        <f>VLOOKUP(Block[[#This Row],[No用]],SetNo[[No.用]:[vlookup 用]],2,FALSE)</f>
        <v>120</v>
      </c>
      <c r="B455">
        <f>IF(A454&lt;&gt;Block[[#This Row],[No]],1,B454+1)</f>
        <v>1</v>
      </c>
      <c r="C455" t="s">
        <v>108</v>
      </c>
      <c r="D455" t="s">
        <v>199</v>
      </c>
      <c r="E455" t="s">
        <v>77</v>
      </c>
      <c r="F455" t="s">
        <v>78</v>
      </c>
      <c r="G455" t="s">
        <v>195</v>
      </c>
      <c r="H455" t="s">
        <v>71</v>
      </c>
      <c r="I455">
        <v>1</v>
      </c>
      <c r="J455" t="s">
        <v>258</v>
      </c>
      <c r="K455" s="3" t="s">
        <v>184</v>
      </c>
      <c r="L455" s="3" t="s">
        <v>172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ユニフォーム北信介ICONIC</v>
      </c>
    </row>
    <row r="456" spans="1:20" x14ac:dyDescent="0.3">
      <c r="A456">
        <f>VLOOKUP(Block[[#This Row],[No用]],SetNo[[No.用]:[vlookup 用]],2,FALSE)</f>
        <v>120</v>
      </c>
      <c r="B456">
        <f>IF(A455&lt;&gt;Block[[#This Row],[No]],1,B455+1)</f>
        <v>2</v>
      </c>
      <c r="C456" t="s">
        <v>108</v>
      </c>
      <c r="D456" t="s">
        <v>199</v>
      </c>
      <c r="E456" t="s">
        <v>77</v>
      </c>
      <c r="F456" t="s">
        <v>78</v>
      </c>
      <c r="G456" t="s">
        <v>195</v>
      </c>
      <c r="H456" t="s">
        <v>71</v>
      </c>
      <c r="I456">
        <v>1</v>
      </c>
      <c r="J456" t="s">
        <v>258</v>
      </c>
      <c r="K456" s="3" t="s">
        <v>185</v>
      </c>
      <c r="L456" s="3" t="s">
        <v>172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ユニフォーム北信介ICONIC</v>
      </c>
    </row>
    <row r="457" spans="1:20" x14ac:dyDescent="0.3">
      <c r="A457">
        <f>VLOOKUP(Block[[#This Row],[No用]],SetNo[[No.用]:[vlookup 用]],2,FALSE)</f>
        <v>120</v>
      </c>
      <c r="B457">
        <f>IF(A456&lt;&gt;Block[[#This Row],[No]],1,B456+1)</f>
        <v>3</v>
      </c>
      <c r="C457" t="s">
        <v>108</v>
      </c>
      <c r="D457" t="s">
        <v>199</v>
      </c>
      <c r="E457" t="s">
        <v>77</v>
      </c>
      <c r="F457" t="s">
        <v>78</v>
      </c>
      <c r="G457" t="s">
        <v>195</v>
      </c>
      <c r="H457" t="s">
        <v>71</v>
      </c>
      <c r="I457">
        <v>1</v>
      </c>
      <c r="J457" t="s">
        <v>258</v>
      </c>
      <c r="K457" s="3" t="s">
        <v>187</v>
      </c>
      <c r="L457" s="3" t="s">
        <v>172</v>
      </c>
      <c r="M457">
        <v>27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ユニフォーム北信介ICONIC</v>
      </c>
    </row>
    <row r="458" spans="1:20" x14ac:dyDescent="0.3">
      <c r="A458">
        <f>VLOOKUP(Block[[#This Row],[No用]],SetNo[[No.用]:[vlookup 用]],2,FALSE)</f>
        <v>120</v>
      </c>
      <c r="B458">
        <f>IF(A457&lt;&gt;Block[[#This Row],[No]],1,B457+1)</f>
        <v>4</v>
      </c>
      <c r="C458" t="s">
        <v>108</v>
      </c>
      <c r="D458" t="s">
        <v>199</v>
      </c>
      <c r="E458" t="s">
        <v>77</v>
      </c>
      <c r="F458" t="s">
        <v>78</v>
      </c>
      <c r="G458" t="s">
        <v>195</v>
      </c>
      <c r="H458" t="s">
        <v>71</v>
      </c>
      <c r="I458">
        <v>1</v>
      </c>
      <c r="J458" t="s">
        <v>258</v>
      </c>
      <c r="K458" s="3" t="s">
        <v>259</v>
      </c>
      <c r="L458" s="3" t="s">
        <v>172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ユニフォーム北信介ICONIC</v>
      </c>
    </row>
    <row r="459" spans="1:20" x14ac:dyDescent="0.3">
      <c r="A459">
        <f>VLOOKUP(Block[[#This Row],[No用]],SetNo[[No.用]:[vlookup 用]],2,FALSE)</f>
        <v>121</v>
      </c>
      <c r="B459">
        <f>IF(A458&lt;&gt;Block[[#This Row],[No]],1,B458+1)</f>
        <v>1</v>
      </c>
      <c r="C459" t="s">
        <v>108</v>
      </c>
      <c r="D459" s="3" t="s">
        <v>678</v>
      </c>
      <c r="E459" t="s">
        <v>77</v>
      </c>
      <c r="F459" s="3" t="s">
        <v>78</v>
      </c>
      <c r="G459" t="s">
        <v>195</v>
      </c>
      <c r="H459" t="s">
        <v>71</v>
      </c>
      <c r="I459">
        <v>1</v>
      </c>
      <c r="J459" t="s">
        <v>258</v>
      </c>
      <c r="K459" s="3" t="s">
        <v>184</v>
      </c>
      <c r="L459" s="3" t="s">
        <v>172</v>
      </c>
      <c r="M459">
        <v>27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ユニフォーム尾白アランICONIC</v>
      </c>
    </row>
    <row r="460" spans="1:20" x14ac:dyDescent="0.3">
      <c r="A460">
        <f>VLOOKUP(Block[[#This Row],[No用]],SetNo[[No.用]:[vlookup 用]],2,FALSE)</f>
        <v>121</v>
      </c>
      <c r="B460">
        <f>IF(A459&lt;&gt;Block[[#This Row],[No]],1,B459+1)</f>
        <v>2</v>
      </c>
      <c r="C460" t="s">
        <v>108</v>
      </c>
      <c r="D460" s="3" t="s">
        <v>678</v>
      </c>
      <c r="E460" t="s">
        <v>77</v>
      </c>
      <c r="F460" s="3" t="s">
        <v>78</v>
      </c>
      <c r="G460" t="s">
        <v>195</v>
      </c>
      <c r="H460" t="s">
        <v>71</v>
      </c>
      <c r="I460">
        <v>1</v>
      </c>
      <c r="J460" t="s">
        <v>258</v>
      </c>
      <c r="K460" s="3" t="s">
        <v>185</v>
      </c>
      <c r="L460" s="3" t="s">
        <v>172</v>
      </c>
      <c r="M460">
        <v>27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ユニフォーム尾白アランICONIC</v>
      </c>
    </row>
    <row r="461" spans="1:20" x14ac:dyDescent="0.3">
      <c r="A461">
        <f>VLOOKUP(Block[[#This Row],[No用]],SetNo[[No.用]:[vlookup 用]],2,FALSE)</f>
        <v>121</v>
      </c>
      <c r="B461">
        <f>IF(A460&lt;&gt;Block[[#This Row],[No]],1,B460+1)</f>
        <v>3</v>
      </c>
      <c r="C461" t="s">
        <v>108</v>
      </c>
      <c r="D461" s="3" t="s">
        <v>678</v>
      </c>
      <c r="E461" t="s">
        <v>77</v>
      </c>
      <c r="F461" s="3" t="s">
        <v>78</v>
      </c>
      <c r="G461" t="s">
        <v>195</v>
      </c>
      <c r="H461" t="s">
        <v>71</v>
      </c>
      <c r="I461">
        <v>1</v>
      </c>
      <c r="J461" t="s">
        <v>258</v>
      </c>
      <c r="K461" s="3" t="s">
        <v>187</v>
      </c>
      <c r="L461" s="3" t="s">
        <v>172</v>
      </c>
      <c r="M461">
        <v>27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ユニフォーム尾白アランICONIC</v>
      </c>
    </row>
    <row r="462" spans="1:20" x14ac:dyDescent="0.3">
      <c r="A462">
        <f>VLOOKUP(Block[[#This Row],[No用]],SetNo[[No.用]:[vlookup 用]],2,FALSE)</f>
        <v>121</v>
      </c>
      <c r="B462">
        <f>IF(A461&lt;&gt;Block[[#This Row],[No]],1,B461+1)</f>
        <v>4</v>
      </c>
      <c r="C462" t="s">
        <v>108</v>
      </c>
      <c r="D462" s="3" t="s">
        <v>678</v>
      </c>
      <c r="E462" t="s">
        <v>77</v>
      </c>
      <c r="F462" s="3" t="s">
        <v>78</v>
      </c>
      <c r="G462" t="s">
        <v>195</v>
      </c>
      <c r="H462" t="s">
        <v>71</v>
      </c>
      <c r="I462">
        <v>1</v>
      </c>
      <c r="J462" t="s">
        <v>258</v>
      </c>
      <c r="K462" s="3" t="s">
        <v>259</v>
      </c>
      <c r="L462" s="3" t="s">
        <v>172</v>
      </c>
      <c r="M462">
        <v>27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ユニフォーム尾白アランICONIC</v>
      </c>
    </row>
    <row r="463" spans="1:20" x14ac:dyDescent="0.3">
      <c r="A463">
        <f>VLOOKUP(Block[[#This Row],[No用]],SetNo[[No.用]:[vlookup 用]],2,FALSE)</f>
        <v>122</v>
      </c>
      <c r="B463">
        <f>IF(A462&lt;&gt;Block[[#This Row],[No]],1,B462+1)</f>
        <v>1</v>
      </c>
      <c r="C463" t="s">
        <v>108</v>
      </c>
      <c r="D463" s="3" t="s">
        <v>680</v>
      </c>
      <c r="E463" t="s">
        <v>77</v>
      </c>
      <c r="F463" s="3" t="s">
        <v>80</v>
      </c>
      <c r="G463" t="s">
        <v>195</v>
      </c>
      <c r="H463" t="s">
        <v>71</v>
      </c>
      <c r="I463">
        <v>1</v>
      </c>
      <c r="J463" t="s">
        <v>258</v>
      </c>
      <c r="M463">
        <v>0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ユニフォーム赤木路成ICONIC</v>
      </c>
    </row>
    <row r="464" spans="1:20" x14ac:dyDescent="0.3">
      <c r="A464">
        <f>VLOOKUP(Block[[#This Row],[No用]],SetNo[[No.用]:[vlookup 用]],2,FALSE)</f>
        <v>123</v>
      </c>
      <c r="B464">
        <f>IF(A463&lt;&gt;Block[[#This Row],[No]],1,B463+1)</f>
        <v>1</v>
      </c>
      <c r="C464" t="s">
        <v>108</v>
      </c>
      <c r="D464" s="3" t="s">
        <v>682</v>
      </c>
      <c r="E464" t="s">
        <v>77</v>
      </c>
      <c r="F464" s="3" t="s">
        <v>82</v>
      </c>
      <c r="G464" t="s">
        <v>195</v>
      </c>
      <c r="H464" t="s">
        <v>71</v>
      </c>
      <c r="I464">
        <v>1</v>
      </c>
      <c r="J464" t="s">
        <v>258</v>
      </c>
      <c r="K464" s="3" t="s">
        <v>184</v>
      </c>
      <c r="L464" s="3" t="s">
        <v>183</v>
      </c>
      <c r="M464">
        <v>38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ユニフォーム大耳練ICONIC</v>
      </c>
    </row>
    <row r="465" spans="1:20" x14ac:dyDescent="0.3">
      <c r="A465">
        <f>VLOOKUP(Block[[#This Row],[No用]],SetNo[[No.用]:[vlookup 用]],2,FALSE)</f>
        <v>123</v>
      </c>
      <c r="B465">
        <f>IF(A464&lt;&gt;Block[[#This Row],[No]],1,B464+1)</f>
        <v>2</v>
      </c>
      <c r="C465" t="s">
        <v>108</v>
      </c>
      <c r="D465" s="3" t="s">
        <v>682</v>
      </c>
      <c r="E465" t="s">
        <v>77</v>
      </c>
      <c r="F465" s="3" t="s">
        <v>82</v>
      </c>
      <c r="G465" t="s">
        <v>195</v>
      </c>
      <c r="H465" t="s">
        <v>71</v>
      </c>
      <c r="I465">
        <v>1</v>
      </c>
      <c r="J465" t="s">
        <v>258</v>
      </c>
      <c r="K465" s="3" t="s">
        <v>185</v>
      </c>
      <c r="L465" s="3" t="s">
        <v>183</v>
      </c>
      <c r="M465">
        <v>38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ユニフォーム大耳練ICONIC</v>
      </c>
    </row>
    <row r="466" spans="1:20" x14ac:dyDescent="0.3">
      <c r="A466">
        <f>VLOOKUP(Block[[#This Row],[No用]],SetNo[[No.用]:[vlookup 用]],2,FALSE)</f>
        <v>123</v>
      </c>
      <c r="B466">
        <f>IF(A465&lt;&gt;Block[[#This Row],[No]],1,B465+1)</f>
        <v>3</v>
      </c>
      <c r="C466" t="s">
        <v>108</v>
      </c>
      <c r="D466" s="3" t="s">
        <v>682</v>
      </c>
      <c r="E466" t="s">
        <v>77</v>
      </c>
      <c r="F466" s="3" t="s">
        <v>82</v>
      </c>
      <c r="G466" t="s">
        <v>195</v>
      </c>
      <c r="H466" t="s">
        <v>71</v>
      </c>
      <c r="I466">
        <v>1</v>
      </c>
      <c r="J466" t="s">
        <v>258</v>
      </c>
      <c r="K466" s="3" t="s">
        <v>186</v>
      </c>
      <c r="L466" s="3" t="s">
        <v>183</v>
      </c>
      <c r="M466">
        <v>41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ユニフォーム大耳練ICONIC</v>
      </c>
    </row>
    <row r="467" spans="1:20" x14ac:dyDescent="0.3">
      <c r="A467">
        <f>VLOOKUP(Block[[#This Row],[No用]],SetNo[[No.用]:[vlookup 用]],2,FALSE)</f>
        <v>123</v>
      </c>
      <c r="B467">
        <f>IF(A466&lt;&gt;Block[[#This Row],[No]],1,B466+1)</f>
        <v>4</v>
      </c>
      <c r="C467" t="s">
        <v>108</v>
      </c>
      <c r="D467" s="3" t="s">
        <v>682</v>
      </c>
      <c r="E467" t="s">
        <v>77</v>
      </c>
      <c r="F467" s="3" t="s">
        <v>82</v>
      </c>
      <c r="G467" t="s">
        <v>195</v>
      </c>
      <c r="H467" t="s">
        <v>71</v>
      </c>
      <c r="I467">
        <v>1</v>
      </c>
      <c r="J467" t="s">
        <v>258</v>
      </c>
      <c r="K467" s="3" t="s">
        <v>189</v>
      </c>
      <c r="L467" s="3" t="s">
        <v>172</v>
      </c>
      <c r="M467">
        <v>35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ユニフォーム大耳練ICONIC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5</v>
      </c>
      <c r="C468" t="s">
        <v>108</v>
      </c>
      <c r="D468" s="3" t="s">
        <v>682</v>
      </c>
      <c r="E468" t="s">
        <v>77</v>
      </c>
      <c r="F468" s="3" t="s">
        <v>82</v>
      </c>
      <c r="G468" t="s">
        <v>195</v>
      </c>
      <c r="H468" t="s">
        <v>71</v>
      </c>
      <c r="I468">
        <v>1</v>
      </c>
      <c r="J468" t="s">
        <v>258</v>
      </c>
      <c r="K468" s="3" t="s">
        <v>187</v>
      </c>
      <c r="L468" s="3" t="s">
        <v>172</v>
      </c>
      <c r="M468">
        <v>35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ユニフォーム大耳練ICONIC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6</v>
      </c>
      <c r="C469" t="s">
        <v>108</v>
      </c>
      <c r="D469" s="3" t="s">
        <v>682</v>
      </c>
      <c r="E469" t="s">
        <v>77</v>
      </c>
      <c r="F469" s="3" t="s">
        <v>82</v>
      </c>
      <c r="G469" t="s">
        <v>195</v>
      </c>
      <c r="H469" t="s">
        <v>71</v>
      </c>
      <c r="I469">
        <v>1</v>
      </c>
      <c r="J469" t="s">
        <v>258</v>
      </c>
      <c r="K469" s="3" t="s">
        <v>259</v>
      </c>
      <c r="L469" s="3" t="s">
        <v>172</v>
      </c>
      <c r="M469">
        <v>33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ユニフォーム大耳練ICONIC</v>
      </c>
    </row>
    <row r="470" spans="1:20" x14ac:dyDescent="0.3">
      <c r="A470">
        <f>VLOOKUP(Block[[#This Row],[No用]],SetNo[[No.用]:[vlookup 用]],2,FALSE)</f>
        <v>123</v>
      </c>
      <c r="B470">
        <f>IF(A469&lt;&gt;Block[[#This Row],[No]],1,B469+1)</f>
        <v>7</v>
      </c>
      <c r="C470" t="s">
        <v>108</v>
      </c>
      <c r="D470" s="3" t="s">
        <v>682</v>
      </c>
      <c r="E470" t="s">
        <v>77</v>
      </c>
      <c r="F470" s="3" t="s">
        <v>82</v>
      </c>
      <c r="G470" t="s">
        <v>195</v>
      </c>
      <c r="H470" t="s">
        <v>71</v>
      </c>
      <c r="I470">
        <v>1</v>
      </c>
      <c r="J470" t="s">
        <v>258</v>
      </c>
      <c r="K470" s="3" t="s">
        <v>193</v>
      </c>
      <c r="L470" s="3" t="s">
        <v>235</v>
      </c>
      <c r="M470">
        <v>47</v>
      </c>
      <c r="N470">
        <v>0</v>
      </c>
      <c r="O470">
        <v>57</v>
      </c>
      <c r="P470">
        <v>0</v>
      </c>
      <c r="T470" t="str">
        <f>Block[[#This Row],[服装]]&amp;Block[[#This Row],[名前]]&amp;Block[[#This Row],[レアリティ]]</f>
        <v>ユニフォーム大耳練ICONIC</v>
      </c>
    </row>
    <row r="471" spans="1:20" x14ac:dyDescent="0.3">
      <c r="A471">
        <f>VLOOKUP(Block[[#This Row],[No用]],SetNo[[No.用]:[vlookup 用]],2,FALSE)</f>
        <v>124</v>
      </c>
      <c r="B471">
        <f>IF(A470&lt;&gt;Block[[#This Row],[No]],1,B470+1)</f>
        <v>1</v>
      </c>
      <c r="C471" t="s">
        <v>108</v>
      </c>
      <c r="D471" s="3" t="s">
        <v>684</v>
      </c>
      <c r="E471" t="s">
        <v>77</v>
      </c>
      <c r="F471" s="3" t="s">
        <v>78</v>
      </c>
      <c r="G471" t="s">
        <v>195</v>
      </c>
      <c r="H471" t="s">
        <v>71</v>
      </c>
      <c r="I471">
        <v>1</v>
      </c>
      <c r="J471" t="s">
        <v>258</v>
      </c>
      <c r="K471" s="3" t="s">
        <v>184</v>
      </c>
      <c r="L471" s="3" t="s">
        <v>172</v>
      </c>
      <c r="M471">
        <v>26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ユニフォーム理石平介ICONIC</v>
      </c>
    </row>
    <row r="472" spans="1:20" x14ac:dyDescent="0.3">
      <c r="A472">
        <f>VLOOKUP(Block[[#This Row],[No用]],SetNo[[No.用]:[vlookup 用]],2,FALSE)</f>
        <v>124</v>
      </c>
      <c r="B472">
        <f>IF(A471&lt;&gt;Block[[#This Row],[No]],1,B471+1)</f>
        <v>2</v>
      </c>
      <c r="C472" t="s">
        <v>108</v>
      </c>
      <c r="D472" s="3" t="s">
        <v>684</v>
      </c>
      <c r="E472" t="s">
        <v>77</v>
      </c>
      <c r="F472" s="3" t="s">
        <v>78</v>
      </c>
      <c r="G472" t="s">
        <v>195</v>
      </c>
      <c r="H472" t="s">
        <v>71</v>
      </c>
      <c r="I472">
        <v>1</v>
      </c>
      <c r="J472" t="s">
        <v>258</v>
      </c>
      <c r="K472" s="3" t="s">
        <v>185</v>
      </c>
      <c r="L472" s="3" t="s">
        <v>172</v>
      </c>
      <c r="M472">
        <v>26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ユニフォーム理石平介ICONIC</v>
      </c>
    </row>
    <row r="473" spans="1:20" x14ac:dyDescent="0.3">
      <c r="A473">
        <f>VLOOKUP(Block[[#This Row],[No用]],SetNo[[No.用]:[vlookup 用]],2,FALSE)</f>
        <v>124</v>
      </c>
      <c r="B473">
        <f>IF(A472&lt;&gt;Block[[#This Row],[No]],1,B472+1)</f>
        <v>3</v>
      </c>
      <c r="C473" t="s">
        <v>108</v>
      </c>
      <c r="D473" s="3" t="s">
        <v>684</v>
      </c>
      <c r="E473" t="s">
        <v>77</v>
      </c>
      <c r="F473" s="3" t="s">
        <v>78</v>
      </c>
      <c r="G473" t="s">
        <v>195</v>
      </c>
      <c r="H473" t="s">
        <v>71</v>
      </c>
      <c r="I473">
        <v>1</v>
      </c>
      <c r="J473" t="s">
        <v>258</v>
      </c>
      <c r="K473" s="3" t="s">
        <v>187</v>
      </c>
      <c r="L473" s="3" t="s">
        <v>172</v>
      </c>
      <c r="M473">
        <v>26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ユニフォーム理石平介ICONIC</v>
      </c>
    </row>
    <row r="474" spans="1:20" x14ac:dyDescent="0.3">
      <c r="A474">
        <f>VLOOKUP(Block[[#This Row],[No用]],SetNo[[No.用]:[vlookup 用]],2,FALSE)</f>
        <v>124</v>
      </c>
      <c r="B474">
        <f>IF(A473&lt;&gt;Block[[#This Row],[No]],1,B473+1)</f>
        <v>4</v>
      </c>
      <c r="C474" t="s">
        <v>108</v>
      </c>
      <c r="D474" s="3" t="s">
        <v>684</v>
      </c>
      <c r="E474" t="s">
        <v>77</v>
      </c>
      <c r="F474" s="3" t="s">
        <v>78</v>
      </c>
      <c r="G474" t="s">
        <v>195</v>
      </c>
      <c r="H474" t="s">
        <v>71</v>
      </c>
      <c r="I474">
        <v>1</v>
      </c>
      <c r="J474" t="s">
        <v>258</v>
      </c>
      <c r="K474" s="3" t="s">
        <v>259</v>
      </c>
      <c r="L474" s="3" t="s">
        <v>172</v>
      </c>
      <c r="M474">
        <v>26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ユニフォーム理石平介ICONIC</v>
      </c>
    </row>
    <row r="475" spans="1:20" x14ac:dyDescent="0.3">
      <c r="A475">
        <f>VLOOKUP(Block[[#This Row],[No用]],SetNo[[No.用]:[vlookup 用]],2,FALSE)</f>
        <v>125</v>
      </c>
      <c r="B475">
        <f>IF(A474&lt;&gt;Block[[#This Row],[No]],1,B474+1)</f>
        <v>1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258</v>
      </c>
      <c r="K475" s="3" t="s">
        <v>184</v>
      </c>
      <c r="L475" s="3" t="s">
        <v>172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ユニフォーム木兎光太郎ICONIC</v>
      </c>
    </row>
    <row r="476" spans="1:20" x14ac:dyDescent="0.3">
      <c r="A476">
        <f>VLOOKUP(Block[[#This Row],[No用]],SetNo[[No.用]:[vlookup 用]],2,FALSE)</f>
        <v>125</v>
      </c>
      <c r="B476">
        <f>IF(A475&lt;&gt;Block[[#This Row],[No]],1,B475+1)</f>
        <v>2</v>
      </c>
      <c r="C476" t="s">
        <v>108</v>
      </c>
      <c r="D476" t="s">
        <v>122</v>
      </c>
      <c r="E476" t="s">
        <v>90</v>
      </c>
      <c r="F476" t="s">
        <v>78</v>
      </c>
      <c r="G476" t="s">
        <v>128</v>
      </c>
      <c r="H476" t="s">
        <v>71</v>
      </c>
      <c r="I476">
        <v>1</v>
      </c>
      <c r="J476" t="s">
        <v>258</v>
      </c>
      <c r="K476" s="3" t="s">
        <v>185</v>
      </c>
      <c r="L476" s="3" t="s">
        <v>172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ユニフォーム木兎光太郎ICONIC</v>
      </c>
    </row>
    <row r="477" spans="1:20" x14ac:dyDescent="0.3">
      <c r="A477">
        <f>VLOOKUP(Block[[#This Row],[No用]],SetNo[[No.用]:[vlookup 用]],2,FALSE)</f>
        <v>125</v>
      </c>
      <c r="B477">
        <f>IF(A476&lt;&gt;Block[[#This Row],[No]],1,B476+1)</f>
        <v>3</v>
      </c>
      <c r="C477" t="s">
        <v>108</v>
      </c>
      <c r="D477" t="s">
        <v>122</v>
      </c>
      <c r="E477" t="s">
        <v>90</v>
      </c>
      <c r="F477" t="s">
        <v>78</v>
      </c>
      <c r="G477" t="s">
        <v>128</v>
      </c>
      <c r="H477" t="s">
        <v>71</v>
      </c>
      <c r="I477">
        <v>1</v>
      </c>
      <c r="J477" t="s">
        <v>258</v>
      </c>
      <c r="K477" s="3" t="s">
        <v>259</v>
      </c>
      <c r="L477" s="3" t="s">
        <v>172</v>
      </c>
      <c r="M477">
        <v>28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ユニフォーム木兎光太郎ICONIC</v>
      </c>
    </row>
    <row r="478" spans="1:20" x14ac:dyDescent="0.3">
      <c r="A478">
        <f>VLOOKUP(Block[[#This Row],[No用]],SetNo[[No.用]:[vlookup 用]],2,FALSE)</f>
        <v>126</v>
      </c>
      <c r="B478">
        <f>IF(A477&lt;&gt;Block[[#This Row],[No]],1,B477+1)</f>
        <v>1</v>
      </c>
      <c r="C478" t="s">
        <v>150</v>
      </c>
      <c r="D478" t="s">
        <v>122</v>
      </c>
      <c r="E478" t="s">
        <v>77</v>
      </c>
      <c r="F478" t="s">
        <v>78</v>
      </c>
      <c r="G478" t="s">
        <v>128</v>
      </c>
      <c r="H478" t="s">
        <v>71</v>
      </c>
      <c r="I478">
        <v>1</v>
      </c>
      <c r="J478" t="s">
        <v>258</v>
      </c>
      <c r="K478" s="3" t="s">
        <v>184</v>
      </c>
      <c r="L478" s="3" t="s">
        <v>172</v>
      </c>
      <c r="M478">
        <v>28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夏祭り木兎光太郎ICONIC</v>
      </c>
    </row>
    <row r="479" spans="1:20" x14ac:dyDescent="0.3">
      <c r="A479">
        <f>VLOOKUP(Block[[#This Row],[No用]],SetNo[[No.用]:[vlookup 用]],2,FALSE)</f>
        <v>126</v>
      </c>
      <c r="B479">
        <f>IF(A478&lt;&gt;Block[[#This Row],[No]],1,B478+1)</f>
        <v>2</v>
      </c>
      <c r="C479" t="s">
        <v>150</v>
      </c>
      <c r="D479" t="s">
        <v>122</v>
      </c>
      <c r="E479" t="s">
        <v>77</v>
      </c>
      <c r="F479" t="s">
        <v>78</v>
      </c>
      <c r="G479" t="s">
        <v>128</v>
      </c>
      <c r="H479" t="s">
        <v>71</v>
      </c>
      <c r="I479">
        <v>1</v>
      </c>
      <c r="J479" t="s">
        <v>258</v>
      </c>
      <c r="K479" s="3" t="s">
        <v>185</v>
      </c>
      <c r="L479" s="3" t="s">
        <v>172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夏祭り木兎光太郎ICONIC</v>
      </c>
    </row>
    <row r="480" spans="1:20" x14ac:dyDescent="0.3">
      <c r="A480">
        <f>VLOOKUP(Block[[#This Row],[No用]],SetNo[[No.用]:[vlookup 用]],2,FALSE)</f>
        <v>126</v>
      </c>
      <c r="B480">
        <f>IF(A479&lt;&gt;Block[[#This Row],[No]],1,B479+1)</f>
        <v>3</v>
      </c>
      <c r="C480" t="s">
        <v>150</v>
      </c>
      <c r="D480" t="s">
        <v>122</v>
      </c>
      <c r="E480" t="s">
        <v>77</v>
      </c>
      <c r="F480" t="s">
        <v>78</v>
      </c>
      <c r="G480" t="s">
        <v>128</v>
      </c>
      <c r="H480" t="s">
        <v>71</v>
      </c>
      <c r="I480">
        <v>1</v>
      </c>
      <c r="J480" t="s">
        <v>258</v>
      </c>
      <c r="K480" s="3" t="s">
        <v>259</v>
      </c>
      <c r="L480" s="3" t="s">
        <v>172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夏祭り木兎光太郎ICONIC</v>
      </c>
    </row>
    <row r="481" spans="1:20" x14ac:dyDescent="0.3">
      <c r="A481">
        <f>VLOOKUP(Block[[#This Row],[No用]],SetNo[[No.用]:[vlookup 用]],2,FALSE)</f>
        <v>127</v>
      </c>
      <c r="B481">
        <f>IF(A480&lt;&gt;Block[[#This Row],[No]],1,B480+1)</f>
        <v>1</v>
      </c>
      <c r="C481" t="s">
        <v>108</v>
      </c>
      <c r="D481" t="s">
        <v>123</v>
      </c>
      <c r="E481" t="s">
        <v>90</v>
      </c>
      <c r="F481" t="s">
        <v>78</v>
      </c>
      <c r="G481" t="s">
        <v>128</v>
      </c>
      <c r="H481" t="s">
        <v>71</v>
      </c>
      <c r="I481">
        <v>1</v>
      </c>
      <c r="J481" t="s">
        <v>258</v>
      </c>
      <c r="K481" s="3" t="s">
        <v>184</v>
      </c>
      <c r="L481" s="3" t="s">
        <v>172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ユニフォーム木葉秋紀ICONIC</v>
      </c>
    </row>
    <row r="482" spans="1:20" x14ac:dyDescent="0.3">
      <c r="A482">
        <f>VLOOKUP(Block[[#This Row],[No用]],SetNo[[No.用]:[vlookup 用]],2,FALSE)</f>
        <v>127</v>
      </c>
      <c r="B482">
        <f>IF(A481&lt;&gt;Block[[#This Row],[No]],1,B481+1)</f>
        <v>2</v>
      </c>
      <c r="C482" t="s">
        <v>108</v>
      </c>
      <c r="D482" t="s">
        <v>123</v>
      </c>
      <c r="E482" t="s">
        <v>90</v>
      </c>
      <c r="F482" t="s">
        <v>78</v>
      </c>
      <c r="G482" t="s">
        <v>128</v>
      </c>
      <c r="H482" t="s">
        <v>71</v>
      </c>
      <c r="I482">
        <v>1</v>
      </c>
      <c r="J482" t="s">
        <v>258</v>
      </c>
      <c r="K482" s="3" t="s">
        <v>185</v>
      </c>
      <c r="L482" s="3" t="s">
        <v>172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ユニフォーム木葉秋紀ICONIC</v>
      </c>
    </row>
    <row r="483" spans="1:20" x14ac:dyDescent="0.3">
      <c r="A483">
        <f>VLOOKUP(Block[[#This Row],[No用]],SetNo[[No.用]:[vlookup 用]],2,FALSE)</f>
        <v>127</v>
      </c>
      <c r="B483">
        <f>IF(A482&lt;&gt;Block[[#This Row],[No]],1,B482+1)</f>
        <v>3</v>
      </c>
      <c r="C483" t="s">
        <v>108</v>
      </c>
      <c r="D483" t="s">
        <v>123</v>
      </c>
      <c r="E483" t="s">
        <v>90</v>
      </c>
      <c r="F483" t="s">
        <v>78</v>
      </c>
      <c r="G483" t="s">
        <v>128</v>
      </c>
      <c r="H483" t="s">
        <v>71</v>
      </c>
      <c r="I483">
        <v>1</v>
      </c>
      <c r="J483" t="s">
        <v>258</v>
      </c>
      <c r="K483" s="3" t="s">
        <v>187</v>
      </c>
      <c r="L483" s="3" t="s">
        <v>172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ユニフォーム木葉秋紀ICONIC</v>
      </c>
    </row>
    <row r="484" spans="1:20" x14ac:dyDescent="0.3">
      <c r="A484">
        <f>VLOOKUP(Block[[#This Row],[No用]],SetNo[[No.用]:[vlookup 用]],2,FALSE)</f>
        <v>127</v>
      </c>
      <c r="B484">
        <f>IF(A483&lt;&gt;Block[[#This Row],[No]],1,B483+1)</f>
        <v>4</v>
      </c>
      <c r="C484" t="s">
        <v>108</v>
      </c>
      <c r="D484" t="s">
        <v>123</v>
      </c>
      <c r="E484" t="s">
        <v>90</v>
      </c>
      <c r="F484" t="s">
        <v>78</v>
      </c>
      <c r="G484" t="s">
        <v>128</v>
      </c>
      <c r="H484" t="s">
        <v>71</v>
      </c>
      <c r="I484">
        <v>1</v>
      </c>
      <c r="J484" t="s">
        <v>258</v>
      </c>
      <c r="K484" s="3" t="s">
        <v>259</v>
      </c>
      <c r="L484" s="3" t="s">
        <v>172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ユニフォーム木葉秋紀ICONIC</v>
      </c>
    </row>
    <row r="485" spans="1:20" x14ac:dyDescent="0.3">
      <c r="A485">
        <f>VLOOKUP(Block[[#This Row],[No用]],SetNo[[No.用]:[vlookup 用]],2,FALSE)</f>
        <v>128</v>
      </c>
      <c r="B485">
        <f>IF(A484&lt;&gt;Block[[#This Row],[No]],1,B484+1)</f>
        <v>1</v>
      </c>
      <c r="C485" s="3" t="s">
        <v>398</v>
      </c>
      <c r="D485" t="s">
        <v>123</v>
      </c>
      <c r="E485" s="3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15</v>
      </c>
      <c r="K485" s="3" t="s">
        <v>184</v>
      </c>
      <c r="L485" s="3" t="s">
        <v>172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探偵木葉秋紀ICONIC</v>
      </c>
    </row>
    <row r="486" spans="1:20" x14ac:dyDescent="0.3">
      <c r="A486">
        <f>VLOOKUP(Block[[#This Row],[No用]],SetNo[[No.用]:[vlookup 用]],2,FALSE)</f>
        <v>128</v>
      </c>
      <c r="B486">
        <f>IF(A485&lt;&gt;Block[[#This Row],[No]],1,B485+1)</f>
        <v>2</v>
      </c>
      <c r="C486" s="3" t="s">
        <v>398</v>
      </c>
      <c r="D486" t="s">
        <v>123</v>
      </c>
      <c r="E486" s="3" t="s">
        <v>77</v>
      </c>
      <c r="F486" t="s">
        <v>78</v>
      </c>
      <c r="G486" t="s">
        <v>128</v>
      </c>
      <c r="H486" t="s">
        <v>71</v>
      </c>
      <c r="I486">
        <v>1</v>
      </c>
      <c r="J486" t="s">
        <v>15</v>
      </c>
      <c r="K486" s="3" t="s">
        <v>185</v>
      </c>
      <c r="L486" s="3" t="s">
        <v>172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探偵木葉秋紀ICONIC</v>
      </c>
    </row>
    <row r="487" spans="1:20" x14ac:dyDescent="0.3">
      <c r="A487">
        <f>VLOOKUP(Block[[#This Row],[No用]],SetNo[[No.用]:[vlookup 用]],2,FALSE)</f>
        <v>128</v>
      </c>
      <c r="B487">
        <f>IF(A486&lt;&gt;Block[[#This Row],[No]],1,B486+1)</f>
        <v>3</v>
      </c>
      <c r="C487" s="3" t="s">
        <v>398</v>
      </c>
      <c r="D487" t="s">
        <v>123</v>
      </c>
      <c r="E487" s="3" t="s">
        <v>77</v>
      </c>
      <c r="F487" t="s">
        <v>78</v>
      </c>
      <c r="G487" t="s">
        <v>128</v>
      </c>
      <c r="H487" t="s">
        <v>71</v>
      </c>
      <c r="I487">
        <v>1</v>
      </c>
      <c r="J487" t="s">
        <v>15</v>
      </c>
      <c r="K487" s="3" t="s">
        <v>187</v>
      </c>
      <c r="L487" s="3" t="s">
        <v>172</v>
      </c>
      <c r="M487">
        <v>27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探偵木葉秋紀ICONIC</v>
      </c>
    </row>
    <row r="488" spans="1:20" x14ac:dyDescent="0.3">
      <c r="A488">
        <f>VLOOKUP(Block[[#This Row],[No用]],SetNo[[No.用]:[vlookup 用]],2,FALSE)</f>
        <v>128</v>
      </c>
      <c r="B488">
        <f>IF(A487&lt;&gt;Block[[#This Row],[No]],1,B487+1)</f>
        <v>4</v>
      </c>
      <c r="C488" s="3" t="s">
        <v>398</v>
      </c>
      <c r="D488" t="s">
        <v>123</v>
      </c>
      <c r="E488" s="3" t="s">
        <v>77</v>
      </c>
      <c r="F488" t="s">
        <v>78</v>
      </c>
      <c r="G488" t="s">
        <v>128</v>
      </c>
      <c r="H488" t="s">
        <v>71</v>
      </c>
      <c r="I488">
        <v>1</v>
      </c>
      <c r="J488" t="s">
        <v>15</v>
      </c>
      <c r="K488" s="3" t="s">
        <v>259</v>
      </c>
      <c r="L488" s="3" t="s">
        <v>172</v>
      </c>
      <c r="M488">
        <v>27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探偵木葉秋紀ICONIC</v>
      </c>
    </row>
    <row r="489" spans="1:20" x14ac:dyDescent="0.3">
      <c r="A489">
        <f>VLOOKUP(Block[[#This Row],[No用]],SetNo[[No.用]:[vlookup 用]],2,FALSE)</f>
        <v>129</v>
      </c>
      <c r="B489">
        <f>IF(A488&lt;&gt;Block[[#This Row],[No]],1,B488+1)</f>
        <v>1</v>
      </c>
      <c r="C489" t="s">
        <v>108</v>
      </c>
      <c r="D489" t="s">
        <v>124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258</v>
      </c>
      <c r="K489" s="3" t="s">
        <v>184</v>
      </c>
      <c r="L489" s="3" t="s">
        <v>172</v>
      </c>
      <c r="M489">
        <v>26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ユニフォーム猿杙大和ICONIC</v>
      </c>
    </row>
    <row r="490" spans="1:20" x14ac:dyDescent="0.3">
      <c r="A490">
        <f>VLOOKUP(Block[[#This Row],[No用]],SetNo[[No.用]:[vlookup 用]],2,FALSE)</f>
        <v>129</v>
      </c>
      <c r="B490">
        <f>IF(A489&lt;&gt;Block[[#This Row],[No]],1,B489+1)</f>
        <v>2</v>
      </c>
      <c r="C490" t="s">
        <v>108</v>
      </c>
      <c r="D490" t="s">
        <v>124</v>
      </c>
      <c r="E490" t="s">
        <v>90</v>
      </c>
      <c r="F490" t="s">
        <v>78</v>
      </c>
      <c r="G490" t="s">
        <v>128</v>
      </c>
      <c r="H490" t="s">
        <v>71</v>
      </c>
      <c r="I490">
        <v>1</v>
      </c>
      <c r="J490" t="s">
        <v>258</v>
      </c>
      <c r="K490" s="3" t="s">
        <v>185</v>
      </c>
      <c r="L490" s="3" t="s">
        <v>172</v>
      </c>
      <c r="M490">
        <v>26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ユニフォーム猿杙大和ICONIC</v>
      </c>
    </row>
    <row r="491" spans="1:20" x14ac:dyDescent="0.3">
      <c r="A491">
        <f>VLOOKUP(Block[[#This Row],[No用]],SetNo[[No.用]:[vlookup 用]],2,FALSE)</f>
        <v>129</v>
      </c>
      <c r="B491">
        <f>IF(A490&lt;&gt;Block[[#This Row],[No]],1,B490+1)</f>
        <v>3</v>
      </c>
      <c r="C491" t="s">
        <v>108</v>
      </c>
      <c r="D491" t="s">
        <v>124</v>
      </c>
      <c r="E491" t="s">
        <v>90</v>
      </c>
      <c r="F491" t="s">
        <v>78</v>
      </c>
      <c r="G491" t="s">
        <v>128</v>
      </c>
      <c r="H491" t="s">
        <v>71</v>
      </c>
      <c r="I491">
        <v>1</v>
      </c>
      <c r="J491" t="s">
        <v>258</v>
      </c>
      <c r="K491" s="3" t="s">
        <v>259</v>
      </c>
      <c r="L491" s="3" t="s">
        <v>172</v>
      </c>
      <c r="M491">
        <v>24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ユニフォーム猿杙大和ICONIC</v>
      </c>
    </row>
    <row r="492" spans="1:20" x14ac:dyDescent="0.3">
      <c r="A492">
        <f>VLOOKUP(Block[[#This Row],[No用]],SetNo[[No.用]:[vlookup 用]],2,FALSE)</f>
        <v>130</v>
      </c>
      <c r="B492">
        <f>IF(A491&lt;&gt;Block[[#This Row],[No]],1,B491+1)</f>
        <v>1</v>
      </c>
      <c r="C492" t="s">
        <v>108</v>
      </c>
      <c r="D492" t="s">
        <v>125</v>
      </c>
      <c r="E492" t="s">
        <v>90</v>
      </c>
      <c r="F492" t="s">
        <v>80</v>
      </c>
      <c r="G492" t="s">
        <v>128</v>
      </c>
      <c r="H492" t="s">
        <v>71</v>
      </c>
      <c r="I492">
        <v>1</v>
      </c>
      <c r="J492" t="s">
        <v>258</v>
      </c>
      <c r="K492" s="3"/>
      <c r="L492" s="3"/>
      <c r="M492">
        <v>0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ユニフォーム小見春樹ICONIC</v>
      </c>
    </row>
    <row r="493" spans="1:20" x14ac:dyDescent="0.3">
      <c r="A493">
        <f>VLOOKUP(Block[[#This Row],[No用]],SetNo[[No.用]:[vlookup 用]],2,FALSE)</f>
        <v>131</v>
      </c>
      <c r="B493">
        <f>IF(A492&lt;&gt;Block[[#This Row],[No]],1,B492+1)</f>
        <v>1</v>
      </c>
      <c r="C493" t="s">
        <v>108</v>
      </c>
      <c r="D493" t="s">
        <v>126</v>
      </c>
      <c r="E493" t="s">
        <v>90</v>
      </c>
      <c r="F493" t="s">
        <v>82</v>
      </c>
      <c r="G493" t="s">
        <v>128</v>
      </c>
      <c r="H493" t="s">
        <v>71</v>
      </c>
      <c r="I493">
        <v>1</v>
      </c>
      <c r="J493" t="s">
        <v>258</v>
      </c>
      <c r="K493" s="3" t="s">
        <v>184</v>
      </c>
      <c r="L493" s="3" t="s">
        <v>183</v>
      </c>
      <c r="M493">
        <v>35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ユニフォーム尾長渉ICONIC</v>
      </c>
    </row>
    <row r="494" spans="1:20" x14ac:dyDescent="0.3">
      <c r="A494">
        <f>VLOOKUP(Block[[#This Row],[No用]],SetNo[[No.用]:[vlookup 用]],2,FALSE)</f>
        <v>131</v>
      </c>
      <c r="B494">
        <f>IF(A493&lt;&gt;Block[[#This Row],[No]],1,B493+1)</f>
        <v>2</v>
      </c>
      <c r="C494" t="s">
        <v>108</v>
      </c>
      <c r="D494" t="s">
        <v>126</v>
      </c>
      <c r="E494" t="s">
        <v>90</v>
      </c>
      <c r="F494" t="s">
        <v>82</v>
      </c>
      <c r="G494" t="s">
        <v>128</v>
      </c>
      <c r="H494" t="s">
        <v>71</v>
      </c>
      <c r="I494">
        <v>1</v>
      </c>
      <c r="J494" t="s">
        <v>258</v>
      </c>
      <c r="K494" s="3" t="s">
        <v>185</v>
      </c>
      <c r="L494" s="3" t="s">
        <v>183</v>
      </c>
      <c r="M494">
        <v>35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ユニフォーム尾長渉ICONIC</v>
      </c>
    </row>
    <row r="495" spans="1:20" x14ac:dyDescent="0.3">
      <c r="A495">
        <f>VLOOKUP(Block[[#This Row],[No用]],SetNo[[No.用]:[vlookup 用]],2,FALSE)</f>
        <v>131</v>
      </c>
      <c r="B495">
        <f>IF(A494&lt;&gt;Block[[#This Row],[No]],1,B494+1)</f>
        <v>3</v>
      </c>
      <c r="C495" t="s">
        <v>108</v>
      </c>
      <c r="D495" t="s">
        <v>126</v>
      </c>
      <c r="E495" t="s">
        <v>90</v>
      </c>
      <c r="F495" t="s">
        <v>82</v>
      </c>
      <c r="G495" t="s">
        <v>128</v>
      </c>
      <c r="H495" t="s">
        <v>71</v>
      </c>
      <c r="I495">
        <v>1</v>
      </c>
      <c r="J495" t="s">
        <v>258</v>
      </c>
      <c r="K495" s="3" t="s">
        <v>186</v>
      </c>
      <c r="L495" s="3" t="s">
        <v>183</v>
      </c>
      <c r="M495">
        <v>38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ユニフォーム尾長渉ICONIC</v>
      </c>
    </row>
    <row r="496" spans="1:20" x14ac:dyDescent="0.3">
      <c r="A496">
        <f>VLOOKUP(Block[[#This Row],[No用]],SetNo[[No.用]:[vlookup 用]],2,FALSE)</f>
        <v>131</v>
      </c>
      <c r="B496">
        <f>IF(A495&lt;&gt;Block[[#This Row],[No]],1,B495+1)</f>
        <v>4</v>
      </c>
      <c r="C496" t="s">
        <v>108</v>
      </c>
      <c r="D496" t="s">
        <v>126</v>
      </c>
      <c r="E496" t="s">
        <v>90</v>
      </c>
      <c r="F496" t="s">
        <v>82</v>
      </c>
      <c r="G496" t="s">
        <v>128</v>
      </c>
      <c r="H496" t="s">
        <v>71</v>
      </c>
      <c r="I496">
        <v>1</v>
      </c>
      <c r="J496" t="s">
        <v>258</v>
      </c>
      <c r="K496" s="3" t="s">
        <v>244</v>
      </c>
      <c r="L496" s="3" t="s">
        <v>172</v>
      </c>
      <c r="M496">
        <v>32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ユニフォーム尾長渉ICONIC</v>
      </c>
    </row>
    <row r="497" spans="1:20" x14ac:dyDescent="0.3">
      <c r="A497">
        <f>VLOOKUP(Block[[#This Row],[No用]],SetNo[[No.用]:[vlookup 用]],2,FALSE)</f>
        <v>131</v>
      </c>
      <c r="B497">
        <f>IF(A496&lt;&gt;Block[[#This Row],[No]],1,B496+1)</f>
        <v>5</v>
      </c>
      <c r="C497" t="s">
        <v>108</v>
      </c>
      <c r="D497" t="s">
        <v>126</v>
      </c>
      <c r="E497" t="s">
        <v>90</v>
      </c>
      <c r="F497" t="s">
        <v>82</v>
      </c>
      <c r="G497" t="s">
        <v>128</v>
      </c>
      <c r="H497" t="s">
        <v>71</v>
      </c>
      <c r="I497">
        <v>1</v>
      </c>
      <c r="J497" t="s">
        <v>258</v>
      </c>
      <c r="K497" s="3" t="s">
        <v>187</v>
      </c>
      <c r="L497" s="3" t="s">
        <v>172</v>
      </c>
      <c r="M497">
        <v>32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ユニフォーム尾長渉ICONIC</v>
      </c>
    </row>
    <row r="498" spans="1:20" x14ac:dyDescent="0.3">
      <c r="A498">
        <f>VLOOKUP(Block[[#This Row],[No用]],SetNo[[No.用]:[vlookup 用]],2,FALSE)</f>
        <v>131</v>
      </c>
      <c r="B498">
        <f>IF(A497&lt;&gt;Block[[#This Row],[No]],1,B497+1)</f>
        <v>6</v>
      </c>
      <c r="C498" t="s">
        <v>108</v>
      </c>
      <c r="D498" t="s">
        <v>126</v>
      </c>
      <c r="E498" t="s">
        <v>90</v>
      </c>
      <c r="F498" t="s">
        <v>82</v>
      </c>
      <c r="G498" t="s">
        <v>128</v>
      </c>
      <c r="H498" t="s">
        <v>71</v>
      </c>
      <c r="I498">
        <v>1</v>
      </c>
      <c r="J498" t="s">
        <v>258</v>
      </c>
      <c r="K498" s="3" t="s">
        <v>259</v>
      </c>
      <c r="L498" s="3" t="s">
        <v>172</v>
      </c>
      <c r="M498">
        <v>30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ユニフォーム尾長渉ICONIC</v>
      </c>
    </row>
    <row r="499" spans="1:20" x14ac:dyDescent="0.3">
      <c r="A499">
        <f>VLOOKUP(Block[[#This Row],[No用]],SetNo[[No.用]:[vlookup 用]],2,FALSE)</f>
        <v>131</v>
      </c>
      <c r="B499">
        <f>IF(A498&lt;&gt;Block[[#This Row],[No]],1,B498+1)</f>
        <v>7</v>
      </c>
      <c r="C499" t="s">
        <v>108</v>
      </c>
      <c r="D499" t="s">
        <v>126</v>
      </c>
      <c r="E499" t="s">
        <v>90</v>
      </c>
      <c r="F499" t="s">
        <v>82</v>
      </c>
      <c r="G499" t="s">
        <v>128</v>
      </c>
      <c r="H499" t="s">
        <v>71</v>
      </c>
      <c r="I499">
        <v>1</v>
      </c>
      <c r="J499" t="s">
        <v>258</v>
      </c>
      <c r="K499" s="3" t="s">
        <v>193</v>
      </c>
      <c r="L499" s="3" t="s">
        <v>235</v>
      </c>
      <c r="M499">
        <v>43</v>
      </c>
      <c r="N499">
        <v>0</v>
      </c>
      <c r="O499">
        <v>53</v>
      </c>
      <c r="P499">
        <v>0</v>
      </c>
      <c r="T499" t="str">
        <f>Block[[#This Row],[服装]]&amp;Block[[#This Row],[名前]]&amp;Block[[#This Row],[レアリティ]]</f>
        <v>ユニフォーム尾長渉ICONIC</v>
      </c>
    </row>
    <row r="500" spans="1:20" x14ac:dyDescent="0.3">
      <c r="A500">
        <f>VLOOKUP(Block[[#This Row],[No用]],SetNo[[No.用]:[vlookup 用]],2,FALSE)</f>
        <v>132</v>
      </c>
      <c r="B500">
        <f>IF(A499&lt;&gt;Block[[#This Row],[No]],1,B499+1)</f>
        <v>1</v>
      </c>
      <c r="C500" t="s">
        <v>108</v>
      </c>
      <c r="D500" t="s">
        <v>127</v>
      </c>
      <c r="E500" t="s">
        <v>90</v>
      </c>
      <c r="F500" t="s">
        <v>82</v>
      </c>
      <c r="G500" t="s">
        <v>128</v>
      </c>
      <c r="H500" t="s">
        <v>71</v>
      </c>
      <c r="I500">
        <v>1</v>
      </c>
      <c r="J500" t="s">
        <v>258</v>
      </c>
      <c r="K500" s="3" t="s">
        <v>184</v>
      </c>
      <c r="L500" s="3" t="s">
        <v>183</v>
      </c>
      <c r="M500">
        <v>38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ユニフォーム鷲尾辰生ICONIC</v>
      </c>
    </row>
    <row r="501" spans="1:20" x14ac:dyDescent="0.3">
      <c r="A501">
        <f>VLOOKUP(Block[[#This Row],[No用]],SetNo[[No.用]:[vlookup 用]],2,FALSE)</f>
        <v>132</v>
      </c>
      <c r="B501">
        <f>IF(A500&lt;&gt;Block[[#This Row],[No]],1,B500+1)</f>
        <v>2</v>
      </c>
      <c r="C501" t="s">
        <v>108</v>
      </c>
      <c r="D501" t="s">
        <v>127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258</v>
      </c>
      <c r="K501" s="3" t="s">
        <v>185</v>
      </c>
      <c r="L501" s="3" t="s">
        <v>183</v>
      </c>
      <c r="M501">
        <v>38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ユニフォーム鷲尾辰生ICONIC</v>
      </c>
    </row>
    <row r="502" spans="1:20" x14ac:dyDescent="0.3">
      <c r="A502">
        <f>VLOOKUP(Block[[#This Row],[No用]],SetNo[[No.用]:[vlookup 用]],2,FALSE)</f>
        <v>132</v>
      </c>
      <c r="B502">
        <f>IF(A501&lt;&gt;Block[[#This Row],[No]],1,B501+1)</f>
        <v>3</v>
      </c>
      <c r="C502" t="s">
        <v>108</v>
      </c>
      <c r="D502" t="s">
        <v>127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258</v>
      </c>
      <c r="K502" s="3" t="s">
        <v>186</v>
      </c>
      <c r="L502" s="3" t="s">
        <v>183</v>
      </c>
      <c r="M502">
        <v>40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ユニフォーム鷲尾辰生ICONIC</v>
      </c>
    </row>
    <row r="503" spans="1:20" x14ac:dyDescent="0.3">
      <c r="A503">
        <f>VLOOKUP(Block[[#This Row],[No用]],SetNo[[No.用]:[vlookup 用]],2,FALSE)</f>
        <v>132</v>
      </c>
      <c r="B503">
        <f>IF(A502&lt;&gt;Block[[#This Row],[No]],1,B502+1)</f>
        <v>4</v>
      </c>
      <c r="C503" t="s">
        <v>108</v>
      </c>
      <c r="D503" t="s">
        <v>127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258</v>
      </c>
      <c r="K503" s="3" t="s">
        <v>189</v>
      </c>
      <c r="L503" s="3" t="s">
        <v>172</v>
      </c>
      <c r="M503">
        <v>35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ユニフォーム鷲尾辰生ICONIC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5</v>
      </c>
      <c r="C504" t="s">
        <v>108</v>
      </c>
      <c r="D504" t="s">
        <v>127</v>
      </c>
      <c r="E504" t="s">
        <v>90</v>
      </c>
      <c r="F504" t="s">
        <v>82</v>
      </c>
      <c r="G504" t="s">
        <v>128</v>
      </c>
      <c r="H504" t="s">
        <v>71</v>
      </c>
      <c r="I504">
        <v>1</v>
      </c>
      <c r="J504" t="s">
        <v>258</v>
      </c>
      <c r="K504" s="3" t="s">
        <v>202</v>
      </c>
      <c r="L504" s="3" t="s">
        <v>172</v>
      </c>
      <c r="M504">
        <v>35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ユニフォーム鷲尾辰生ICONIC</v>
      </c>
    </row>
    <row r="505" spans="1:20" x14ac:dyDescent="0.3">
      <c r="A505">
        <f>VLOOKUP(Block[[#This Row],[No用]],SetNo[[No.用]:[vlookup 用]],2,FALSE)</f>
        <v>132</v>
      </c>
      <c r="B505">
        <f>IF(A504&lt;&gt;Block[[#This Row],[No]],1,B504+1)</f>
        <v>6</v>
      </c>
      <c r="C505" t="s">
        <v>108</v>
      </c>
      <c r="D505" t="s">
        <v>127</v>
      </c>
      <c r="E505" t="s">
        <v>90</v>
      </c>
      <c r="F505" t="s">
        <v>82</v>
      </c>
      <c r="G505" t="s">
        <v>128</v>
      </c>
      <c r="H505" t="s">
        <v>71</v>
      </c>
      <c r="I505">
        <v>1</v>
      </c>
      <c r="J505" t="s">
        <v>258</v>
      </c>
      <c r="K505" s="3" t="s">
        <v>187</v>
      </c>
      <c r="L505" s="3" t="s">
        <v>172</v>
      </c>
      <c r="M505">
        <v>35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ユニフォーム鷲尾辰生ICONIC</v>
      </c>
    </row>
    <row r="506" spans="1:20" x14ac:dyDescent="0.3">
      <c r="A506">
        <f>VLOOKUP(Block[[#This Row],[No用]],SetNo[[No.用]:[vlookup 用]],2,FALSE)</f>
        <v>132</v>
      </c>
      <c r="B506">
        <f>IF(A505&lt;&gt;Block[[#This Row],[No]],1,B505+1)</f>
        <v>7</v>
      </c>
      <c r="C506" t="s">
        <v>108</v>
      </c>
      <c r="D506" t="s">
        <v>127</v>
      </c>
      <c r="E506" t="s">
        <v>90</v>
      </c>
      <c r="F506" t="s">
        <v>82</v>
      </c>
      <c r="G506" t="s">
        <v>128</v>
      </c>
      <c r="H506" t="s">
        <v>71</v>
      </c>
      <c r="I506">
        <v>1</v>
      </c>
      <c r="J506" t="s">
        <v>258</v>
      </c>
      <c r="K506" s="3" t="s">
        <v>259</v>
      </c>
      <c r="L506" s="3" t="s">
        <v>172</v>
      </c>
      <c r="M506">
        <v>33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ユニフォーム鷲尾辰生ICONIC</v>
      </c>
    </row>
    <row r="507" spans="1:20" x14ac:dyDescent="0.3">
      <c r="A507">
        <f>VLOOKUP(Block[[#This Row],[No用]],SetNo[[No.用]:[vlookup 用]],2,FALSE)</f>
        <v>132</v>
      </c>
      <c r="B507">
        <f>IF(A506&lt;&gt;Block[[#This Row],[No]],1,B506+1)</f>
        <v>8</v>
      </c>
      <c r="C507" t="s">
        <v>108</v>
      </c>
      <c r="D507" t="s">
        <v>127</v>
      </c>
      <c r="E507" t="s">
        <v>90</v>
      </c>
      <c r="F507" t="s">
        <v>82</v>
      </c>
      <c r="G507" t="s">
        <v>128</v>
      </c>
      <c r="H507" t="s">
        <v>71</v>
      </c>
      <c r="I507">
        <v>1</v>
      </c>
      <c r="J507" t="s">
        <v>258</v>
      </c>
      <c r="K507" s="3" t="s">
        <v>193</v>
      </c>
      <c r="L507" s="3" t="s">
        <v>235</v>
      </c>
      <c r="M507">
        <v>47</v>
      </c>
      <c r="N507">
        <v>0</v>
      </c>
      <c r="O507">
        <v>57</v>
      </c>
      <c r="P507">
        <v>0</v>
      </c>
      <c r="T507" t="str">
        <f>Block[[#This Row],[服装]]&amp;Block[[#This Row],[名前]]&amp;Block[[#This Row],[レアリティ]]</f>
        <v>ユニフォーム鷲尾辰生ICONIC</v>
      </c>
    </row>
    <row r="508" spans="1:20" x14ac:dyDescent="0.3">
      <c r="A508">
        <f>VLOOKUP(Block[[#This Row],[No用]],SetNo[[No.用]:[vlookup 用]],2,FALSE)</f>
        <v>133</v>
      </c>
      <c r="B508">
        <f>IF(A507&lt;&gt;Block[[#This Row],[No]],1,B507+1)</f>
        <v>1</v>
      </c>
      <c r="C508" t="s">
        <v>108</v>
      </c>
      <c r="D508" t="s">
        <v>129</v>
      </c>
      <c r="E508" t="s">
        <v>73</v>
      </c>
      <c r="F508" t="s">
        <v>74</v>
      </c>
      <c r="G508" t="s">
        <v>128</v>
      </c>
      <c r="H508" t="s">
        <v>71</v>
      </c>
      <c r="I508">
        <v>1</v>
      </c>
      <c r="J508" t="s">
        <v>258</v>
      </c>
      <c r="K508" s="3" t="s">
        <v>184</v>
      </c>
      <c r="L508" s="3" t="s">
        <v>172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ユニフォーム赤葦京治ICONIC</v>
      </c>
    </row>
    <row r="509" spans="1:20" x14ac:dyDescent="0.3">
      <c r="A509">
        <f>VLOOKUP(Block[[#This Row],[No用]],SetNo[[No.用]:[vlookup 用]],2,FALSE)</f>
        <v>133</v>
      </c>
      <c r="B509">
        <f>IF(A508&lt;&gt;Block[[#This Row],[No]],1,B508+1)</f>
        <v>2</v>
      </c>
      <c r="C509" t="s">
        <v>108</v>
      </c>
      <c r="D509" t="s">
        <v>129</v>
      </c>
      <c r="E509" t="s">
        <v>73</v>
      </c>
      <c r="F509" t="s">
        <v>74</v>
      </c>
      <c r="G509" t="s">
        <v>128</v>
      </c>
      <c r="H509" t="s">
        <v>71</v>
      </c>
      <c r="I509">
        <v>1</v>
      </c>
      <c r="J509" t="s">
        <v>15</v>
      </c>
      <c r="K509" s="3" t="s">
        <v>185</v>
      </c>
      <c r="L509" s="3" t="s">
        <v>172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ユニフォーム赤葦京治ICONIC</v>
      </c>
    </row>
    <row r="510" spans="1:20" x14ac:dyDescent="0.3">
      <c r="A510">
        <f>VLOOKUP(Block[[#This Row],[No用]],SetNo[[No.用]:[vlookup 用]],2,FALSE)</f>
        <v>133</v>
      </c>
      <c r="B510">
        <f>IF(A509&lt;&gt;Block[[#This Row],[No]],1,B509+1)</f>
        <v>3</v>
      </c>
      <c r="C510" t="s">
        <v>108</v>
      </c>
      <c r="D510" t="s">
        <v>129</v>
      </c>
      <c r="E510" t="s">
        <v>73</v>
      </c>
      <c r="F510" t="s">
        <v>74</v>
      </c>
      <c r="G510" t="s">
        <v>128</v>
      </c>
      <c r="H510" t="s">
        <v>71</v>
      </c>
      <c r="I510">
        <v>1</v>
      </c>
      <c r="J510" t="s">
        <v>258</v>
      </c>
      <c r="K510" s="3" t="s">
        <v>259</v>
      </c>
      <c r="L510" s="3" t="s">
        <v>172</v>
      </c>
      <c r="M510">
        <v>26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ユニフォーム赤葦京治ICONIC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1</v>
      </c>
      <c r="C511" t="s">
        <v>150</v>
      </c>
      <c r="D511" t="s">
        <v>129</v>
      </c>
      <c r="E511" t="s">
        <v>90</v>
      </c>
      <c r="F511" t="s">
        <v>74</v>
      </c>
      <c r="G511" t="s">
        <v>128</v>
      </c>
      <c r="H511" t="s">
        <v>71</v>
      </c>
      <c r="I511">
        <v>1</v>
      </c>
      <c r="J511" t="s">
        <v>15</v>
      </c>
      <c r="K511" s="3" t="s">
        <v>184</v>
      </c>
      <c r="L511" s="3" t="s">
        <v>172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夏祭り赤葦京治ICONIC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2</v>
      </c>
      <c r="C512" t="s">
        <v>150</v>
      </c>
      <c r="D512" t="s">
        <v>129</v>
      </c>
      <c r="E512" t="s">
        <v>90</v>
      </c>
      <c r="F512" t="s">
        <v>74</v>
      </c>
      <c r="G512" t="s">
        <v>128</v>
      </c>
      <c r="H512" t="s">
        <v>71</v>
      </c>
      <c r="I512">
        <v>1</v>
      </c>
      <c r="J512" t="s">
        <v>258</v>
      </c>
      <c r="K512" s="3" t="s">
        <v>185</v>
      </c>
      <c r="L512" s="3" t="s">
        <v>172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夏祭り赤葦京治ICONIC</v>
      </c>
    </row>
    <row r="513" spans="1:20" x14ac:dyDescent="0.3">
      <c r="A513">
        <f>VLOOKUP(Block[[#This Row],[No用]],SetNo[[No.用]:[vlookup 用]],2,FALSE)</f>
        <v>134</v>
      </c>
      <c r="B513">
        <f>IF(A512&lt;&gt;Block[[#This Row],[No]],1,B512+1)</f>
        <v>3</v>
      </c>
      <c r="C513" t="s">
        <v>150</v>
      </c>
      <c r="D513" t="s">
        <v>129</v>
      </c>
      <c r="E513" t="s">
        <v>90</v>
      </c>
      <c r="F513" t="s">
        <v>74</v>
      </c>
      <c r="G513" t="s">
        <v>128</v>
      </c>
      <c r="H513" t="s">
        <v>71</v>
      </c>
      <c r="I513">
        <v>1</v>
      </c>
      <c r="J513" t="s">
        <v>15</v>
      </c>
      <c r="K513" s="3" t="s">
        <v>259</v>
      </c>
      <c r="L513" s="3" t="s">
        <v>172</v>
      </c>
      <c r="M513">
        <v>26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夏祭り赤葦京治ICONIC</v>
      </c>
    </row>
    <row r="514" spans="1:20" x14ac:dyDescent="0.3">
      <c r="A514">
        <f>VLOOKUP(Block[[#This Row],[No用]],SetNo[[No.用]:[vlookup 用]],2,FALSE)</f>
        <v>135</v>
      </c>
      <c r="B514">
        <f>IF(A513&lt;&gt;Block[[#This Row],[No]],1,B513+1)</f>
        <v>1</v>
      </c>
      <c r="C514" t="s">
        <v>216</v>
      </c>
      <c r="D514" t="s">
        <v>662</v>
      </c>
      <c r="E514" t="s">
        <v>28</v>
      </c>
      <c r="F514" t="s">
        <v>25</v>
      </c>
      <c r="G514" t="s">
        <v>156</v>
      </c>
      <c r="H514" t="s">
        <v>71</v>
      </c>
      <c r="I514">
        <v>1</v>
      </c>
      <c r="J514" t="s">
        <v>258</v>
      </c>
      <c r="K514" s="3" t="s">
        <v>184</v>
      </c>
      <c r="L514" s="3" t="s">
        <v>172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ユニフォーム星海光来ICONIC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2</v>
      </c>
      <c r="C515" t="s">
        <v>216</v>
      </c>
      <c r="D515" t="s">
        <v>662</v>
      </c>
      <c r="E515" t="s">
        <v>28</v>
      </c>
      <c r="F515" t="s">
        <v>25</v>
      </c>
      <c r="G515" t="s">
        <v>156</v>
      </c>
      <c r="H515" t="s">
        <v>71</v>
      </c>
      <c r="I515">
        <v>1</v>
      </c>
      <c r="J515" t="s">
        <v>15</v>
      </c>
      <c r="K515" s="3" t="s">
        <v>185</v>
      </c>
      <c r="L515" s="3" t="s">
        <v>172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ユニフォーム星海光来ICONIC</v>
      </c>
    </row>
    <row r="516" spans="1:20" x14ac:dyDescent="0.3">
      <c r="A516">
        <f>VLOOKUP(Block[[#This Row],[No用]],SetNo[[No.用]:[vlookup 用]],2,FALSE)</f>
        <v>135</v>
      </c>
      <c r="B516">
        <f>IF(A515&lt;&gt;Block[[#This Row],[No]],1,B515+1)</f>
        <v>3</v>
      </c>
      <c r="C516" t="s">
        <v>216</v>
      </c>
      <c r="D516" t="s">
        <v>662</v>
      </c>
      <c r="E516" t="s">
        <v>28</v>
      </c>
      <c r="F516" t="s">
        <v>25</v>
      </c>
      <c r="G516" t="s">
        <v>156</v>
      </c>
      <c r="H516" t="s">
        <v>71</v>
      </c>
      <c r="I516">
        <v>1</v>
      </c>
      <c r="J516" t="s">
        <v>258</v>
      </c>
      <c r="K516" s="3" t="s">
        <v>259</v>
      </c>
      <c r="L516" s="3" t="s">
        <v>172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ユニフォーム星海光来ICONIC</v>
      </c>
    </row>
    <row r="517" spans="1:20" x14ac:dyDescent="0.3">
      <c r="A517">
        <f>VLOOKUP(Block[[#This Row],[No用]],SetNo[[No.用]:[vlookup 用]],2,FALSE)</f>
        <v>136</v>
      </c>
      <c r="B517">
        <f>IF(A516&lt;&gt;Block[[#This Row],[No]],1,B516+1)</f>
        <v>1</v>
      </c>
      <c r="C517" t="s">
        <v>216</v>
      </c>
      <c r="D517" t="s">
        <v>671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15</v>
      </c>
      <c r="K517" s="3" t="s">
        <v>184</v>
      </c>
      <c r="L517" s="3" t="s">
        <v>183</v>
      </c>
      <c r="M517">
        <v>40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ユニフォーム昼神幸郎ICONIC</v>
      </c>
    </row>
    <row r="518" spans="1:20" x14ac:dyDescent="0.3">
      <c r="A518">
        <f>VLOOKUP(Block[[#This Row],[No用]],SetNo[[No.用]:[vlookup 用]],2,FALSE)</f>
        <v>136</v>
      </c>
      <c r="B518">
        <f>IF(A517&lt;&gt;Block[[#This Row],[No]],1,B517+1)</f>
        <v>2</v>
      </c>
      <c r="C518" t="s">
        <v>216</v>
      </c>
      <c r="D518" t="s">
        <v>671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258</v>
      </c>
      <c r="K518" s="3" t="s">
        <v>185</v>
      </c>
      <c r="L518" s="3" t="s">
        <v>183</v>
      </c>
      <c r="M518">
        <v>44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ユニフォーム昼神幸郎ICONIC</v>
      </c>
    </row>
    <row r="519" spans="1:20" x14ac:dyDescent="0.3">
      <c r="A519">
        <f>VLOOKUP(Block[[#This Row],[No用]],SetNo[[No.用]:[vlookup 用]],2,FALSE)</f>
        <v>136</v>
      </c>
      <c r="B519">
        <f>IF(A518&lt;&gt;Block[[#This Row],[No]],1,B518+1)</f>
        <v>3</v>
      </c>
      <c r="C519" t="s">
        <v>216</v>
      </c>
      <c r="D519" t="s">
        <v>671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15</v>
      </c>
      <c r="K519" s="3" t="s">
        <v>189</v>
      </c>
      <c r="L519" s="3" t="s">
        <v>183</v>
      </c>
      <c r="M519">
        <v>43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ユニフォーム昼神幸郎ICONIC</v>
      </c>
    </row>
    <row r="520" spans="1:20" x14ac:dyDescent="0.3">
      <c r="A520">
        <f>VLOOKUP(Block[[#This Row],[No用]],SetNo[[No.用]:[vlookup 用]],2,FALSE)</f>
        <v>136</v>
      </c>
      <c r="B520">
        <f>IF(A519&lt;&gt;Block[[#This Row],[No]],1,B519+1)</f>
        <v>4</v>
      </c>
      <c r="C520" t="s">
        <v>216</v>
      </c>
      <c r="D520" t="s">
        <v>671</v>
      </c>
      <c r="E520" t="s">
        <v>28</v>
      </c>
      <c r="F520" t="s">
        <v>26</v>
      </c>
      <c r="G520" t="s">
        <v>156</v>
      </c>
      <c r="H520" t="s">
        <v>71</v>
      </c>
      <c r="I520">
        <v>1</v>
      </c>
      <c r="J520" t="s">
        <v>258</v>
      </c>
      <c r="K520" s="3" t="s">
        <v>187</v>
      </c>
      <c r="L520" s="3" t="s">
        <v>172</v>
      </c>
      <c r="M520">
        <v>34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ユニフォーム昼神幸郎ICONIC</v>
      </c>
    </row>
    <row r="521" spans="1:20" x14ac:dyDescent="0.3">
      <c r="A521">
        <f>VLOOKUP(Block[[#This Row],[No用]],SetNo[[No.用]:[vlookup 用]],2,FALSE)</f>
        <v>136</v>
      </c>
      <c r="B521">
        <f>IF(A520&lt;&gt;Block[[#This Row],[No]],1,B520+1)</f>
        <v>5</v>
      </c>
      <c r="C521" t="s">
        <v>216</v>
      </c>
      <c r="D521" t="s">
        <v>671</v>
      </c>
      <c r="E521" t="s">
        <v>28</v>
      </c>
      <c r="F521" t="s">
        <v>26</v>
      </c>
      <c r="G521" t="s">
        <v>156</v>
      </c>
      <c r="H521" t="s">
        <v>71</v>
      </c>
      <c r="I521">
        <v>1</v>
      </c>
      <c r="J521" t="s">
        <v>15</v>
      </c>
      <c r="K521" s="3" t="s">
        <v>259</v>
      </c>
      <c r="L521" s="3" t="s">
        <v>188</v>
      </c>
      <c r="M521">
        <v>36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ユニフォーム昼神幸郎ICONIC</v>
      </c>
    </row>
    <row r="522" spans="1:20" x14ac:dyDescent="0.3">
      <c r="A522">
        <f>VLOOKUP(Block[[#This Row],[No用]],SetNo[[No.用]:[vlookup 用]],2,FALSE)</f>
        <v>136</v>
      </c>
      <c r="B522">
        <f>IF(A521&lt;&gt;Block[[#This Row],[No]],1,B521+1)</f>
        <v>6</v>
      </c>
      <c r="C522" t="s">
        <v>216</v>
      </c>
      <c r="D522" t="s">
        <v>671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258</v>
      </c>
      <c r="K522" s="3" t="s">
        <v>193</v>
      </c>
      <c r="L522" s="3" t="s">
        <v>235</v>
      </c>
      <c r="M522">
        <v>51</v>
      </c>
      <c r="N522">
        <v>0</v>
      </c>
      <c r="O522">
        <v>61</v>
      </c>
      <c r="P522">
        <v>0</v>
      </c>
      <c r="T522" t="str">
        <f>Block[[#This Row],[服装]]&amp;Block[[#This Row],[名前]]&amp;Block[[#This Row],[レアリティ]]</f>
        <v>ユニフォーム昼神幸郎ICONIC</v>
      </c>
    </row>
    <row r="523" spans="1:20" x14ac:dyDescent="0.3">
      <c r="A523">
        <f>VLOOKUP(Block[[#This Row],[No用]],SetNo[[No.用]:[vlookup 用]],2,FALSE)</f>
        <v>137</v>
      </c>
      <c r="B523">
        <f>IF(A522&lt;&gt;Block[[#This Row],[No]],1,B522+1)</f>
        <v>1</v>
      </c>
      <c r="C523" t="s">
        <v>216</v>
      </c>
      <c r="D523" t="s">
        <v>665</v>
      </c>
      <c r="E523" t="s">
        <v>28</v>
      </c>
      <c r="F523" t="s">
        <v>25</v>
      </c>
      <c r="G523" t="s">
        <v>159</v>
      </c>
      <c r="H523" t="s">
        <v>71</v>
      </c>
      <c r="I523">
        <v>1</v>
      </c>
      <c r="J523" t="s">
        <v>15</v>
      </c>
      <c r="K523" s="3" t="s">
        <v>184</v>
      </c>
      <c r="L523" s="3" t="s">
        <v>172</v>
      </c>
      <c r="M523">
        <v>28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ユニフォーム佐久早聖臣ICONIC</v>
      </c>
    </row>
    <row r="524" spans="1:20" x14ac:dyDescent="0.3">
      <c r="A524">
        <f>VLOOKUP(Block[[#This Row],[No用]],SetNo[[No.用]:[vlookup 用]],2,FALSE)</f>
        <v>137</v>
      </c>
      <c r="B524">
        <f>IF(A523&lt;&gt;Block[[#This Row],[No]],1,B523+1)</f>
        <v>2</v>
      </c>
      <c r="C524" t="s">
        <v>216</v>
      </c>
      <c r="D524" t="s">
        <v>665</v>
      </c>
      <c r="E524" t="s">
        <v>28</v>
      </c>
      <c r="F524" t="s">
        <v>25</v>
      </c>
      <c r="G524" t="s">
        <v>159</v>
      </c>
      <c r="H524" t="s">
        <v>71</v>
      </c>
      <c r="I524">
        <v>1</v>
      </c>
      <c r="J524" t="s">
        <v>258</v>
      </c>
      <c r="K524" s="3" t="s">
        <v>185</v>
      </c>
      <c r="L524" s="3" t="s">
        <v>172</v>
      </c>
      <c r="M524">
        <v>28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ユニフォーム佐久早聖臣ICONIC</v>
      </c>
    </row>
    <row r="525" spans="1:20" x14ac:dyDescent="0.3">
      <c r="A525">
        <f>VLOOKUP(Block[[#This Row],[No用]],SetNo[[No.用]:[vlookup 用]],2,FALSE)</f>
        <v>137</v>
      </c>
      <c r="B525">
        <f>IF(A524&lt;&gt;Block[[#This Row],[No]],1,B524+1)</f>
        <v>3</v>
      </c>
      <c r="C525" t="s">
        <v>216</v>
      </c>
      <c r="D525" t="s">
        <v>665</v>
      </c>
      <c r="E525" t="s">
        <v>28</v>
      </c>
      <c r="F525" t="s">
        <v>25</v>
      </c>
      <c r="G525" t="s">
        <v>159</v>
      </c>
      <c r="H525" t="s">
        <v>71</v>
      </c>
      <c r="I525">
        <v>1</v>
      </c>
      <c r="J525" t="s">
        <v>15</v>
      </c>
      <c r="K525" s="3" t="s">
        <v>259</v>
      </c>
      <c r="L525" s="3" t="s">
        <v>172</v>
      </c>
      <c r="M525">
        <v>28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ユニフォーム佐久早聖臣ICONIC</v>
      </c>
    </row>
    <row r="526" spans="1:20" x14ac:dyDescent="0.3">
      <c r="A526">
        <f>VLOOKUP(Block[[#This Row],[No用]],SetNo[[No.用]:[vlookup 用]],2,FALSE)</f>
        <v>138</v>
      </c>
      <c r="B526">
        <f>IF(A525&lt;&gt;Block[[#This Row],[No]],1,B525+1)</f>
        <v>1</v>
      </c>
      <c r="C526" t="s">
        <v>216</v>
      </c>
      <c r="D526" t="s">
        <v>668</v>
      </c>
      <c r="E526" t="s">
        <v>28</v>
      </c>
      <c r="F526" t="s">
        <v>21</v>
      </c>
      <c r="G526" t="s">
        <v>159</v>
      </c>
      <c r="H526" t="s">
        <v>71</v>
      </c>
      <c r="I526">
        <v>1</v>
      </c>
      <c r="J526" t="s">
        <v>15</v>
      </c>
      <c r="M526">
        <v>0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ユニフォーム小森元也ICONIC</v>
      </c>
    </row>
    <row r="527" spans="1:20" x14ac:dyDescent="0.3">
      <c r="A527">
        <f>VLOOKUP(Block[[#This Row],[No用]],SetNo[[No.用]:[vlookup 用]],2,FALSE)</f>
        <v>139</v>
      </c>
      <c r="B527">
        <f>IF(A526&lt;&gt;Block[[#This Row],[No]],1,B526+1)</f>
        <v>1</v>
      </c>
      <c r="C527" t="s">
        <v>108</v>
      </c>
      <c r="D527" s="3" t="s">
        <v>700</v>
      </c>
      <c r="E527" s="3" t="s">
        <v>90</v>
      </c>
      <c r="F527" s="3" t="s">
        <v>78</v>
      </c>
      <c r="G527" s="3" t="s">
        <v>702</v>
      </c>
      <c r="H527" t="s">
        <v>71</v>
      </c>
      <c r="I527">
        <v>1</v>
      </c>
      <c r="J527" t="s">
        <v>15</v>
      </c>
      <c r="K527" s="3" t="s">
        <v>184</v>
      </c>
      <c r="L527" s="3" t="s">
        <v>172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ユニフォーム大将優ICONIC</v>
      </c>
    </row>
    <row r="528" spans="1:20" x14ac:dyDescent="0.3">
      <c r="A528">
        <f>VLOOKUP(Block[[#This Row],[No用]],SetNo[[No.用]:[vlookup 用]],2,FALSE)</f>
        <v>139</v>
      </c>
      <c r="B528">
        <f>IF(A527&lt;&gt;Block[[#This Row],[No]],1,B527+1)</f>
        <v>2</v>
      </c>
      <c r="C528" t="s">
        <v>108</v>
      </c>
      <c r="D528" s="3" t="s">
        <v>700</v>
      </c>
      <c r="E528" s="3" t="s">
        <v>90</v>
      </c>
      <c r="F528" s="3" t="s">
        <v>78</v>
      </c>
      <c r="G528" s="3" t="s">
        <v>702</v>
      </c>
      <c r="H528" t="s">
        <v>71</v>
      </c>
      <c r="I528">
        <v>1</v>
      </c>
      <c r="J528" t="s">
        <v>15</v>
      </c>
      <c r="K528" s="3" t="s">
        <v>185</v>
      </c>
      <c r="L528" s="3" t="s">
        <v>172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ユニフォーム大将優ICONIC</v>
      </c>
    </row>
    <row r="529" spans="1:20" x14ac:dyDescent="0.3">
      <c r="A529">
        <f>VLOOKUP(Block[[#This Row],[No用]],SetNo[[No.用]:[vlookup 用]],2,FALSE)</f>
        <v>139</v>
      </c>
      <c r="B529">
        <f>IF(A528&lt;&gt;Block[[#This Row],[No]],1,B528+1)</f>
        <v>3</v>
      </c>
      <c r="C529" t="s">
        <v>108</v>
      </c>
      <c r="D529" s="3" t="s">
        <v>700</v>
      </c>
      <c r="E529" s="3" t="s">
        <v>90</v>
      </c>
      <c r="F529" s="3" t="s">
        <v>78</v>
      </c>
      <c r="G529" s="3" t="s">
        <v>702</v>
      </c>
      <c r="H529" t="s">
        <v>71</v>
      </c>
      <c r="I529">
        <v>1</v>
      </c>
      <c r="J529" t="s">
        <v>15</v>
      </c>
      <c r="K529" s="3" t="s">
        <v>259</v>
      </c>
      <c r="L529" s="3" t="s">
        <v>172</v>
      </c>
      <c r="M529">
        <v>25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ユニフォーム大将優ICONIC</v>
      </c>
    </row>
    <row r="530" spans="1:20" x14ac:dyDescent="0.3">
      <c r="A530">
        <f>VLOOKUP(Block[[#This Row],[No用]],SetNo[[No.用]:[vlookup 用]],2,FALSE)</f>
        <v>140</v>
      </c>
      <c r="B530">
        <f>IF(A529&lt;&gt;Block[[#This Row],[No]],1,B529+1)</f>
        <v>1</v>
      </c>
      <c r="C530" t="s">
        <v>108</v>
      </c>
      <c r="D530" s="3" t="s">
        <v>705</v>
      </c>
      <c r="E530" s="3" t="s">
        <v>90</v>
      </c>
      <c r="F530" s="3" t="s">
        <v>78</v>
      </c>
      <c r="G530" s="3" t="s">
        <v>702</v>
      </c>
      <c r="H530" t="s">
        <v>71</v>
      </c>
      <c r="I530">
        <v>1</v>
      </c>
      <c r="J530" t="s">
        <v>15</v>
      </c>
      <c r="K530" s="3" t="s">
        <v>184</v>
      </c>
      <c r="L530" s="3" t="s">
        <v>172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ユニフォーム沼井和馬ICONIC</v>
      </c>
    </row>
    <row r="531" spans="1:20" x14ac:dyDescent="0.3">
      <c r="A531">
        <f>VLOOKUP(Block[[#This Row],[No用]],SetNo[[No.用]:[vlookup 用]],2,FALSE)</f>
        <v>140</v>
      </c>
      <c r="B531">
        <f>IF(A530&lt;&gt;Block[[#This Row],[No]],1,B530+1)</f>
        <v>2</v>
      </c>
      <c r="C531" t="s">
        <v>108</v>
      </c>
      <c r="D531" s="3" t="s">
        <v>705</v>
      </c>
      <c r="E531" s="3" t="s">
        <v>90</v>
      </c>
      <c r="F531" s="3" t="s">
        <v>78</v>
      </c>
      <c r="G531" s="3" t="s">
        <v>702</v>
      </c>
      <c r="H531" t="s">
        <v>71</v>
      </c>
      <c r="I531">
        <v>1</v>
      </c>
      <c r="J531" t="s">
        <v>15</v>
      </c>
      <c r="K531" s="3" t="s">
        <v>185</v>
      </c>
      <c r="L531" s="3" t="s">
        <v>172</v>
      </c>
      <c r="M531">
        <v>27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ユニフォーム沼井和馬ICONIC</v>
      </c>
    </row>
    <row r="532" spans="1:20" x14ac:dyDescent="0.3">
      <c r="A532">
        <f>VLOOKUP(Block[[#This Row],[No用]],SetNo[[No.用]:[vlookup 用]],2,FALSE)</f>
        <v>140</v>
      </c>
      <c r="B532">
        <f>IF(A531&lt;&gt;Block[[#This Row],[No]],1,B531+1)</f>
        <v>3</v>
      </c>
      <c r="C532" t="s">
        <v>108</v>
      </c>
      <c r="D532" s="3" t="s">
        <v>705</v>
      </c>
      <c r="E532" s="3" t="s">
        <v>90</v>
      </c>
      <c r="F532" s="3" t="s">
        <v>78</v>
      </c>
      <c r="G532" s="3" t="s">
        <v>702</v>
      </c>
      <c r="H532" t="s">
        <v>71</v>
      </c>
      <c r="I532">
        <v>1</v>
      </c>
      <c r="J532" t="s">
        <v>15</v>
      </c>
      <c r="K532" s="3" t="s">
        <v>187</v>
      </c>
      <c r="L532" s="3" t="s">
        <v>172</v>
      </c>
      <c r="M532">
        <v>27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ユニフォーム沼井和馬ICONIC</v>
      </c>
    </row>
    <row r="533" spans="1:20" x14ac:dyDescent="0.3">
      <c r="A533">
        <f>VLOOKUP(Block[[#This Row],[No用]],SetNo[[No.用]:[vlookup 用]],2,FALSE)</f>
        <v>140</v>
      </c>
      <c r="B533">
        <f>IF(A532&lt;&gt;Block[[#This Row],[No]],1,B532+1)</f>
        <v>4</v>
      </c>
      <c r="C533" t="s">
        <v>108</v>
      </c>
      <c r="D533" s="3" t="s">
        <v>705</v>
      </c>
      <c r="E533" s="3" t="s">
        <v>90</v>
      </c>
      <c r="F533" s="3" t="s">
        <v>78</v>
      </c>
      <c r="G533" s="3" t="s">
        <v>702</v>
      </c>
      <c r="H533" t="s">
        <v>71</v>
      </c>
      <c r="I533">
        <v>1</v>
      </c>
      <c r="J533" t="s">
        <v>15</v>
      </c>
      <c r="K533" s="3" t="s">
        <v>259</v>
      </c>
      <c r="L533" s="3" t="s">
        <v>172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ユニフォーム沼井和馬ICONIC</v>
      </c>
    </row>
    <row r="534" spans="1:20" x14ac:dyDescent="0.3">
      <c r="A534">
        <f>VLOOKUP(Block[[#This Row],[No用]],SetNo[[No.用]:[vlookup 用]],2,FALSE)</f>
        <v>141</v>
      </c>
      <c r="B534">
        <f>IF(A533&lt;&gt;Block[[#This Row],[No]],1,B533+1)</f>
        <v>1</v>
      </c>
      <c r="C534" t="s">
        <v>108</v>
      </c>
      <c r="D534" s="3" t="s">
        <v>878</v>
      </c>
      <c r="E534" s="3" t="s">
        <v>90</v>
      </c>
      <c r="F534" s="3" t="s">
        <v>78</v>
      </c>
      <c r="G534" s="3" t="s">
        <v>702</v>
      </c>
      <c r="H534" t="s">
        <v>71</v>
      </c>
      <c r="I534">
        <v>1</v>
      </c>
      <c r="J534" t="s">
        <v>15</v>
      </c>
      <c r="K534" s="3" t="s">
        <v>184</v>
      </c>
      <c r="L534" s="3" t="s">
        <v>172</v>
      </c>
      <c r="M534">
        <v>29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ユニフォーム潜尚保ICONIC</v>
      </c>
    </row>
    <row r="535" spans="1:20" x14ac:dyDescent="0.3">
      <c r="A535">
        <f>VLOOKUP(Block[[#This Row],[No用]],SetNo[[No.用]:[vlookup 用]],2,FALSE)</f>
        <v>141</v>
      </c>
      <c r="B535">
        <f>IF(A534&lt;&gt;Block[[#This Row],[No]],1,B534+1)</f>
        <v>2</v>
      </c>
      <c r="C535" t="s">
        <v>108</v>
      </c>
      <c r="D535" s="3" t="s">
        <v>878</v>
      </c>
      <c r="E535" s="3" t="s">
        <v>90</v>
      </c>
      <c r="F535" s="3" t="s">
        <v>78</v>
      </c>
      <c r="G535" s="3" t="s">
        <v>702</v>
      </c>
      <c r="H535" t="s">
        <v>71</v>
      </c>
      <c r="I535">
        <v>1</v>
      </c>
      <c r="J535" t="s">
        <v>15</v>
      </c>
      <c r="K535" s="3" t="s">
        <v>185</v>
      </c>
      <c r="L535" s="3" t="s">
        <v>172</v>
      </c>
      <c r="M535">
        <v>29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ユニフォーム潜尚保ICONIC</v>
      </c>
    </row>
    <row r="536" spans="1:20" x14ac:dyDescent="0.3">
      <c r="A536">
        <f>VLOOKUP(Block[[#This Row],[No用]],SetNo[[No.用]:[vlookup 用]],2,FALSE)</f>
        <v>142</v>
      </c>
      <c r="B536">
        <f>IF(A535&lt;&gt;Block[[#This Row],[No]],1,B535+1)</f>
        <v>1</v>
      </c>
      <c r="C536" t="s">
        <v>108</v>
      </c>
      <c r="D536" s="3" t="s">
        <v>880</v>
      </c>
      <c r="E536" s="3" t="s">
        <v>90</v>
      </c>
      <c r="F536" s="3" t="s">
        <v>78</v>
      </c>
      <c r="G536" s="3" t="s">
        <v>702</v>
      </c>
      <c r="H536" t="s">
        <v>71</v>
      </c>
      <c r="I536">
        <v>1</v>
      </c>
      <c r="J536" t="s">
        <v>15</v>
      </c>
      <c r="K536" s="3" t="s">
        <v>184</v>
      </c>
      <c r="L536" s="3" t="s">
        <v>183</v>
      </c>
      <c r="M536">
        <v>33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ユニフォーム高千穂恵也ICONIC</v>
      </c>
    </row>
    <row r="537" spans="1:20" x14ac:dyDescent="0.3">
      <c r="A537">
        <f>VLOOKUP(Block[[#This Row],[No用]],SetNo[[No.用]:[vlookup 用]],2,FALSE)</f>
        <v>142</v>
      </c>
      <c r="B537">
        <f>IF(A536&lt;&gt;Block[[#This Row],[No]],1,B536+1)</f>
        <v>2</v>
      </c>
      <c r="C537" t="s">
        <v>108</v>
      </c>
      <c r="D537" s="3" t="s">
        <v>880</v>
      </c>
      <c r="E537" s="3" t="s">
        <v>90</v>
      </c>
      <c r="F537" s="3" t="s">
        <v>78</v>
      </c>
      <c r="G537" s="3" t="s">
        <v>702</v>
      </c>
      <c r="H537" t="s">
        <v>71</v>
      </c>
      <c r="I537">
        <v>1</v>
      </c>
      <c r="J537" t="s">
        <v>15</v>
      </c>
      <c r="K537" s="3" t="s">
        <v>185</v>
      </c>
      <c r="L537" s="3" t="s">
        <v>172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ユニフォーム高千穂恵也ICONIC</v>
      </c>
    </row>
    <row r="538" spans="1:20" x14ac:dyDescent="0.3">
      <c r="A538">
        <f>VLOOKUP(Block[[#This Row],[No用]],SetNo[[No.用]:[vlookup 用]],2,FALSE)</f>
        <v>142</v>
      </c>
      <c r="B538">
        <f>IF(A537&lt;&gt;Block[[#This Row],[No]],1,B537+1)</f>
        <v>3</v>
      </c>
      <c r="C538" t="s">
        <v>108</v>
      </c>
      <c r="D538" s="3" t="s">
        <v>880</v>
      </c>
      <c r="E538" s="3" t="s">
        <v>90</v>
      </c>
      <c r="F538" s="3" t="s">
        <v>78</v>
      </c>
      <c r="G538" s="3" t="s">
        <v>702</v>
      </c>
      <c r="H538" t="s">
        <v>71</v>
      </c>
      <c r="I538">
        <v>1</v>
      </c>
      <c r="J538" t="s">
        <v>15</v>
      </c>
      <c r="K538" s="3" t="s">
        <v>187</v>
      </c>
      <c r="L538" s="3" t="s">
        <v>172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ユニフォーム高千穂恵也ICONIC</v>
      </c>
    </row>
    <row r="539" spans="1:20" x14ac:dyDescent="0.3">
      <c r="A539">
        <f>VLOOKUP(Block[[#This Row],[No用]],SetNo[[No.用]:[vlookup 用]],2,FALSE)</f>
        <v>142</v>
      </c>
      <c r="B539">
        <f>IF(A538&lt;&gt;Block[[#This Row],[No]],1,B538+1)</f>
        <v>4</v>
      </c>
      <c r="C539" t="s">
        <v>108</v>
      </c>
      <c r="D539" s="3" t="s">
        <v>880</v>
      </c>
      <c r="E539" s="3" t="s">
        <v>90</v>
      </c>
      <c r="F539" s="3" t="s">
        <v>78</v>
      </c>
      <c r="G539" s="3" t="s">
        <v>702</v>
      </c>
      <c r="H539" t="s">
        <v>71</v>
      </c>
      <c r="I539">
        <v>1</v>
      </c>
      <c r="J539" t="s">
        <v>15</v>
      </c>
      <c r="K539" s="3" t="s">
        <v>259</v>
      </c>
      <c r="L539" s="3" t="s">
        <v>172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ユニフォーム高千穂恵也ICONIC</v>
      </c>
    </row>
    <row r="540" spans="1:20" x14ac:dyDescent="0.3">
      <c r="A540">
        <f>VLOOKUP(Block[[#This Row],[No用]],SetNo[[No.用]:[vlookup 用]],2,FALSE)</f>
        <v>143</v>
      </c>
      <c r="B540">
        <f>IF(A539&lt;&gt;Block[[#This Row],[No]],1,B539+1)</f>
        <v>1</v>
      </c>
      <c r="C540" t="s">
        <v>108</v>
      </c>
      <c r="D540" s="3" t="s">
        <v>882</v>
      </c>
      <c r="E540" s="3" t="s">
        <v>90</v>
      </c>
      <c r="F540" s="3" t="s">
        <v>82</v>
      </c>
      <c r="G540" s="3" t="s">
        <v>702</v>
      </c>
      <c r="H540" t="s">
        <v>71</v>
      </c>
      <c r="I540">
        <v>1</v>
      </c>
      <c r="J540" t="s">
        <v>15</v>
      </c>
      <c r="K540" s="3" t="s">
        <v>184</v>
      </c>
      <c r="L540" s="3" t="s">
        <v>172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ユニフォーム広尾倖児ICONIC</v>
      </c>
    </row>
    <row r="541" spans="1:20" x14ac:dyDescent="0.3">
      <c r="A541">
        <f>VLOOKUP(Block[[#This Row],[No用]],SetNo[[No.用]:[vlookup 用]],2,FALSE)</f>
        <v>143</v>
      </c>
      <c r="B541">
        <f>IF(A540&lt;&gt;Block[[#This Row],[No]],1,B540+1)</f>
        <v>2</v>
      </c>
      <c r="C541" t="s">
        <v>108</v>
      </c>
      <c r="D541" s="3" t="s">
        <v>882</v>
      </c>
      <c r="E541" s="3" t="s">
        <v>90</v>
      </c>
      <c r="F541" s="3" t="s">
        <v>82</v>
      </c>
      <c r="G541" s="3" t="s">
        <v>702</v>
      </c>
      <c r="H541" t="s">
        <v>71</v>
      </c>
      <c r="I541">
        <v>1</v>
      </c>
      <c r="J541" t="s">
        <v>15</v>
      </c>
      <c r="K541" s="3" t="s">
        <v>185</v>
      </c>
      <c r="L541" s="3" t="s">
        <v>172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ユニフォーム広尾倖児ICONIC</v>
      </c>
    </row>
    <row r="542" spans="1:20" x14ac:dyDescent="0.3">
      <c r="A542">
        <f>VLOOKUP(Block[[#This Row],[No用]],SetNo[[No.用]:[vlookup 用]],2,FALSE)</f>
        <v>143</v>
      </c>
      <c r="B542">
        <f>IF(A541&lt;&gt;Block[[#This Row],[No]],1,B541+1)</f>
        <v>3</v>
      </c>
      <c r="C542" t="s">
        <v>108</v>
      </c>
      <c r="D542" s="3" t="s">
        <v>882</v>
      </c>
      <c r="E542" s="3" t="s">
        <v>90</v>
      </c>
      <c r="F542" s="3" t="s">
        <v>82</v>
      </c>
      <c r="G542" s="3" t="s">
        <v>702</v>
      </c>
      <c r="H542" t="s">
        <v>71</v>
      </c>
      <c r="I542">
        <v>1</v>
      </c>
      <c r="J542" t="s">
        <v>15</v>
      </c>
      <c r="K542" s="3" t="s">
        <v>187</v>
      </c>
      <c r="L542" s="3" t="s">
        <v>172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ユニフォーム広尾倖児ICONIC</v>
      </c>
    </row>
    <row r="543" spans="1:20" x14ac:dyDescent="0.3">
      <c r="A543">
        <f>VLOOKUP(Block[[#This Row],[No用]],SetNo[[No.用]:[vlookup 用]],2,FALSE)</f>
        <v>143</v>
      </c>
      <c r="B543">
        <f>IF(A542&lt;&gt;Block[[#This Row],[No]],1,B542+1)</f>
        <v>4</v>
      </c>
      <c r="C543" t="s">
        <v>108</v>
      </c>
      <c r="D543" s="3" t="s">
        <v>882</v>
      </c>
      <c r="E543" s="3" t="s">
        <v>90</v>
      </c>
      <c r="F543" s="3" t="s">
        <v>82</v>
      </c>
      <c r="G543" s="3" t="s">
        <v>702</v>
      </c>
      <c r="H543" t="s">
        <v>71</v>
      </c>
      <c r="I543">
        <v>1</v>
      </c>
      <c r="J543" t="s">
        <v>15</v>
      </c>
      <c r="K543" s="3" t="s">
        <v>259</v>
      </c>
      <c r="L543" s="3" t="s">
        <v>172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ユニフォーム広尾倖児ICONIC</v>
      </c>
    </row>
    <row r="544" spans="1:20" x14ac:dyDescent="0.3">
      <c r="A544">
        <f>VLOOKUP(Block[[#This Row],[No用]],SetNo[[No.用]:[vlookup 用]],2,FALSE)</f>
        <v>144</v>
      </c>
      <c r="B544">
        <f>IF(A543&lt;&gt;Block[[#This Row],[No]],1,B543+1)</f>
        <v>1</v>
      </c>
      <c r="C544" t="s">
        <v>108</v>
      </c>
      <c r="D544" s="3" t="s">
        <v>884</v>
      </c>
      <c r="E544" s="3" t="s">
        <v>90</v>
      </c>
      <c r="F544" s="3" t="s">
        <v>74</v>
      </c>
      <c r="G544" s="3" t="s">
        <v>702</v>
      </c>
      <c r="H544" t="s">
        <v>71</v>
      </c>
      <c r="I544">
        <v>1</v>
      </c>
      <c r="J544" t="s">
        <v>15</v>
      </c>
      <c r="K544" s="3" t="s">
        <v>184</v>
      </c>
      <c r="L544" s="3" t="s">
        <v>172</v>
      </c>
      <c r="M544">
        <v>28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ユニフォーム先島伊澄ICONIC</v>
      </c>
    </row>
    <row r="545" spans="1:20" x14ac:dyDescent="0.3">
      <c r="A545">
        <f>VLOOKUP(Block[[#This Row],[No用]],SetNo[[No.用]:[vlookup 用]],2,FALSE)</f>
        <v>144</v>
      </c>
      <c r="B545">
        <f>IF(A544&lt;&gt;Block[[#This Row],[No]],1,B544+1)</f>
        <v>2</v>
      </c>
      <c r="C545" t="s">
        <v>108</v>
      </c>
      <c r="D545" s="3" t="s">
        <v>884</v>
      </c>
      <c r="E545" s="3" t="s">
        <v>90</v>
      </c>
      <c r="F545" s="3" t="s">
        <v>74</v>
      </c>
      <c r="G545" s="3" t="s">
        <v>702</v>
      </c>
      <c r="H545" t="s">
        <v>71</v>
      </c>
      <c r="I545">
        <v>1</v>
      </c>
      <c r="J545" t="s">
        <v>15</v>
      </c>
      <c r="K545" s="3" t="s">
        <v>185</v>
      </c>
      <c r="L545" s="3" t="s">
        <v>172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ユニフォーム先島伊澄ICONIC</v>
      </c>
    </row>
    <row r="546" spans="1:20" x14ac:dyDescent="0.3">
      <c r="A546">
        <f>VLOOKUP(Block[[#This Row],[No用]],SetNo[[No.用]:[vlookup 用]],2,FALSE)</f>
        <v>144</v>
      </c>
      <c r="B546">
        <f>IF(A545&lt;&gt;Block[[#This Row],[No]],1,B545+1)</f>
        <v>3</v>
      </c>
      <c r="C546" t="s">
        <v>108</v>
      </c>
      <c r="D546" s="3" t="s">
        <v>884</v>
      </c>
      <c r="E546" s="3" t="s">
        <v>90</v>
      </c>
      <c r="F546" s="3" t="s">
        <v>74</v>
      </c>
      <c r="G546" s="3" t="s">
        <v>702</v>
      </c>
      <c r="H546" t="s">
        <v>71</v>
      </c>
      <c r="I546">
        <v>1</v>
      </c>
      <c r="J546" t="s">
        <v>15</v>
      </c>
      <c r="K546" s="3" t="s">
        <v>259</v>
      </c>
      <c r="L546" s="3" t="s">
        <v>172</v>
      </c>
      <c r="M546">
        <v>28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ユニフォーム先島伊澄ICONIC</v>
      </c>
    </row>
    <row r="547" spans="1:20" x14ac:dyDescent="0.3">
      <c r="A547">
        <f>VLOOKUP(Block[[#This Row],[No用]],SetNo[[No.用]:[vlookup 用]],2,FALSE)</f>
        <v>145</v>
      </c>
      <c r="B547">
        <f>IF(A546&lt;&gt;Block[[#This Row],[No]],1,B546+1)</f>
        <v>1</v>
      </c>
      <c r="C547" t="s">
        <v>108</v>
      </c>
      <c r="D547" s="3" t="s">
        <v>886</v>
      </c>
      <c r="E547" s="3" t="s">
        <v>90</v>
      </c>
      <c r="F547" s="3" t="s">
        <v>82</v>
      </c>
      <c r="G547" s="3" t="s">
        <v>702</v>
      </c>
      <c r="H547" t="s">
        <v>71</v>
      </c>
      <c r="I547">
        <v>1</v>
      </c>
      <c r="J547" t="s">
        <v>15</v>
      </c>
      <c r="K547" s="3" t="s">
        <v>184</v>
      </c>
      <c r="L547" s="3" t="s">
        <v>188</v>
      </c>
      <c r="M547">
        <v>34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ユニフォーム背黒晃彦ICONIC</v>
      </c>
    </row>
    <row r="548" spans="1:20" x14ac:dyDescent="0.3">
      <c r="A548">
        <f>VLOOKUP(Block[[#This Row],[No用]],SetNo[[No.用]:[vlookup 用]],2,FALSE)</f>
        <v>145</v>
      </c>
      <c r="B548">
        <f>IF(A547&lt;&gt;Block[[#This Row],[No]],1,B547+1)</f>
        <v>2</v>
      </c>
      <c r="C548" t="s">
        <v>108</v>
      </c>
      <c r="D548" s="3" t="s">
        <v>886</v>
      </c>
      <c r="E548" s="3" t="s">
        <v>90</v>
      </c>
      <c r="F548" s="3" t="s">
        <v>82</v>
      </c>
      <c r="G548" s="3" t="s">
        <v>702</v>
      </c>
      <c r="H548" t="s">
        <v>71</v>
      </c>
      <c r="I548">
        <v>1</v>
      </c>
      <c r="J548" t="s">
        <v>15</v>
      </c>
      <c r="K548" s="3" t="s">
        <v>185</v>
      </c>
      <c r="L548" s="3" t="s">
        <v>183</v>
      </c>
      <c r="M548">
        <v>34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ユニフォーム背黒晃彦ICONIC</v>
      </c>
    </row>
    <row r="549" spans="1:20" x14ac:dyDescent="0.3">
      <c r="A549">
        <f>VLOOKUP(Block[[#This Row],[No用]],SetNo[[No.用]:[vlookup 用]],2,FALSE)</f>
        <v>145</v>
      </c>
      <c r="B549">
        <f>IF(A548&lt;&gt;Block[[#This Row],[No]],1,B548+1)</f>
        <v>3</v>
      </c>
      <c r="C549" t="s">
        <v>108</v>
      </c>
      <c r="D549" s="3" t="s">
        <v>886</v>
      </c>
      <c r="E549" s="3" t="s">
        <v>90</v>
      </c>
      <c r="F549" s="3" t="s">
        <v>82</v>
      </c>
      <c r="G549" s="3" t="s">
        <v>702</v>
      </c>
      <c r="H549" t="s">
        <v>71</v>
      </c>
      <c r="I549">
        <v>1</v>
      </c>
      <c r="J549" t="s">
        <v>15</v>
      </c>
      <c r="K549" s="3" t="s">
        <v>189</v>
      </c>
      <c r="L549" s="3" t="s">
        <v>183</v>
      </c>
      <c r="M549">
        <v>37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ユニフォーム背黒晃彦ICONIC</v>
      </c>
    </row>
    <row r="550" spans="1:20" x14ac:dyDescent="0.3">
      <c r="A550">
        <f>VLOOKUP(Block[[#This Row],[No用]],SetNo[[No.用]:[vlookup 用]],2,FALSE)</f>
        <v>145</v>
      </c>
      <c r="B550">
        <f>IF(A549&lt;&gt;Block[[#This Row],[No]],1,B549+1)</f>
        <v>4</v>
      </c>
      <c r="C550" t="s">
        <v>108</v>
      </c>
      <c r="D550" s="3" t="s">
        <v>886</v>
      </c>
      <c r="E550" s="3" t="s">
        <v>90</v>
      </c>
      <c r="F550" s="3" t="s">
        <v>82</v>
      </c>
      <c r="G550" s="3" t="s">
        <v>702</v>
      </c>
      <c r="H550" t="s">
        <v>71</v>
      </c>
      <c r="I550">
        <v>1</v>
      </c>
      <c r="J550" t="s">
        <v>15</v>
      </c>
      <c r="K550" s="3" t="s">
        <v>187</v>
      </c>
      <c r="L550" s="3" t="s">
        <v>172</v>
      </c>
      <c r="M550">
        <v>31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ユニフォーム背黒晃彦ICONIC</v>
      </c>
    </row>
    <row r="551" spans="1:20" x14ac:dyDescent="0.3">
      <c r="A551">
        <f>VLOOKUP(Block[[#This Row],[No用]],SetNo[[No.用]:[vlookup 用]],2,FALSE)</f>
        <v>145</v>
      </c>
      <c r="B551">
        <f>IF(A550&lt;&gt;Block[[#This Row],[No]],1,B550+1)</f>
        <v>5</v>
      </c>
      <c r="C551" t="s">
        <v>108</v>
      </c>
      <c r="D551" s="3" t="s">
        <v>886</v>
      </c>
      <c r="E551" s="3" t="s">
        <v>90</v>
      </c>
      <c r="F551" s="3" t="s">
        <v>82</v>
      </c>
      <c r="G551" s="3" t="s">
        <v>702</v>
      </c>
      <c r="H551" t="s">
        <v>71</v>
      </c>
      <c r="I551">
        <v>1</v>
      </c>
      <c r="J551" t="s">
        <v>15</v>
      </c>
      <c r="K551" s="3" t="s">
        <v>259</v>
      </c>
      <c r="L551" s="3" t="s">
        <v>172</v>
      </c>
      <c r="M551">
        <v>31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ユニフォーム背黒晃彦ICONIC</v>
      </c>
    </row>
    <row r="552" spans="1:20" x14ac:dyDescent="0.3">
      <c r="A552">
        <f>VLOOKUP(Block[[#This Row],[No用]],SetNo[[No.用]:[vlookup 用]],2,FALSE)</f>
        <v>145</v>
      </c>
      <c r="B552">
        <f>IF(A551&lt;&gt;Block[[#This Row],[No]],1,B551+1)</f>
        <v>6</v>
      </c>
      <c r="C552" t="s">
        <v>108</v>
      </c>
      <c r="D552" s="3" t="s">
        <v>886</v>
      </c>
      <c r="E552" s="3" t="s">
        <v>90</v>
      </c>
      <c r="F552" s="3" t="s">
        <v>82</v>
      </c>
      <c r="G552" s="3" t="s">
        <v>702</v>
      </c>
      <c r="H552" t="s">
        <v>71</v>
      </c>
      <c r="I552">
        <v>1</v>
      </c>
      <c r="J552" t="s">
        <v>15</v>
      </c>
      <c r="K552" s="3" t="s">
        <v>193</v>
      </c>
      <c r="L552" s="3" t="s">
        <v>235</v>
      </c>
      <c r="M552">
        <v>44</v>
      </c>
      <c r="N552">
        <v>0</v>
      </c>
      <c r="O552">
        <v>54</v>
      </c>
      <c r="P552">
        <v>0</v>
      </c>
      <c r="T552" t="str">
        <f>Block[[#This Row],[服装]]&amp;Block[[#This Row],[名前]]&amp;Block[[#This Row],[レアリティ]]</f>
        <v>ユニフォーム背黒晃彦ICONIC</v>
      </c>
    </row>
    <row r="553" spans="1:20" x14ac:dyDescent="0.3">
      <c r="A553">
        <f>VLOOKUP(Block[[#This Row],[No用]],SetNo[[No.用]:[vlookup 用]],2,FALSE)</f>
        <v>146</v>
      </c>
      <c r="B553">
        <f>IF(A552&lt;&gt;Block[[#This Row],[No]],1,B552+1)</f>
        <v>1</v>
      </c>
      <c r="C553" t="s">
        <v>108</v>
      </c>
      <c r="D553" s="3" t="s">
        <v>888</v>
      </c>
      <c r="E553" s="3" t="s">
        <v>90</v>
      </c>
      <c r="F553" s="3" t="s">
        <v>80</v>
      </c>
      <c r="G553" s="3" t="s">
        <v>702</v>
      </c>
      <c r="H553" t="s">
        <v>71</v>
      </c>
      <c r="I553">
        <v>1</v>
      </c>
      <c r="J553" t="s">
        <v>15</v>
      </c>
      <c r="M553">
        <v>0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23"/>
  <sheetViews>
    <sheetView workbookViewId="0">
      <selection activeCell="A35" sqref="A35:XFD35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1.3320312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247</v>
      </c>
      <c r="B1" s="3" t="s">
        <v>875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290</v>
      </c>
      <c r="R1" t="s">
        <v>256</v>
      </c>
      <c r="S1" t="s">
        <v>257</v>
      </c>
      <c r="T1" t="s">
        <v>246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272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218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272</v>
      </c>
      <c r="K3" t="s">
        <v>182</v>
      </c>
      <c r="L3" t="s">
        <v>235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219</v>
      </c>
      <c r="D4" t="s">
        <v>240</v>
      </c>
      <c r="E4" t="s">
        <v>23</v>
      </c>
      <c r="F4" t="s">
        <v>26</v>
      </c>
      <c r="G4" t="s">
        <v>154</v>
      </c>
      <c r="H4" t="s">
        <v>71</v>
      </c>
      <c r="I4">
        <v>1</v>
      </c>
      <c r="J4" t="s">
        <v>272</v>
      </c>
      <c r="K4" t="s">
        <v>190</v>
      </c>
      <c r="L4" t="s">
        <v>235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216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272</v>
      </c>
      <c r="K5" t="s">
        <v>201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218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272</v>
      </c>
      <c r="K6" t="s">
        <v>201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219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272</v>
      </c>
      <c r="K7" t="s">
        <v>201</v>
      </c>
      <c r="L7" t="s">
        <v>172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216</v>
      </c>
      <c r="D8" t="s">
        <v>220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272</v>
      </c>
      <c r="K8" t="s">
        <v>201</v>
      </c>
      <c r="L8" t="s">
        <v>172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272</v>
      </c>
      <c r="K9" t="s">
        <v>203</v>
      </c>
      <c r="L9" t="s">
        <v>235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3" t="s">
        <v>716</v>
      </c>
      <c r="D10" t="s">
        <v>139</v>
      </c>
      <c r="E10" s="3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272</v>
      </c>
      <c r="K10" t="s">
        <v>201</v>
      </c>
      <c r="L10" t="s">
        <v>172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3" t="s">
        <v>716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272</v>
      </c>
      <c r="K11" t="s">
        <v>203</v>
      </c>
      <c r="L11" t="s">
        <v>235</v>
      </c>
      <c r="M11">
        <v>37</v>
      </c>
      <c r="N11">
        <v>5</v>
      </c>
      <c r="O11">
        <v>47</v>
      </c>
      <c r="P11">
        <v>7</v>
      </c>
      <c r="R11" s="3" t="s">
        <v>258</v>
      </c>
      <c r="S11" s="3" t="s">
        <v>869</v>
      </c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221</v>
      </c>
      <c r="D12" t="s">
        <v>220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272</v>
      </c>
      <c r="K12" t="s">
        <v>201</v>
      </c>
      <c r="L12" t="s">
        <v>172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272</v>
      </c>
      <c r="K13" t="s">
        <v>201</v>
      </c>
      <c r="L13" t="s">
        <v>172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216</v>
      </c>
      <c r="D14" t="s">
        <v>222</v>
      </c>
      <c r="E14" t="s">
        <v>24</v>
      </c>
      <c r="F14" t="s">
        <v>26</v>
      </c>
      <c r="G14" t="s">
        <v>154</v>
      </c>
      <c r="H14" t="s">
        <v>71</v>
      </c>
      <c r="I14">
        <v>1</v>
      </c>
      <c r="J14" t="s">
        <v>272</v>
      </c>
      <c r="K14" t="s">
        <v>190</v>
      </c>
      <c r="L14" t="s">
        <v>172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272</v>
      </c>
      <c r="K15" t="s">
        <v>201</v>
      </c>
      <c r="L15" t="s">
        <v>172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221</v>
      </c>
      <c r="D16" t="s">
        <v>222</v>
      </c>
      <c r="E16" t="s">
        <v>28</v>
      </c>
      <c r="F16" t="s">
        <v>26</v>
      </c>
      <c r="G16" t="s">
        <v>154</v>
      </c>
      <c r="H16" t="s">
        <v>71</v>
      </c>
      <c r="I16">
        <v>1</v>
      </c>
      <c r="J16" t="s">
        <v>272</v>
      </c>
      <c r="K16" t="s">
        <v>190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216</v>
      </c>
      <c r="D17" t="s">
        <v>223</v>
      </c>
      <c r="E17" t="s">
        <v>28</v>
      </c>
      <c r="F17" t="s">
        <v>21</v>
      </c>
      <c r="G17" t="s">
        <v>154</v>
      </c>
      <c r="H17" t="s">
        <v>71</v>
      </c>
      <c r="I17">
        <v>1</v>
      </c>
      <c r="J17" t="s">
        <v>272</v>
      </c>
      <c r="K17" t="s">
        <v>206</v>
      </c>
      <c r="L17" t="s">
        <v>172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218</v>
      </c>
      <c r="D18" t="s">
        <v>223</v>
      </c>
      <c r="E18" t="s">
        <v>23</v>
      </c>
      <c r="F18" t="s">
        <v>21</v>
      </c>
      <c r="G18" t="s">
        <v>154</v>
      </c>
      <c r="H18" t="s">
        <v>71</v>
      </c>
      <c r="I18">
        <v>1</v>
      </c>
      <c r="J18" t="s">
        <v>272</v>
      </c>
      <c r="K18" t="s">
        <v>206</v>
      </c>
      <c r="L18" t="s">
        <v>235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216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272</v>
      </c>
      <c r="K19" t="s">
        <v>201</v>
      </c>
      <c r="L19" t="s">
        <v>172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272</v>
      </c>
      <c r="K20" t="s">
        <v>201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272</v>
      </c>
      <c r="K21" t="s">
        <v>203</v>
      </c>
      <c r="L21" t="s">
        <v>235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216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272</v>
      </c>
      <c r="K22" t="s">
        <v>201</v>
      </c>
      <c r="L22" t="s">
        <v>172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216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272</v>
      </c>
      <c r="K23" t="s">
        <v>206</v>
      </c>
      <c r="L23" t="s">
        <v>172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216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272</v>
      </c>
      <c r="K24" t="s">
        <v>190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216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272</v>
      </c>
      <c r="K25" t="s">
        <v>282</v>
      </c>
      <c r="L25" t="s">
        <v>172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216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272</v>
      </c>
      <c r="K26" t="s">
        <v>282</v>
      </c>
      <c r="L26" t="s">
        <v>235</v>
      </c>
      <c r="M26" t="s">
        <v>283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272</v>
      </c>
      <c r="K27" t="s">
        <v>201</v>
      </c>
      <c r="L27" t="s">
        <v>172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272</v>
      </c>
      <c r="K28" t="s">
        <v>206</v>
      </c>
      <c r="L28" t="s">
        <v>172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272</v>
      </c>
      <c r="K29" t="s">
        <v>284</v>
      </c>
      <c r="L29" t="s">
        <v>235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272</v>
      </c>
      <c r="K30" t="s">
        <v>285</v>
      </c>
      <c r="L30" t="s">
        <v>235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t="s">
        <v>216</v>
      </c>
      <c r="D31" t="s">
        <v>144</v>
      </c>
      <c r="E31" t="s">
        <v>24</v>
      </c>
      <c r="F31" t="s">
        <v>31</v>
      </c>
      <c r="G31" t="s">
        <v>136</v>
      </c>
      <c r="H31" t="s">
        <v>71</v>
      </c>
      <c r="I31">
        <v>1</v>
      </c>
      <c r="J31" t="s">
        <v>272</v>
      </c>
      <c r="K31" t="s">
        <v>201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ユニフォーム菅原考支ICONIC</v>
      </c>
    </row>
    <row r="32" spans="1:20" x14ac:dyDescent="0.3">
      <c r="A32">
        <f>VLOOKUP(Special[[#This Row],[No用]],SetNo[[No.用]:[vlookup 用]],2,FALSE)</f>
        <v>19</v>
      </c>
      <c r="B32">
        <f>IF(A31&lt;&gt;Special[[#This Row],[No]],1,B31+1)</f>
        <v>1</v>
      </c>
      <c r="C32" t="s">
        <v>117</v>
      </c>
      <c r="D32" t="s">
        <v>144</v>
      </c>
      <c r="E32" t="s">
        <v>28</v>
      </c>
      <c r="F32" t="s">
        <v>31</v>
      </c>
      <c r="G32" t="s">
        <v>136</v>
      </c>
      <c r="H32" t="s">
        <v>71</v>
      </c>
      <c r="I32">
        <v>1</v>
      </c>
      <c r="J32" t="s">
        <v>272</v>
      </c>
      <c r="K32" t="s">
        <v>201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プール掃除菅原考支ICONIC</v>
      </c>
    </row>
    <row r="33" spans="1:20" x14ac:dyDescent="0.3">
      <c r="A33">
        <f>VLOOKUP(Special[[#This Row],[No用]],SetNo[[No.用]:[vlookup 用]],2,FALSE)</f>
        <v>19</v>
      </c>
      <c r="B33">
        <f>IF(A32&lt;&gt;Special[[#This Row],[No]],1,B32+1)</f>
        <v>2</v>
      </c>
      <c r="C33" t="s">
        <v>117</v>
      </c>
      <c r="D33" t="s">
        <v>144</v>
      </c>
      <c r="E33" t="s">
        <v>28</v>
      </c>
      <c r="F33" t="s">
        <v>31</v>
      </c>
      <c r="G33" t="s">
        <v>136</v>
      </c>
      <c r="H33" t="s">
        <v>71</v>
      </c>
      <c r="I33">
        <v>1</v>
      </c>
      <c r="J33" t="s">
        <v>272</v>
      </c>
      <c r="K33" t="s">
        <v>289</v>
      </c>
      <c r="L33" t="s">
        <v>235</v>
      </c>
      <c r="M33">
        <v>37</v>
      </c>
      <c r="N33">
        <v>0</v>
      </c>
      <c r="O33">
        <v>47</v>
      </c>
      <c r="P33">
        <v>0</v>
      </c>
      <c r="T33" t="str">
        <f>Special[[#This Row],[服装]]&amp;Special[[#This Row],[名前]]&amp;Special[[#This Row],[レアリティ]]</f>
        <v>プール掃除菅原考支ICONIC</v>
      </c>
    </row>
    <row r="34" spans="1:20" x14ac:dyDescent="0.3">
      <c r="A34">
        <f>VLOOKUP(Special[[#This Row],[No用]],SetNo[[No.用]:[vlookup 用]],2,FALSE)</f>
        <v>20</v>
      </c>
      <c r="B34">
        <f>IF(A33&lt;&gt;Special[[#This Row],[No]],1,B33+1)</f>
        <v>1</v>
      </c>
      <c r="C34" s="3" t="s">
        <v>915</v>
      </c>
      <c r="D34" t="s">
        <v>144</v>
      </c>
      <c r="E34" s="3" t="s">
        <v>73</v>
      </c>
      <c r="F34" s="3" t="s">
        <v>74</v>
      </c>
      <c r="G34" t="s">
        <v>136</v>
      </c>
      <c r="H34" t="s">
        <v>71</v>
      </c>
      <c r="I34">
        <v>1</v>
      </c>
      <c r="J34" t="s">
        <v>272</v>
      </c>
      <c r="K34" t="s">
        <v>201</v>
      </c>
      <c r="L34" t="s">
        <v>172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文化祭菅原考支ICONIC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2</v>
      </c>
      <c r="C35" s="3" t="s">
        <v>915</v>
      </c>
      <c r="D35" t="s">
        <v>144</v>
      </c>
      <c r="E35" s="3" t="s">
        <v>73</v>
      </c>
      <c r="F35" s="3" t="s">
        <v>74</v>
      </c>
      <c r="G35" t="s">
        <v>136</v>
      </c>
      <c r="H35" t="s">
        <v>71</v>
      </c>
      <c r="I35">
        <v>1</v>
      </c>
      <c r="J35" t="s">
        <v>272</v>
      </c>
      <c r="K35" s="3" t="s">
        <v>190</v>
      </c>
      <c r="L35" s="3" t="s">
        <v>183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文化祭菅原考支ICONIC</v>
      </c>
    </row>
    <row r="36" spans="1:20" x14ac:dyDescent="0.3">
      <c r="A36">
        <f>VLOOKUP(Special[[#This Row],[No用]],SetNo[[No.用]:[vlookup 用]],2,FALSE)</f>
        <v>21</v>
      </c>
      <c r="B36">
        <f>IF(A35&lt;&gt;Special[[#This Row],[No]],1,B35+1)</f>
        <v>1</v>
      </c>
      <c r="C36" t="s">
        <v>216</v>
      </c>
      <c r="D36" t="s">
        <v>145</v>
      </c>
      <c r="E36" t="s">
        <v>28</v>
      </c>
      <c r="F36" t="s">
        <v>25</v>
      </c>
      <c r="G36" t="s">
        <v>136</v>
      </c>
      <c r="H36" t="s">
        <v>71</v>
      </c>
      <c r="I36">
        <v>1</v>
      </c>
      <c r="J36" t="s">
        <v>272</v>
      </c>
      <c r="K36" t="s">
        <v>201</v>
      </c>
      <c r="L36" t="s">
        <v>172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ユニフォーム東峰旭ICONIC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2</v>
      </c>
      <c r="C37" t="s">
        <v>216</v>
      </c>
      <c r="D37" t="s">
        <v>145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272</v>
      </c>
      <c r="K37" t="s">
        <v>190</v>
      </c>
      <c r="L37" t="s">
        <v>172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ユニフォーム東峰旭ICONIC</v>
      </c>
    </row>
    <row r="38" spans="1:20" x14ac:dyDescent="0.3">
      <c r="A38">
        <f>VLOOKUP(Special[[#This Row],[No用]],SetNo[[No.用]:[vlookup 用]],2,FALSE)</f>
        <v>22</v>
      </c>
      <c r="B38">
        <f>IF(A37&lt;&gt;Special[[#This Row],[No]],1,B37+1)</f>
        <v>1</v>
      </c>
      <c r="C38" t="s">
        <v>117</v>
      </c>
      <c r="D38" t="s">
        <v>145</v>
      </c>
      <c r="E38" t="s">
        <v>23</v>
      </c>
      <c r="F38" t="s">
        <v>25</v>
      </c>
      <c r="G38" t="s">
        <v>136</v>
      </c>
      <c r="H38" t="s">
        <v>71</v>
      </c>
      <c r="I38">
        <v>1</v>
      </c>
      <c r="J38" t="s">
        <v>272</v>
      </c>
      <c r="K38" t="s">
        <v>201</v>
      </c>
      <c r="L38" t="s">
        <v>172</v>
      </c>
      <c r="M38">
        <v>27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プール掃除東峰旭ICONIC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2</v>
      </c>
      <c r="C39" t="s">
        <v>117</v>
      </c>
      <c r="D39" t="s">
        <v>145</v>
      </c>
      <c r="E39" t="s">
        <v>23</v>
      </c>
      <c r="F39" t="s">
        <v>25</v>
      </c>
      <c r="G39" t="s">
        <v>136</v>
      </c>
      <c r="H39" t="s">
        <v>71</v>
      </c>
      <c r="I39">
        <v>1</v>
      </c>
      <c r="J39" t="s">
        <v>272</v>
      </c>
      <c r="K39" t="s">
        <v>286</v>
      </c>
      <c r="L39" t="s">
        <v>172</v>
      </c>
      <c r="M39">
        <v>27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プール掃除東峰旭ICONIC</v>
      </c>
    </row>
    <row r="40" spans="1:20" x14ac:dyDescent="0.3">
      <c r="A40">
        <f>VLOOKUP(Special[[#This Row],[No用]],SetNo[[No.用]:[vlookup 用]],2,FALSE)</f>
        <v>23</v>
      </c>
      <c r="B40">
        <f>IF(A39&lt;&gt;Special[[#This Row],[No]],1,B39+1)</f>
        <v>1</v>
      </c>
      <c r="C40" t="s">
        <v>216</v>
      </c>
      <c r="D40" t="s">
        <v>145</v>
      </c>
      <c r="E40" t="s">
        <v>28</v>
      </c>
      <c r="F40" t="s">
        <v>25</v>
      </c>
      <c r="G40" t="s">
        <v>136</v>
      </c>
      <c r="H40" t="s">
        <v>229</v>
      </c>
      <c r="I40">
        <v>1</v>
      </c>
      <c r="J40" t="s">
        <v>272</v>
      </c>
      <c r="K40" t="s">
        <v>201</v>
      </c>
      <c r="L40" t="s">
        <v>172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ユニフォーム東峰旭YELL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2</v>
      </c>
      <c r="C41" t="s">
        <v>216</v>
      </c>
      <c r="D41" t="s">
        <v>145</v>
      </c>
      <c r="E41" t="s">
        <v>28</v>
      </c>
      <c r="F41" t="s">
        <v>25</v>
      </c>
      <c r="G41" t="s">
        <v>136</v>
      </c>
      <c r="H41" t="s">
        <v>229</v>
      </c>
      <c r="I41">
        <v>1</v>
      </c>
      <c r="J41" t="s">
        <v>272</v>
      </c>
      <c r="K41" t="s">
        <v>190</v>
      </c>
      <c r="L41" t="s">
        <v>172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ユニフォーム東峰旭YELL</v>
      </c>
    </row>
    <row r="42" spans="1:20" x14ac:dyDescent="0.3">
      <c r="A42">
        <f>VLOOKUP(Special[[#This Row],[No用]],SetNo[[No.用]:[vlookup 用]],2,FALSE)</f>
        <v>24</v>
      </c>
      <c r="B42">
        <f>IF(A41&lt;&gt;Special[[#This Row],[No]],1,B41+1)</f>
        <v>1</v>
      </c>
      <c r="C42" t="s">
        <v>216</v>
      </c>
      <c r="D42" t="s">
        <v>146</v>
      </c>
      <c r="E42" t="s">
        <v>24</v>
      </c>
      <c r="F42" t="s">
        <v>25</v>
      </c>
      <c r="G42" t="s">
        <v>136</v>
      </c>
      <c r="H42" t="s">
        <v>71</v>
      </c>
      <c r="I42">
        <v>1</v>
      </c>
      <c r="J42" t="s">
        <v>272</v>
      </c>
      <c r="K42" t="s">
        <v>201</v>
      </c>
      <c r="L42" t="s">
        <v>172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ユニフォーム縁下力ICONIC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2</v>
      </c>
      <c r="C43" t="s">
        <v>216</v>
      </c>
      <c r="D43" t="s">
        <v>146</v>
      </c>
      <c r="E43" t="s">
        <v>24</v>
      </c>
      <c r="F43" t="s">
        <v>25</v>
      </c>
      <c r="G43" t="s">
        <v>136</v>
      </c>
      <c r="H43" t="s">
        <v>71</v>
      </c>
      <c r="I43">
        <v>1</v>
      </c>
      <c r="J43" t="s">
        <v>272</v>
      </c>
      <c r="K43" t="s">
        <v>288</v>
      </c>
      <c r="L43" t="s">
        <v>235</v>
      </c>
      <c r="M43">
        <v>42</v>
      </c>
      <c r="N43">
        <v>0</v>
      </c>
      <c r="O43">
        <v>52</v>
      </c>
      <c r="P43">
        <v>0</v>
      </c>
      <c r="T43" t="str">
        <f>Special[[#This Row],[服装]]&amp;Special[[#This Row],[名前]]&amp;Special[[#This Row],[レアリティ]]</f>
        <v>ユニフォーム縁下力ICONIC</v>
      </c>
    </row>
    <row r="44" spans="1:20" x14ac:dyDescent="0.3">
      <c r="A44">
        <f>VLOOKUP(Special[[#This Row],[No用]],SetNo[[No.用]:[vlookup 用]],2,FALSE)</f>
        <v>25</v>
      </c>
      <c r="B44">
        <f>IF(A43&lt;&gt;Special[[#This Row],[No]],1,B43+1)</f>
        <v>1</v>
      </c>
      <c r="C44" t="s">
        <v>398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272</v>
      </c>
      <c r="K44" s="3" t="s">
        <v>201</v>
      </c>
      <c r="L44" s="3" t="s">
        <v>172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探偵縁下力ICONIC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2</v>
      </c>
      <c r="C45" t="s">
        <v>398</v>
      </c>
      <c r="D45" t="s">
        <v>146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272</v>
      </c>
      <c r="K45" s="3" t="s">
        <v>190</v>
      </c>
      <c r="L45" s="3" t="s">
        <v>235</v>
      </c>
      <c r="M45">
        <v>38</v>
      </c>
      <c r="N45">
        <v>0</v>
      </c>
      <c r="O45">
        <v>48</v>
      </c>
      <c r="P45">
        <v>0</v>
      </c>
      <c r="T45" t="str">
        <f>Special[[#This Row],[服装]]&amp;Special[[#This Row],[名前]]&amp;Special[[#This Row],[レアリティ]]</f>
        <v>探偵縁下力ICONIC</v>
      </c>
    </row>
    <row r="46" spans="1:20" x14ac:dyDescent="0.3">
      <c r="A46">
        <f>VLOOKUP(Special[[#This Row],[No用]],SetNo[[No.用]:[vlookup 用]],2,FALSE)</f>
        <v>25</v>
      </c>
      <c r="B46">
        <f>IF(A45&lt;&gt;Special[[#This Row],[No]],1,B45+1)</f>
        <v>3</v>
      </c>
      <c r="C46" t="s">
        <v>398</v>
      </c>
      <c r="D46" t="s">
        <v>146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272</v>
      </c>
      <c r="K46" s="3" t="s">
        <v>288</v>
      </c>
      <c r="L46" s="3" t="s">
        <v>235</v>
      </c>
      <c r="M46">
        <v>38</v>
      </c>
      <c r="N46">
        <v>0</v>
      </c>
      <c r="O46">
        <v>48</v>
      </c>
      <c r="P46">
        <v>0</v>
      </c>
      <c r="T46" t="str">
        <f>Special[[#This Row],[服装]]&amp;Special[[#This Row],[名前]]&amp;Special[[#This Row],[レアリティ]]</f>
        <v>探偵縁下力ICONIC</v>
      </c>
    </row>
    <row r="47" spans="1:20" x14ac:dyDescent="0.3">
      <c r="A47">
        <f>VLOOKUP(Special[[#This Row],[No用]],SetNo[[No.用]:[vlookup 用]],2,FALSE)</f>
        <v>26</v>
      </c>
      <c r="B47">
        <f>IF(A46&lt;&gt;Special[[#This Row],[No]],1,B46+1)</f>
        <v>1</v>
      </c>
      <c r="C47" t="s">
        <v>216</v>
      </c>
      <c r="D47" t="s">
        <v>147</v>
      </c>
      <c r="E47" t="s">
        <v>24</v>
      </c>
      <c r="F47" t="s">
        <v>25</v>
      </c>
      <c r="G47" t="s">
        <v>136</v>
      </c>
      <c r="H47" t="s">
        <v>71</v>
      </c>
      <c r="I47">
        <v>1</v>
      </c>
      <c r="J47" t="s">
        <v>272</v>
      </c>
      <c r="K47" t="s">
        <v>201</v>
      </c>
      <c r="L47" t="s">
        <v>172</v>
      </c>
      <c r="M47">
        <v>21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ユニフォーム木下久志ICONIC</v>
      </c>
    </row>
    <row r="48" spans="1:20" x14ac:dyDescent="0.3">
      <c r="A48">
        <f>VLOOKUP(Special[[#This Row],[No用]],SetNo[[No.用]:[vlookup 用]],2,FALSE)</f>
        <v>27</v>
      </c>
      <c r="B48">
        <f>IF(A47&lt;&gt;Special[[#This Row],[No]],1,B47+1)</f>
        <v>1</v>
      </c>
      <c r="C48" t="s">
        <v>216</v>
      </c>
      <c r="D48" t="s">
        <v>148</v>
      </c>
      <c r="E48" t="s">
        <v>24</v>
      </c>
      <c r="F48" t="s">
        <v>26</v>
      </c>
      <c r="G48" t="s">
        <v>136</v>
      </c>
      <c r="H48" t="s">
        <v>71</v>
      </c>
      <c r="I48">
        <v>1</v>
      </c>
      <c r="J48" t="s">
        <v>272</v>
      </c>
      <c r="K48" t="s">
        <v>201</v>
      </c>
      <c r="L48" t="s">
        <v>172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ユニフォーム成田一仁ICONIC</v>
      </c>
    </row>
    <row r="49" spans="1:20" x14ac:dyDescent="0.3">
      <c r="A49">
        <f>VLOOKUP(Special[[#This Row],[No用]],SetNo[[No.用]:[vlookup 用]],2,FALSE)</f>
        <v>28</v>
      </c>
      <c r="B49">
        <f>IF(A48&lt;&gt;Special[[#This Row],[No]],1,B48+1)</f>
        <v>1</v>
      </c>
      <c r="C49" t="s">
        <v>108</v>
      </c>
      <c r="D49" t="s">
        <v>39</v>
      </c>
      <c r="E49" t="s">
        <v>24</v>
      </c>
      <c r="F49" t="s">
        <v>31</v>
      </c>
      <c r="G49" t="s">
        <v>27</v>
      </c>
      <c r="H49" t="s">
        <v>71</v>
      </c>
      <c r="I49">
        <v>1</v>
      </c>
      <c r="J49" t="s">
        <v>272</v>
      </c>
      <c r="K49" t="s">
        <v>201</v>
      </c>
      <c r="L49" t="s">
        <v>172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ユニフォーム孤爪研磨ICONIC</v>
      </c>
    </row>
    <row r="50" spans="1:20" x14ac:dyDescent="0.3">
      <c r="A50">
        <f>VLOOKUP(Special[[#This Row],[No用]],SetNo[[No.用]:[vlookup 用]],2,FALSE)</f>
        <v>29</v>
      </c>
      <c r="B50">
        <f>IF(A49&lt;&gt;Special[[#This Row],[No]],1,B49+1)</f>
        <v>1</v>
      </c>
      <c r="C50" t="s">
        <v>149</v>
      </c>
      <c r="D50" t="s">
        <v>39</v>
      </c>
      <c r="E50" t="s">
        <v>90</v>
      </c>
      <c r="F50" t="s">
        <v>31</v>
      </c>
      <c r="G50" t="s">
        <v>27</v>
      </c>
      <c r="H50" t="s">
        <v>71</v>
      </c>
      <c r="I50">
        <v>1</v>
      </c>
      <c r="J50" t="s">
        <v>272</v>
      </c>
      <c r="K50" t="s">
        <v>201</v>
      </c>
      <c r="L50" t="s">
        <v>172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制服孤爪研磨ICONIC</v>
      </c>
    </row>
    <row r="51" spans="1:20" x14ac:dyDescent="0.3">
      <c r="A51">
        <f>VLOOKUP(Special[[#This Row],[No用]],SetNo[[No.用]:[vlookup 用]],2,FALSE)</f>
        <v>30</v>
      </c>
      <c r="B51">
        <f>IF(A50&lt;&gt;Special[[#This Row],[No]],1,B50+1)</f>
        <v>1</v>
      </c>
      <c r="C51" t="s">
        <v>150</v>
      </c>
      <c r="D51" t="s">
        <v>39</v>
      </c>
      <c r="E51" t="s">
        <v>77</v>
      </c>
      <c r="F51" t="s">
        <v>31</v>
      </c>
      <c r="G51" t="s">
        <v>27</v>
      </c>
      <c r="H51" t="s">
        <v>71</v>
      </c>
      <c r="I51">
        <v>1</v>
      </c>
      <c r="J51" t="s">
        <v>272</v>
      </c>
      <c r="K51" t="s">
        <v>292</v>
      </c>
      <c r="L51" t="s">
        <v>183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夏祭り孤爪研磨ICONIC</v>
      </c>
    </row>
    <row r="52" spans="1:20" x14ac:dyDescent="0.3">
      <c r="A52">
        <f>VLOOKUP(Special[[#This Row],[No用]],SetNo[[No.用]:[vlookup 用]],2,FALSE)</f>
        <v>31</v>
      </c>
      <c r="B52">
        <f>IF(A51&lt;&gt;Special[[#This Row],[No]],1,B51+1)</f>
        <v>1</v>
      </c>
      <c r="C52" t="s">
        <v>108</v>
      </c>
      <c r="D52" t="s">
        <v>40</v>
      </c>
      <c r="E52" t="s">
        <v>23</v>
      </c>
      <c r="F52" t="s">
        <v>26</v>
      </c>
      <c r="G52" t="s">
        <v>27</v>
      </c>
      <c r="H52" t="s">
        <v>71</v>
      </c>
      <c r="I52">
        <v>1</v>
      </c>
      <c r="J52" t="s">
        <v>272</v>
      </c>
      <c r="K52" t="s">
        <v>201</v>
      </c>
      <c r="L52" t="s">
        <v>172</v>
      </c>
      <c r="M52">
        <v>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ユニフォーム黒尾鉄朗ICONIC</v>
      </c>
    </row>
    <row r="53" spans="1:20" x14ac:dyDescent="0.3">
      <c r="A53">
        <f>VLOOKUP(Special[[#This Row],[No用]],SetNo[[No.用]:[vlookup 用]],2,FALSE)</f>
        <v>31</v>
      </c>
      <c r="B53">
        <f>IF(A52&lt;&gt;Special[[#This Row],[No]],1,B52+1)</f>
        <v>2</v>
      </c>
      <c r="C53" t="s">
        <v>108</v>
      </c>
      <c r="D53" t="s">
        <v>40</v>
      </c>
      <c r="E53" t="s">
        <v>23</v>
      </c>
      <c r="F53" t="s">
        <v>26</v>
      </c>
      <c r="G53" t="s">
        <v>27</v>
      </c>
      <c r="H53" t="s">
        <v>71</v>
      </c>
      <c r="I53">
        <v>1</v>
      </c>
      <c r="J53" t="s">
        <v>272</v>
      </c>
      <c r="K53" t="s">
        <v>293</v>
      </c>
      <c r="L53" t="s">
        <v>172</v>
      </c>
      <c r="M53">
        <v>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ユニフォーム黒尾鉄朗ICONIC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3</v>
      </c>
      <c r="C54" t="s">
        <v>108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272</v>
      </c>
      <c r="K54" t="s">
        <v>203</v>
      </c>
      <c r="L54" t="s">
        <v>235</v>
      </c>
      <c r="M54">
        <v>44</v>
      </c>
      <c r="N54">
        <v>0</v>
      </c>
      <c r="O54">
        <v>54</v>
      </c>
      <c r="P54">
        <v>0</v>
      </c>
      <c r="T54" t="str">
        <f>Special[[#This Row],[服装]]&amp;Special[[#This Row],[名前]]&amp;Special[[#This Row],[レアリティ]]</f>
        <v>ユニフォーム黒尾鉄朗ICONIC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149</v>
      </c>
      <c r="D55" t="s">
        <v>40</v>
      </c>
      <c r="E55" t="s">
        <v>73</v>
      </c>
      <c r="F55" t="s">
        <v>26</v>
      </c>
      <c r="G55" t="s">
        <v>27</v>
      </c>
      <c r="H55" t="s">
        <v>71</v>
      </c>
      <c r="I55">
        <v>1</v>
      </c>
      <c r="J55" t="s">
        <v>272</v>
      </c>
      <c r="K55" t="s">
        <v>201</v>
      </c>
      <c r="L55" t="s">
        <v>172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制服黒尾鉄朗ICONIC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149</v>
      </c>
      <c r="D56" t="s">
        <v>40</v>
      </c>
      <c r="E56" t="s">
        <v>73</v>
      </c>
      <c r="F56" t="s">
        <v>26</v>
      </c>
      <c r="G56" t="s">
        <v>27</v>
      </c>
      <c r="H56" t="s">
        <v>71</v>
      </c>
      <c r="I56">
        <v>1</v>
      </c>
      <c r="J56" t="s">
        <v>272</v>
      </c>
      <c r="K56" t="s">
        <v>293</v>
      </c>
      <c r="L56" t="s">
        <v>172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制服黒尾鉄朗ICONIC</v>
      </c>
    </row>
    <row r="57" spans="1:20" x14ac:dyDescent="0.3">
      <c r="A57">
        <f>VLOOKUP(Special[[#This Row],[No用]],SetNo[[No.用]:[vlookup 用]],2,FALSE)</f>
        <v>33</v>
      </c>
      <c r="B57">
        <f>IF(A56&lt;&gt;Special[[#This Row],[No]],1,B56+1)</f>
        <v>1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272</v>
      </c>
      <c r="K57" t="s">
        <v>201</v>
      </c>
      <c r="L57" t="s">
        <v>172</v>
      </c>
      <c r="M57">
        <v>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夏祭り黒尾鉄朗ICONIC</v>
      </c>
    </row>
    <row r="58" spans="1:20" x14ac:dyDescent="0.3">
      <c r="A58">
        <f>VLOOKUP(Special[[#This Row],[No用]],SetNo[[No.用]:[vlookup 用]],2,FALSE)</f>
        <v>33</v>
      </c>
      <c r="B58">
        <f>IF(A57&lt;&gt;Special[[#This Row],[No]],1,B57+1)</f>
        <v>2</v>
      </c>
      <c r="C58" t="s">
        <v>150</v>
      </c>
      <c r="D58" t="s">
        <v>40</v>
      </c>
      <c r="E58" t="s">
        <v>90</v>
      </c>
      <c r="F58" t="s">
        <v>26</v>
      </c>
      <c r="G58" t="s">
        <v>27</v>
      </c>
      <c r="H58" t="s">
        <v>71</v>
      </c>
      <c r="I58">
        <v>1</v>
      </c>
      <c r="J58" t="s">
        <v>272</v>
      </c>
      <c r="K58" t="s">
        <v>293</v>
      </c>
      <c r="L58" t="s">
        <v>172</v>
      </c>
      <c r="M58">
        <v>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夏祭り黒尾鉄朗ICONIC</v>
      </c>
    </row>
    <row r="59" spans="1:20" x14ac:dyDescent="0.3">
      <c r="A59">
        <f>VLOOKUP(Special[[#This Row],[No用]],SetNo[[No.用]:[vlookup 用]],2,FALSE)</f>
        <v>34</v>
      </c>
      <c r="B59">
        <f>IF(A58&lt;&gt;Special[[#This Row],[No]],1,B58+1)</f>
        <v>1</v>
      </c>
      <c r="C59" t="s">
        <v>108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272</v>
      </c>
      <c r="K59" t="s">
        <v>201</v>
      </c>
      <c r="L59" t="s">
        <v>172</v>
      </c>
      <c r="M59">
        <v>12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ユニフォーム灰羽リエーフICONIC</v>
      </c>
    </row>
    <row r="60" spans="1:20" x14ac:dyDescent="0.3">
      <c r="A60">
        <f>VLOOKUP(Special[[#This Row],[No用]],SetNo[[No.用]:[vlookup 用]],2,FALSE)</f>
        <v>35</v>
      </c>
      <c r="B60">
        <f>IF(A59&lt;&gt;Special[[#This Row],[No]],1,B59+1)</f>
        <v>1</v>
      </c>
      <c r="C60" t="s">
        <v>398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>
        <v>1</v>
      </c>
      <c r="J60" t="s">
        <v>272</v>
      </c>
      <c r="K60" t="s">
        <v>201</v>
      </c>
      <c r="L60" t="s">
        <v>172</v>
      </c>
      <c r="M60">
        <v>12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探偵灰羽リエーフICONIC</v>
      </c>
    </row>
    <row r="61" spans="1:20" x14ac:dyDescent="0.3">
      <c r="A61">
        <f>VLOOKUP(Special[[#This Row],[No用]],SetNo[[No.用]:[vlookup 用]],2,FALSE)</f>
        <v>36</v>
      </c>
      <c r="B61">
        <f>IF(A60&lt;&gt;Special[[#This Row],[No]],1,B60+1)</f>
        <v>1</v>
      </c>
      <c r="C61" t="s">
        <v>108</v>
      </c>
      <c r="D61" t="s">
        <v>42</v>
      </c>
      <c r="E61" t="s">
        <v>24</v>
      </c>
      <c r="F61" t="s">
        <v>21</v>
      </c>
      <c r="G61" t="s">
        <v>27</v>
      </c>
      <c r="H61" t="s">
        <v>71</v>
      </c>
      <c r="I61">
        <v>1</v>
      </c>
      <c r="J61" t="s">
        <v>272</v>
      </c>
      <c r="K61" t="s">
        <v>206</v>
      </c>
      <c r="L61" t="s">
        <v>183</v>
      </c>
      <c r="M61">
        <v>32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ユニフォーム夜久衛輔ICONIC</v>
      </c>
    </row>
    <row r="62" spans="1:20" x14ac:dyDescent="0.3">
      <c r="A62">
        <f>VLOOKUP(Special[[#This Row],[No用]],SetNo[[No.用]:[vlookup 用]],2,FALSE)</f>
        <v>37</v>
      </c>
      <c r="B62">
        <f>IF(A61&lt;&gt;Special[[#This Row],[No]],1,B61+1)</f>
        <v>1</v>
      </c>
      <c r="C62" t="s">
        <v>108</v>
      </c>
      <c r="D62" t="s">
        <v>43</v>
      </c>
      <c r="E62" t="s">
        <v>24</v>
      </c>
      <c r="F62" t="s">
        <v>25</v>
      </c>
      <c r="G62" t="s">
        <v>27</v>
      </c>
      <c r="H62" t="s">
        <v>71</v>
      </c>
      <c r="I62">
        <v>1</v>
      </c>
      <c r="J62" t="s">
        <v>272</v>
      </c>
      <c r="K62" t="s">
        <v>201</v>
      </c>
      <c r="L62" t="s">
        <v>172</v>
      </c>
      <c r="M62">
        <v>32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ユニフォーム福永招平ICONIC</v>
      </c>
    </row>
    <row r="63" spans="1:20" x14ac:dyDescent="0.3">
      <c r="A63">
        <f>VLOOKUP(Special[[#This Row],[No用]],SetNo[[No.用]:[vlookup 用]],2,FALSE)</f>
        <v>38</v>
      </c>
      <c r="B63">
        <f>IF(A62&lt;&gt;Special[[#This Row],[No]],1,B62+1)</f>
        <v>1</v>
      </c>
      <c r="C63" t="s">
        <v>108</v>
      </c>
      <c r="D63" t="s">
        <v>44</v>
      </c>
      <c r="E63" t="s">
        <v>24</v>
      </c>
      <c r="F63" t="s">
        <v>26</v>
      </c>
      <c r="G63" t="s">
        <v>27</v>
      </c>
      <c r="H63" t="s">
        <v>71</v>
      </c>
      <c r="I63">
        <v>1</v>
      </c>
      <c r="J63" t="s">
        <v>272</v>
      </c>
      <c r="K63" t="s">
        <v>201</v>
      </c>
      <c r="L63" t="s">
        <v>172</v>
      </c>
      <c r="M63">
        <v>32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ユニフォーム犬岡走ICONIC</v>
      </c>
    </row>
    <row r="64" spans="1:20" x14ac:dyDescent="0.3">
      <c r="A64">
        <f>VLOOKUP(Special[[#This Row],[No用]],SetNo[[No.用]:[vlookup 用]],2,FALSE)</f>
        <v>39</v>
      </c>
      <c r="B64">
        <f>IF(A63&lt;&gt;Special[[#This Row],[No]],1,B63+1)</f>
        <v>1</v>
      </c>
      <c r="C64" t="s">
        <v>108</v>
      </c>
      <c r="D64" t="s">
        <v>45</v>
      </c>
      <c r="E64" t="s">
        <v>24</v>
      </c>
      <c r="F64" t="s">
        <v>25</v>
      </c>
      <c r="G64" t="s">
        <v>27</v>
      </c>
      <c r="H64" t="s">
        <v>71</v>
      </c>
      <c r="I64">
        <v>1</v>
      </c>
      <c r="J64" t="s">
        <v>272</v>
      </c>
      <c r="K64" t="s">
        <v>201</v>
      </c>
      <c r="L64" t="s">
        <v>172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ユニフォーム山本猛虎ICONIC</v>
      </c>
    </row>
    <row r="65" spans="1:20" x14ac:dyDescent="0.3">
      <c r="A65">
        <f>VLOOKUP(Special[[#This Row],[No用]],SetNo[[No.用]:[vlookup 用]],2,FALSE)</f>
        <v>39</v>
      </c>
      <c r="B65">
        <f>IF(A64&lt;&gt;Special[[#This Row],[No]],1,B64+1)</f>
        <v>2</v>
      </c>
      <c r="C65" t="s">
        <v>108</v>
      </c>
      <c r="D65" t="s">
        <v>45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272</v>
      </c>
      <c r="K65" t="s">
        <v>297</v>
      </c>
      <c r="L65" t="s">
        <v>172</v>
      </c>
      <c r="M65">
        <v>32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ユニフォーム山本猛虎ICONIC</v>
      </c>
    </row>
    <row r="66" spans="1:20" x14ac:dyDescent="0.3">
      <c r="A66">
        <f>VLOOKUP(Special[[#This Row],[No用]],SetNo[[No.用]:[vlookup 用]],2,FALSE)</f>
        <v>40</v>
      </c>
      <c r="B66">
        <f>IF(A65&lt;&gt;Special[[#This Row],[No]],1,B65+1)</f>
        <v>1</v>
      </c>
      <c r="C66" t="s">
        <v>108</v>
      </c>
      <c r="D66" t="s">
        <v>46</v>
      </c>
      <c r="E66" t="s">
        <v>24</v>
      </c>
      <c r="F66" t="s">
        <v>21</v>
      </c>
      <c r="G66" t="s">
        <v>27</v>
      </c>
      <c r="H66" t="s">
        <v>71</v>
      </c>
      <c r="I66">
        <v>1</v>
      </c>
      <c r="J66" t="s">
        <v>272</v>
      </c>
      <c r="K66" t="s">
        <v>206</v>
      </c>
      <c r="L66" t="s">
        <v>172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ユニフォーム芝山優生ICONIC</v>
      </c>
    </row>
    <row r="67" spans="1:20" x14ac:dyDescent="0.3">
      <c r="A67">
        <f>VLOOKUP(Special[[#This Row],[No用]],SetNo[[No.用]:[vlookup 用]],2,FALSE)</f>
        <v>41</v>
      </c>
      <c r="B67">
        <f>IF(A66&lt;&gt;Special[[#This Row],[No]],1,B66+1)</f>
        <v>1</v>
      </c>
      <c r="C67" t="s">
        <v>108</v>
      </c>
      <c r="D67" t="s">
        <v>47</v>
      </c>
      <c r="E67" t="s">
        <v>24</v>
      </c>
      <c r="F67" t="s">
        <v>25</v>
      </c>
      <c r="G67" t="s">
        <v>27</v>
      </c>
      <c r="H67" t="s">
        <v>71</v>
      </c>
      <c r="I67">
        <v>1</v>
      </c>
      <c r="J67" t="s">
        <v>272</v>
      </c>
      <c r="K67" t="s">
        <v>201</v>
      </c>
      <c r="L67" t="s">
        <v>172</v>
      </c>
      <c r="M67">
        <v>12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ユニフォーム海信之ICONIC</v>
      </c>
    </row>
    <row r="68" spans="1:20" x14ac:dyDescent="0.3">
      <c r="A68">
        <f>VLOOKUP(Special[[#This Row],[No用]],SetNo[[No.用]:[vlookup 用]],2,FALSE)</f>
        <v>41</v>
      </c>
      <c r="B68">
        <f>IF(A67&lt;&gt;Special[[#This Row],[No]],1,B67+1)</f>
        <v>2</v>
      </c>
      <c r="C68" t="s">
        <v>108</v>
      </c>
      <c r="D68" t="s">
        <v>47</v>
      </c>
      <c r="E68" t="s">
        <v>24</v>
      </c>
      <c r="F68" t="s">
        <v>25</v>
      </c>
      <c r="G68" t="s">
        <v>27</v>
      </c>
      <c r="H68" t="s">
        <v>71</v>
      </c>
      <c r="I68">
        <v>1</v>
      </c>
      <c r="J68" t="s">
        <v>272</v>
      </c>
      <c r="K68" t="s">
        <v>282</v>
      </c>
      <c r="L68" t="s">
        <v>183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ユニフォーム海信之ICONIC</v>
      </c>
    </row>
    <row r="69" spans="1:20" x14ac:dyDescent="0.3">
      <c r="A69">
        <f>VLOOKUP(Special[[#This Row],[No用]],SetNo[[No.用]:[vlookup 用]],2,FALSE)</f>
        <v>42</v>
      </c>
      <c r="B69">
        <f>IF(A68&lt;&gt;Special[[#This Row],[No]],1,B68+1)</f>
        <v>1</v>
      </c>
      <c r="C69" t="s">
        <v>108</v>
      </c>
      <c r="D69" t="s">
        <v>47</v>
      </c>
      <c r="E69" t="s">
        <v>90</v>
      </c>
      <c r="F69" t="s">
        <v>78</v>
      </c>
      <c r="G69" t="s">
        <v>27</v>
      </c>
      <c r="H69" t="s">
        <v>151</v>
      </c>
      <c r="I69">
        <v>1</v>
      </c>
      <c r="J69" t="s">
        <v>272</v>
      </c>
      <c r="K69" t="s">
        <v>201</v>
      </c>
      <c r="L69" t="s">
        <v>172</v>
      </c>
      <c r="M69">
        <v>12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ユニフォーム海信之YELL</v>
      </c>
    </row>
    <row r="70" spans="1:20" x14ac:dyDescent="0.3">
      <c r="A70">
        <f>VLOOKUP(Special[[#This Row],[No用]],SetNo[[No.用]:[vlookup 用]],2,FALSE)</f>
        <v>42</v>
      </c>
      <c r="B70">
        <f>IF(A69&lt;&gt;Special[[#This Row],[No]],1,B69+1)</f>
        <v>2</v>
      </c>
      <c r="C70" t="s">
        <v>108</v>
      </c>
      <c r="D70" t="s">
        <v>47</v>
      </c>
      <c r="E70" t="s">
        <v>90</v>
      </c>
      <c r="F70" t="s">
        <v>78</v>
      </c>
      <c r="G70" t="s">
        <v>27</v>
      </c>
      <c r="H70" t="s">
        <v>151</v>
      </c>
      <c r="I70">
        <v>1</v>
      </c>
      <c r="J70" t="s">
        <v>272</v>
      </c>
      <c r="K70" t="s">
        <v>282</v>
      </c>
      <c r="L70" t="s">
        <v>183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ユニフォーム海信之YELL</v>
      </c>
    </row>
    <row r="71" spans="1:20" x14ac:dyDescent="0.3">
      <c r="A71">
        <f>VLOOKUP(Special[[#This Row],[No用]],SetNo[[No.用]:[vlookup 用]],2,FALSE)</f>
        <v>43</v>
      </c>
      <c r="B71">
        <f>IF(A70&lt;&gt;Special[[#This Row],[No]],1,B70+1)</f>
        <v>1</v>
      </c>
      <c r="C71" t="s">
        <v>216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272</v>
      </c>
      <c r="K71" t="s">
        <v>201</v>
      </c>
      <c r="L71" t="s">
        <v>172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ユニフォーム青根高伸ICONIC</v>
      </c>
    </row>
    <row r="72" spans="1:20" x14ac:dyDescent="0.3">
      <c r="A72">
        <f>VLOOKUP(Special[[#This Row],[No用]],SetNo[[No.用]:[vlookup 用]],2,FALSE)</f>
        <v>44</v>
      </c>
      <c r="B72">
        <f>IF(A71&lt;&gt;Special[[#This Row],[No]],1,B71+1)</f>
        <v>1</v>
      </c>
      <c r="C72" t="s">
        <v>149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>
        <v>1</v>
      </c>
      <c r="J72" t="s">
        <v>272</v>
      </c>
      <c r="K72" t="s">
        <v>201</v>
      </c>
      <c r="L72" t="s">
        <v>172</v>
      </c>
      <c r="M72">
        <v>32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制服青根高伸ICONIC</v>
      </c>
    </row>
    <row r="73" spans="1:20" x14ac:dyDescent="0.3">
      <c r="A73">
        <f>VLOOKUP(Special[[#This Row],[No用]],SetNo[[No.用]:[vlookup 用]],2,FALSE)</f>
        <v>45</v>
      </c>
      <c r="B73">
        <f>IF(A72&lt;&gt;Special[[#This Row],[No]],1,B72+1)</f>
        <v>1</v>
      </c>
      <c r="C73" t="s">
        <v>117</v>
      </c>
      <c r="D73" t="s">
        <v>48</v>
      </c>
      <c r="E73" t="s">
        <v>24</v>
      </c>
      <c r="F73" t="s">
        <v>26</v>
      </c>
      <c r="G73" t="s">
        <v>49</v>
      </c>
      <c r="H73" t="s">
        <v>71</v>
      </c>
      <c r="I73">
        <v>1</v>
      </c>
      <c r="J73" t="s">
        <v>272</v>
      </c>
      <c r="K73" t="s">
        <v>201</v>
      </c>
      <c r="L73" t="s">
        <v>172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プール掃除青根高伸ICONIC</v>
      </c>
    </row>
    <row r="74" spans="1:20" x14ac:dyDescent="0.3">
      <c r="A74">
        <f>VLOOKUP(Special[[#This Row],[No用]],SetNo[[No.用]:[vlookup 用]],2,FALSE)</f>
        <v>45</v>
      </c>
      <c r="B74">
        <f>IF(A73&lt;&gt;Special[[#This Row],[No]],1,B73+1)</f>
        <v>2</v>
      </c>
      <c r="C74" t="s">
        <v>117</v>
      </c>
      <c r="D74" t="s">
        <v>48</v>
      </c>
      <c r="E74" t="s">
        <v>24</v>
      </c>
      <c r="F74" t="s">
        <v>26</v>
      </c>
      <c r="G74" t="s">
        <v>49</v>
      </c>
      <c r="H74" t="s">
        <v>71</v>
      </c>
      <c r="I74">
        <v>1</v>
      </c>
      <c r="J74" t="s">
        <v>272</v>
      </c>
      <c r="K74" t="s">
        <v>300</v>
      </c>
      <c r="L74" t="s">
        <v>235</v>
      </c>
      <c r="M74">
        <v>43</v>
      </c>
      <c r="N74">
        <v>0</v>
      </c>
      <c r="O74">
        <v>53</v>
      </c>
      <c r="P74">
        <v>0</v>
      </c>
      <c r="R74" t="s">
        <v>299</v>
      </c>
      <c r="S74">
        <v>2</v>
      </c>
      <c r="T74" t="str">
        <f>Special[[#This Row],[服装]]&amp;Special[[#This Row],[名前]]&amp;Special[[#This Row],[レアリティ]]</f>
        <v>プール掃除青根高伸ICONIC</v>
      </c>
    </row>
    <row r="75" spans="1:20" x14ac:dyDescent="0.3">
      <c r="A75">
        <f>VLOOKUP(Special[[#This Row],[No用]],SetNo[[No.用]:[vlookup 用]],2,FALSE)</f>
        <v>46</v>
      </c>
      <c r="B75">
        <f>IF(A74&lt;&gt;Special[[#This Row],[No]],1,B74+1)</f>
        <v>1</v>
      </c>
      <c r="C75" t="s">
        <v>216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272</v>
      </c>
      <c r="K75" t="s">
        <v>201</v>
      </c>
      <c r="L75" t="s">
        <v>172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ユニフォーム二口堅治ICONIC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2</v>
      </c>
      <c r="C76" t="s">
        <v>216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>
        <v>1</v>
      </c>
      <c r="J76" t="s">
        <v>272</v>
      </c>
      <c r="K76" t="s">
        <v>282</v>
      </c>
      <c r="L76" t="s">
        <v>183</v>
      </c>
      <c r="M76">
        <v>12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ユニフォーム二口堅治ICONIC</v>
      </c>
    </row>
    <row r="77" spans="1:20" x14ac:dyDescent="0.3">
      <c r="A77">
        <f>VLOOKUP(Special[[#This Row],[No用]],SetNo[[No.用]:[vlookup 用]],2,FALSE)</f>
        <v>47</v>
      </c>
      <c r="B77">
        <f>IF(A76&lt;&gt;Special[[#This Row],[No]],1,B76+1)</f>
        <v>1</v>
      </c>
      <c r="C77" t="s">
        <v>149</v>
      </c>
      <c r="D77" t="s">
        <v>50</v>
      </c>
      <c r="E77" t="s">
        <v>28</v>
      </c>
      <c r="F77" t="s">
        <v>25</v>
      </c>
      <c r="G77" t="s">
        <v>49</v>
      </c>
      <c r="H77" t="s">
        <v>71</v>
      </c>
      <c r="I77">
        <v>1</v>
      </c>
      <c r="J77" t="s">
        <v>272</v>
      </c>
      <c r="K77" t="s">
        <v>201</v>
      </c>
      <c r="L77" t="s">
        <v>172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制服二口堅治ICONIC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2</v>
      </c>
      <c r="C78" t="s">
        <v>149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272</v>
      </c>
      <c r="K78" t="s">
        <v>282</v>
      </c>
      <c r="L78" t="s">
        <v>183</v>
      </c>
      <c r="M78">
        <v>12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制服二口堅治ICONIC</v>
      </c>
    </row>
    <row r="79" spans="1:20" x14ac:dyDescent="0.3">
      <c r="A79">
        <f>VLOOKUP(Special[[#This Row],[No用]],SetNo[[No.用]:[vlookup 用]],2,FALSE)</f>
        <v>48</v>
      </c>
      <c r="B79">
        <f>IF(A78&lt;&gt;Special[[#This Row],[No]],1,B78+1)</f>
        <v>1</v>
      </c>
      <c r="C79" t="s">
        <v>117</v>
      </c>
      <c r="D79" t="s">
        <v>50</v>
      </c>
      <c r="E79" t="s">
        <v>23</v>
      </c>
      <c r="F79" t="s">
        <v>25</v>
      </c>
      <c r="G79" t="s">
        <v>49</v>
      </c>
      <c r="H79" t="s">
        <v>71</v>
      </c>
      <c r="I79">
        <v>1</v>
      </c>
      <c r="J79" t="s">
        <v>272</v>
      </c>
      <c r="K79" t="s">
        <v>201</v>
      </c>
      <c r="L79" t="s">
        <v>172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プール掃除二口堅治ICONIC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2</v>
      </c>
      <c r="C80" t="s">
        <v>117</v>
      </c>
      <c r="D80" t="s">
        <v>50</v>
      </c>
      <c r="E80" t="s">
        <v>23</v>
      </c>
      <c r="F80" t="s">
        <v>25</v>
      </c>
      <c r="G80" t="s">
        <v>49</v>
      </c>
      <c r="H80" t="s">
        <v>71</v>
      </c>
      <c r="I80">
        <v>1</v>
      </c>
      <c r="J80" t="s">
        <v>272</v>
      </c>
      <c r="K80" t="s">
        <v>282</v>
      </c>
      <c r="L80" t="s">
        <v>183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プール掃除二口堅治ICONIC</v>
      </c>
    </row>
    <row r="81" spans="1:20" x14ac:dyDescent="0.3">
      <c r="A81">
        <f>VLOOKUP(Special[[#This Row],[No用]],SetNo[[No.用]:[vlookup 用]],2,FALSE)</f>
        <v>49</v>
      </c>
      <c r="B81">
        <f>IF(A80&lt;&gt;Special[[#This Row],[No]],1,B80+1)</f>
        <v>1</v>
      </c>
      <c r="C81" t="s">
        <v>216</v>
      </c>
      <c r="D81" t="s">
        <v>396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272</v>
      </c>
      <c r="K81" s="3" t="s">
        <v>201</v>
      </c>
      <c r="L81" s="3" t="s">
        <v>172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ユニフォーム黄金川貫至ICONIC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2</v>
      </c>
      <c r="C82" t="s">
        <v>216</v>
      </c>
      <c r="D82" t="s">
        <v>396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272</v>
      </c>
      <c r="K82" s="3" t="s">
        <v>293</v>
      </c>
      <c r="L82" s="3" t="s">
        <v>183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ユニフォーム黄金川貫至ICONIC</v>
      </c>
    </row>
    <row r="83" spans="1:20" x14ac:dyDescent="0.3">
      <c r="A83">
        <f>VLOOKUP(Special[[#This Row],[No用]],SetNo[[No.用]:[vlookup 用]],2,FALSE)</f>
        <v>50</v>
      </c>
      <c r="B83">
        <f>IF(A82&lt;&gt;Special[[#This Row],[No]],1,B82+1)</f>
        <v>1</v>
      </c>
      <c r="C83" t="s">
        <v>149</v>
      </c>
      <c r="D83" t="s">
        <v>396</v>
      </c>
      <c r="E83" t="s">
        <v>23</v>
      </c>
      <c r="F83" t="s">
        <v>31</v>
      </c>
      <c r="G83" t="s">
        <v>49</v>
      </c>
      <c r="H83" t="s">
        <v>71</v>
      </c>
      <c r="I83">
        <v>1</v>
      </c>
      <c r="J83" t="s">
        <v>272</v>
      </c>
      <c r="K83" s="3" t="s">
        <v>201</v>
      </c>
      <c r="L83" s="3" t="s">
        <v>172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制服黄金川貫至ICONIC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2</v>
      </c>
      <c r="C84" t="s">
        <v>149</v>
      </c>
      <c r="D84" t="s">
        <v>396</v>
      </c>
      <c r="E84" t="s">
        <v>23</v>
      </c>
      <c r="F84" t="s">
        <v>31</v>
      </c>
      <c r="G84" t="s">
        <v>49</v>
      </c>
      <c r="H84" t="s">
        <v>71</v>
      </c>
      <c r="I84">
        <v>1</v>
      </c>
      <c r="J84" t="s">
        <v>272</v>
      </c>
      <c r="K84" s="3" t="s">
        <v>293</v>
      </c>
      <c r="L84" s="3" t="s">
        <v>183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制服黄金川貫至ICONIC</v>
      </c>
    </row>
    <row r="85" spans="1:20" x14ac:dyDescent="0.3">
      <c r="A85">
        <f>VLOOKUP(Special[[#This Row],[No用]],SetNo[[No.用]:[vlookup 用]],2,FALSE)</f>
        <v>51</v>
      </c>
      <c r="B85">
        <f>IF(A84&lt;&gt;Special[[#This Row],[No]],1,B84+1)</f>
        <v>1</v>
      </c>
      <c r="C85" s="3" t="s">
        <v>716</v>
      </c>
      <c r="D85" t="s">
        <v>396</v>
      </c>
      <c r="E85" s="3" t="s">
        <v>90</v>
      </c>
      <c r="F85" t="s">
        <v>31</v>
      </c>
      <c r="G85" t="s">
        <v>49</v>
      </c>
      <c r="H85" t="s">
        <v>71</v>
      </c>
      <c r="I85">
        <v>1</v>
      </c>
      <c r="J85" t="s">
        <v>272</v>
      </c>
      <c r="K85" s="3" t="s">
        <v>201</v>
      </c>
      <c r="L85" s="3" t="s">
        <v>172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職業体験黄金川貫至ICONIC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2</v>
      </c>
      <c r="C86" s="3" t="s">
        <v>716</v>
      </c>
      <c r="D86" t="s">
        <v>396</v>
      </c>
      <c r="E86" s="3" t="s">
        <v>90</v>
      </c>
      <c r="F86" t="s">
        <v>31</v>
      </c>
      <c r="G86" t="s">
        <v>49</v>
      </c>
      <c r="H86" t="s">
        <v>71</v>
      </c>
      <c r="I86">
        <v>1</v>
      </c>
      <c r="J86" t="s">
        <v>272</v>
      </c>
      <c r="K86" s="3" t="s">
        <v>293</v>
      </c>
      <c r="L86" s="3" t="s">
        <v>183</v>
      </c>
      <c r="M86">
        <v>12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職業体験黄金川貫至ICONIC</v>
      </c>
    </row>
    <row r="87" spans="1:20" x14ac:dyDescent="0.3">
      <c r="A87">
        <f>VLOOKUP(Special[[#This Row],[No用]],SetNo[[No.用]:[vlookup 用]],2,FALSE)</f>
        <v>51</v>
      </c>
      <c r="B87">
        <f>IF(A86&lt;&gt;Special[[#This Row],[No]],1,B86+1)</f>
        <v>3</v>
      </c>
      <c r="C87" s="3" t="s">
        <v>716</v>
      </c>
      <c r="D87" t="s">
        <v>396</v>
      </c>
      <c r="E87" s="3" t="s">
        <v>90</v>
      </c>
      <c r="F87" t="s">
        <v>31</v>
      </c>
      <c r="G87" t="s">
        <v>49</v>
      </c>
      <c r="H87" t="s">
        <v>71</v>
      </c>
      <c r="I87">
        <v>1</v>
      </c>
      <c r="J87" t="s">
        <v>272</v>
      </c>
      <c r="K87" s="3" t="s">
        <v>864</v>
      </c>
      <c r="L87" s="3" t="s">
        <v>235</v>
      </c>
      <c r="M87">
        <v>42</v>
      </c>
      <c r="N87">
        <v>0</v>
      </c>
      <c r="O87">
        <v>52</v>
      </c>
      <c r="P87">
        <v>0</v>
      </c>
      <c r="T87" t="str">
        <f>Special[[#This Row],[服装]]&amp;Special[[#This Row],[名前]]&amp;Special[[#This Row],[レアリティ]]</f>
        <v>職業体験黄金川貫至ICONIC</v>
      </c>
    </row>
    <row r="88" spans="1:20" x14ac:dyDescent="0.3">
      <c r="A88">
        <f>VLOOKUP(Special[[#This Row],[No用]],SetNo[[No.用]:[vlookup 用]],2,FALSE)</f>
        <v>52</v>
      </c>
      <c r="B88">
        <f>IF(A87&lt;&gt;Special[[#This Row],[No]],1,B87+1)</f>
        <v>1</v>
      </c>
      <c r="C88" t="s">
        <v>216</v>
      </c>
      <c r="D88" t="s">
        <v>51</v>
      </c>
      <c r="E88" t="s">
        <v>23</v>
      </c>
      <c r="F88" t="s">
        <v>25</v>
      </c>
      <c r="G88" t="s">
        <v>49</v>
      </c>
      <c r="H88" t="s">
        <v>71</v>
      </c>
      <c r="I88">
        <v>1</v>
      </c>
      <c r="J88" t="s">
        <v>272</v>
      </c>
      <c r="K88" s="3" t="s">
        <v>201</v>
      </c>
      <c r="L88" s="3" t="s">
        <v>172</v>
      </c>
      <c r="M88">
        <v>11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ユニフォーム小原豊ICONIC</v>
      </c>
    </row>
    <row r="89" spans="1:20" x14ac:dyDescent="0.3">
      <c r="A89">
        <f>VLOOKUP(Special[[#This Row],[No用]],SetNo[[No.用]:[vlookup 用]],2,FALSE)</f>
        <v>53</v>
      </c>
      <c r="B89">
        <f>IF(A88&lt;&gt;Special[[#This Row],[No]],1,B88+1)</f>
        <v>1</v>
      </c>
      <c r="C89" t="s">
        <v>216</v>
      </c>
      <c r="D89" t="s">
        <v>52</v>
      </c>
      <c r="E89" t="s">
        <v>23</v>
      </c>
      <c r="F89" t="s">
        <v>25</v>
      </c>
      <c r="G89" t="s">
        <v>49</v>
      </c>
      <c r="H89" t="s">
        <v>71</v>
      </c>
      <c r="I89">
        <v>1</v>
      </c>
      <c r="J89" t="s">
        <v>272</v>
      </c>
      <c r="K89" s="3" t="s">
        <v>201</v>
      </c>
      <c r="L89" s="3" t="s">
        <v>172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ユニフォーム女川太郎ICONIC</v>
      </c>
    </row>
    <row r="90" spans="1:20" x14ac:dyDescent="0.3">
      <c r="A90">
        <f>VLOOKUP(Special[[#This Row],[No用]],SetNo[[No.用]:[vlookup 用]],2,FALSE)</f>
        <v>54</v>
      </c>
      <c r="B90">
        <f>IF(A89&lt;&gt;Special[[#This Row],[No]],1,B89+1)</f>
        <v>1</v>
      </c>
      <c r="C90" t="s">
        <v>216</v>
      </c>
      <c r="D90" t="s">
        <v>53</v>
      </c>
      <c r="E90" t="s">
        <v>23</v>
      </c>
      <c r="F90" t="s">
        <v>21</v>
      </c>
      <c r="G90" t="s">
        <v>49</v>
      </c>
      <c r="H90" t="s">
        <v>71</v>
      </c>
      <c r="I90">
        <v>1</v>
      </c>
      <c r="J90" t="s">
        <v>272</v>
      </c>
      <c r="K90" s="3" t="s">
        <v>206</v>
      </c>
      <c r="L90" s="3" t="s">
        <v>183</v>
      </c>
      <c r="M90">
        <v>13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ユニフォーム作並浩輔ICONIC</v>
      </c>
    </row>
    <row r="91" spans="1:20" x14ac:dyDescent="0.3">
      <c r="A91">
        <f>VLOOKUP(Special[[#This Row],[No用]],SetNo[[No.用]:[vlookup 用]],2,FALSE)</f>
        <v>55</v>
      </c>
      <c r="B91">
        <f>IF(A90&lt;&gt;Special[[#This Row],[No]],1,B90+1)</f>
        <v>1</v>
      </c>
      <c r="C91" t="s">
        <v>216</v>
      </c>
      <c r="D91" t="s">
        <v>54</v>
      </c>
      <c r="E91" t="s">
        <v>23</v>
      </c>
      <c r="F91" t="s">
        <v>26</v>
      </c>
      <c r="G91" t="s">
        <v>49</v>
      </c>
      <c r="H91" t="s">
        <v>71</v>
      </c>
      <c r="I91">
        <v>1</v>
      </c>
      <c r="J91" t="s">
        <v>272</v>
      </c>
      <c r="K91" s="3" t="s">
        <v>201</v>
      </c>
      <c r="L91" s="3" t="s">
        <v>172</v>
      </c>
      <c r="M91">
        <v>14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ユニフォーム吹上仁悟ICONIC</v>
      </c>
    </row>
    <row r="92" spans="1:20" x14ac:dyDescent="0.3">
      <c r="A92">
        <f>VLOOKUP(Special[[#This Row],[No用]],SetNo[[No.用]:[vlookup 用]],2,FALSE)</f>
        <v>55</v>
      </c>
      <c r="B92">
        <f>IF(A91&lt;&gt;Special[[#This Row],[No]],1,B91+1)</f>
        <v>2</v>
      </c>
      <c r="C92" t="s">
        <v>216</v>
      </c>
      <c r="D92" t="s">
        <v>54</v>
      </c>
      <c r="E92" t="s">
        <v>23</v>
      </c>
      <c r="F92" t="s">
        <v>26</v>
      </c>
      <c r="G92" t="s">
        <v>49</v>
      </c>
      <c r="H92" t="s">
        <v>71</v>
      </c>
      <c r="I92">
        <v>1</v>
      </c>
      <c r="J92" t="s">
        <v>272</v>
      </c>
      <c r="K92" s="3" t="s">
        <v>190</v>
      </c>
      <c r="L92" s="3" t="s">
        <v>183</v>
      </c>
      <c r="M92">
        <v>40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ユニフォーム吹上仁悟ICONIC</v>
      </c>
    </row>
    <row r="93" spans="1:20" x14ac:dyDescent="0.3">
      <c r="A93">
        <f>VLOOKUP(Special[[#This Row],[No用]],SetNo[[No.用]:[vlookup 用]],2,FALSE)</f>
        <v>56</v>
      </c>
      <c r="B93">
        <f>IF(A92&lt;&gt;Special[[#This Row],[No]],1,B92+1)</f>
        <v>1</v>
      </c>
      <c r="C93" t="s">
        <v>216</v>
      </c>
      <c r="D93" t="s">
        <v>30</v>
      </c>
      <c r="E93" t="s">
        <v>23</v>
      </c>
      <c r="F93" t="s">
        <v>31</v>
      </c>
      <c r="G93" t="s">
        <v>20</v>
      </c>
      <c r="H93" t="s">
        <v>71</v>
      </c>
      <c r="I93">
        <v>1</v>
      </c>
      <c r="J93" t="s">
        <v>272</v>
      </c>
      <c r="K93" s="3" t="s">
        <v>201</v>
      </c>
      <c r="L93" s="3" t="s">
        <v>172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ユニフォーム及川徹ICONIC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2</v>
      </c>
      <c r="C94" t="s">
        <v>216</v>
      </c>
      <c r="D94" t="s">
        <v>30</v>
      </c>
      <c r="E94" t="s">
        <v>23</v>
      </c>
      <c r="F94" t="s">
        <v>31</v>
      </c>
      <c r="G94" t="s">
        <v>20</v>
      </c>
      <c r="H94" t="s">
        <v>71</v>
      </c>
      <c r="I94">
        <v>1</v>
      </c>
      <c r="J94" t="s">
        <v>272</v>
      </c>
      <c r="K94" s="3" t="s">
        <v>293</v>
      </c>
      <c r="L94" s="3" t="s">
        <v>172</v>
      </c>
      <c r="M94">
        <v>33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ユニフォーム及川徹ICONIC</v>
      </c>
    </row>
    <row r="95" spans="1:20" x14ac:dyDescent="0.3">
      <c r="A95">
        <f>VLOOKUP(Special[[#This Row],[No用]],SetNo[[No.用]:[vlookup 用]],2,FALSE)</f>
        <v>57</v>
      </c>
      <c r="B95">
        <f>IF(A94&lt;&gt;Special[[#This Row],[No]],1,B94+1)</f>
        <v>1</v>
      </c>
      <c r="C95" t="s">
        <v>117</v>
      </c>
      <c r="D95" t="s">
        <v>30</v>
      </c>
      <c r="E95" t="s">
        <v>24</v>
      </c>
      <c r="F95" t="s">
        <v>31</v>
      </c>
      <c r="G95" t="s">
        <v>20</v>
      </c>
      <c r="H95" t="s">
        <v>71</v>
      </c>
      <c r="I95">
        <v>1</v>
      </c>
      <c r="J95" t="s">
        <v>272</v>
      </c>
      <c r="K95" s="3" t="s">
        <v>201</v>
      </c>
      <c r="L95" s="3" t="s">
        <v>172</v>
      </c>
      <c r="M95">
        <v>13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プール掃除及川徹ICONIC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2</v>
      </c>
      <c r="C96" t="s">
        <v>117</v>
      </c>
      <c r="D96" t="s">
        <v>30</v>
      </c>
      <c r="E96" t="s">
        <v>24</v>
      </c>
      <c r="F96" t="s">
        <v>31</v>
      </c>
      <c r="G96" t="s">
        <v>20</v>
      </c>
      <c r="H96" t="s">
        <v>71</v>
      </c>
      <c r="I96">
        <v>1</v>
      </c>
      <c r="J96" t="s">
        <v>272</v>
      </c>
      <c r="K96" s="3" t="s">
        <v>293</v>
      </c>
      <c r="L96" s="3" t="s">
        <v>172</v>
      </c>
      <c r="M96">
        <v>33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プール掃除及川徹ICONIC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3</v>
      </c>
      <c r="C97" t="s">
        <v>117</v>
      </c>
      <c r="D97" t="s">
        <v>30</v>
      </c>
      <c r="E97" t="s">
        <v>24</v>
      </c>
      <c r="F97" t="s">
        <v>31</v>
      </c>
      <c r="G97" t="s">
        <v>20</v>
      </c>
      <c r="H97" t="s">
        <v>71</v>
      </c>
      <c r="I97">
        <v>1</v>
      </c>
      <c r="J97" t="s">
        <v>272</v>
      </c>
      <c r="K97" s="3" t="s">
        <v>292</v>
      </c>
      <c r="L97" s="3" t="s">
        <v>183</v>
      </c>
      <c r="M97">
        <v>19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プール掃除及川徹ICONIC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216</v>
      </c>
      <c r="D98" t="s">
        <v>32</v>
      </c>
      <c r="E98" t="s">
        <v>28</v>
      </c>
      <c r="F98" t="s">
        <v>25</v>
      </c>
      <c r="G98" t="s">
        <v>20</v>
      </c>
      <c r="H98" t="s">
        <v>71</v>
      </c>
      <c r="I98">
        <v>1</v>
      </c>
      <c r="J98" t="s">
        <v>272</v>
      </c>
      <c r="K98" s="3" t="s">
        <v>201</v>
      </c>
      <c r="L98" s="3" t="s">
        <v>172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ユニフォーム岩泉一ICONIC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216</v>
      </c>
      <c r="D99" t="s">
        <v>32</v>
      </c>
      <c r="E99" t="s">
        <v>28</v>
      </c>
      <c r="F99" t="s">
        <v>25</v>
      </c>
      <c r="G99" t="s">
        <v>20</v>
      </c>
      <c r="H99" t="s">
        <v>71</v>
      </c>
      <c r="I99">
        <v>1</v>
      </c>
      <c r="J99" t="s">
        <v>272</v>
      </c>
      <c r="K99" s="3" t="s">
        <v>284</v>
      </c>
      <c r="L99" s="3" t="s">
        <v>235</v>
      </c>
      <c r="M99">
        <v>47</v>
      </c>
      <c r="N99">
        <v>0</v>
      </c>
      <c r="O99">
        <v>57</v>
      </c>
      <c r="P99">
        <v>0</v>
      </c>
      <c r="T99" t="str">
        <f>Special[[#This Row],[服装]]&amp;Special[[#This Row],[名前]]&amp;Special[[#This Row],[レアリティ]]</f>
        <v>ユニフォーム岩泉一ICONIC</v>
      </c>
    </row>
    <row r="100" spans="1:20" x14ac:dyDescent="0.3">
      <c r="A100">
        <f>VLOOKUP(Special[[#This Row],[No用]],SetNo[[No.用]:[vlookup 用]],2,FALSE)</f>
        <v>59</v>
      </c>
      <c r="B100">
        <f>IF(A99&lt;&gt;Special[[#This Row],[No]],1,B99+1)</f>
        <v>1</v>
      </c>
      <c r="C100" t="s">
        <v>117</v>
      </c>
      <c r="D100" t="s">
        <v>32</v>
      </c>
      <c r="E100" t="s">
        <v>23</v>
      </c>
      <c r="F100" t="s">
        <v>25</v>
      </c>
      <c r="G100" t="s">
        <v>20</v>
      </c>
      <c r="H100" t="s">
        <v>71</v>
      </c>
      <c r="I100">
        <v>1</v>
      </c>
      <c r="J100" t="s">
        <v>272</v>
      </c>
      <c r="K100" s="3" t="s">
        <v>201</v>
      </c>
      <c r="L100" s="3" t="s">
        <v>172</v>
      </c>
      <c r="M100">
        <v>13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プール掃除岩泉一ICONIC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2</v>
      </c>
      <c r="C101" t="s">
        <v>117</v>
      </c>
      <c r="D101" t="s">
        <v>32</v>
      </c>
      <c r="E101" t="s">
        <v>23</v>
      </c>
      <c r="F101" t="s">
        <v>25</v>
      </c>
      <c r="G101" t="s">
        <v>20</v>
      </c>
      <c r="H101" t="s">
        <v>71</v>
      </c>
      <c r="I101">
        <v>1</v>
      </c>
      <c r="J101" t="s">
        <v>272</v>
      </c>
      <c r="K101" s="3" t="s">
        <v>203</v>
      </c>
      <c r="L101" s="3" t="s">
        <v>235</v>
      </c>
      <c r="M101">
        <v>47</v>
      </c>
      <c r="N101">
        <v>0</v>
      </c>
      <c r="O101">
        <v>57</v>
      </c>
      <c r="P101">
        <v>0</v>
      </c>
      <c r="R101" s="3" t="s">
        <v>299</v>
      </c>
      <c r="S101">
        <v>2</v>
      </c>
      <c r="T101" t="str">
        <f>Special[[#This Row],[服装]]&amp;Special[[#This Row],[名前]]&amp;Special[[#This Row],[レアリティ]]</f>
        <v>プール掃除岩泉一ICONIC</v>
      </c>
    </row>
    <row r="102" spans="1:20" x14ac:dyDescent="0.3">
      <c r="A102">
        <f>VLOOKUP(Special[[#This Row],[No用]],SetNo[[No.用]:[vlookup 用]],2,FALSE)</f>
        <v>60</v>
      </c>
      <c r="B102">
        <f>IF(A101&lt;&gt;Special[[#This Row],[No]],1,B101+1)</f>
        <v>1</v>
      </c>
      <c r="C102" t="s">
        <v>216</v>
      </c>
      <c r="D102" t="s">
        <v>33</v>
      </c>
      <c r="E102" t="s">
        <v>24</v>
      </c>
      <c r="F102" t="s">
        <v>26</v>
      </c>
      <c r="G102" t="s">
        <v>20</v>
      </c>
      <c r="H102" t="s">
        <v>71</v>
      </c>
      <c r="I102">
        <v>1</v>
      </c>
      <c r="J102" t="s">
        <v>272</v>
      </c>
      <c r="K102" s="3" t="s">
        <v>201</v>
      </c>
      <c r="L102" s="3" t="s">
        <v>172</v>
      </c>
      <c r="M102">
        <v>13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ユニフォーム金田一勇太郎ICONIC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2</v>
      </c>
      <c r="C103" t="s">
        <v>216</v>
      </c>
      <c r="D103" t="s">
        <v>33</v>
      </c>
      <c r="E103" t="s">
        <v>24</v>
      </c>
      <c r="F103" t="s">
        <v>26</v>
      </c>
      <c r="G103" t="s">
        <v>20</v>
      </c>
      <c r="H103" t="s">
        <v>71</v>
      </c>
      <c r="I103">
        <v>1</v>
      </c>
      <c r="J103" t="s">
        <v>272</v>
      </c>
      <c r="K103" s="3" t="s">
        <v>403</v>
      </c>
      <c r="L103" s="3" t="s">
        <v>235</v>
      </c>
      <c r="M103">
        <v>43</v>
      </c>
      <c r="N103">
        <v>0</v>
      </c>
      <c r="O103">
        <v>53</v>
      </c>
      <c r="P103">
        <v>0</v>
      </c>
      <c r="T103" t="str">
        <f>Special[[#This Row],[服装]]&amp;Special[[#This Row],[名前]]&amp;Special[[#This Row],[レアリティ]]</f>
        <v>ユニフォーム金田一勇太郎ICONIC</v>
      </c>
    </row>
    <row r="104" spans="1:20" x14ac:dyDescent="0.3">
      <c r="A104">
        <f>VLOOKUP(Special[[#This Row],[No用]],SetNo[[No.用]:[vlookup 用]],2,FALSE)</f>
        <v>61</v>
      </c>
      <c r="B104">
        <f>IF(A103&lt;&gt;Special[[#This Row],[No]],1,B103+1)</f>
        <v>1</v>
      </c>
      <c r="C104" t="s">
        <v>216</v>
      </c>
      <c r="D104" t="s">
        <v>34</v>
      </c>
      <c r="E104" t="s">
        <v>28</v>
      </c>
      <c r="F104" t="s">
        <v>25</v>
      </c>
      <c r="G104" t="s">
        <v>20</v>
      </c>
      <c r="H104" t="s">
        <v>71</v>
      </c>
      <c r="I104">
        <v>1</v>
      </c>
      <c r="J104" t="s">
        <v>272</v>
      </c>
      <c r="K104" s="3" t="s">
        <v>201</v>
      </c>
      <c r="L104" s="3" t="s">
        <v>172</v>
      </c>
      <c r="M104">
        <v>13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ユニフォーム京谷賢太郎ICONIC</v>
      </c>
    </row>
    <row r="105" spans="1:20" x14ac:dyDescent="0.3">
      <c r="A105">
        <f>VLOOKUP(Special[[#This Row],[No用]],SetNo[[No.用]:[vlookup 用]],2,FALSE)</f>
        <v>61</v>
      </c>
      <c r="B105">
        <f>IF(A104&lt;&gt;Special[[#This Row],[No]],1,B104+1)</f>
        <v>2</v>
      </c>
      <c r="C105" t="s">
        <v>216</v>
      </c>
      <c r="D105" t="s">
        <v>34</v>
      </c>
      <c r="E105" t="s">
        <v>28</v>
      </c>
      <c r="F105" t="s">
        <v>25</v>
      </c>
      <c r="G105" t="s">
        <v>20</v>
      </c>
      <c r="H105" t="s">
        <v>71</v>
      </c>
      <c r="I105">
        <v>1</v>
      </c>
      <c r="J105" t="s">
        <v>272</v>
      </c>
      <c r="K105" s="3" t="s">
        <v>190</v>
      </c>
      <c r="L105" s="3" t="s">
        <v>183</v>
      </c>
      <c r="M105">
        <v>13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ユニフォーム京谷賢太郎ICONIC</v>
      </c>
    </row>
    <row r="106" spans="1:20" x14ac:dyDescent="0.3">
      <c r="A106">
        <f>VLOOKUP(Special[[#This Row],[No用]],SetNo[[No.用]:[vlookup 用]],2,FALSE)</f>
        <v>62</v>
      </c>
      <c r="B106">
        <f>IF(A105&lt;&gt;Special[[#This Row],[No]],1,B105+1)</f>
        <v>1</v>
      </c>
      <c r="C106" t="s">
        <v>216</v>
      </c>
      <c r="D106" t="s">
        <v>35</v>
      </c>
      <c r="E106" t="s">
        <v>23</v>
      </c>
      <c r="F106" t="s">
        <v>25</v>
      </c>
      <c r="G106" t="s">
        <v>20</v>
      </c>
      <c r="H106" t="s">
        <v>71</v>
      </c>
      <c r="I106">
        <v>1</v>
      </c>
      <c r="J106" t="s">
        <v>272</v>
      </c>
      <c r="K106" s="3" t="s">
        <v>201</v>
      </c>
      <c r="L106" s="3" t="s">
        <v>172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ユニフォーム国見英ICONIC</v>
      </c>
    </row>
    <row r="107" spans="1:20" x14ac:dyDescent="0.3">
      <c r="A107">
        <f>VLOOKUP(Special[[#This Row],[No用]],SetNo[[No.用]:[vlookup 用]],2,FALSE)</f>
        <v>63</v>
      </c>
      <c r="B107">
        <f>IF(A106&lt;&gt;Special[[#This Row],[No]],1,B106+1)</f>
        <v>1</v>
      </c>
      <c r="C107" s="3" t="s">
        <v>716</v>
      </c>
      <c r="D107" t="s">
        <v>35</v>
      </c>
      <c r="E107" s="3" t="s">
        <v>90</v>
      </c>
      <c r="F107" t="s">
        <v>25</v>
      </c>
      <c r="G107" t="s">
        <v>20</v>
      </c>
      <c r="H107" t="s">
        <v>71</v>
      </c>
      <c r="I107">
        <v>1</v>
      </c>
      <c r="J107" t="s">
        <v>272</v>
      </c>
      <c r="K107" s="3" t="s">
        <v>201</v>
      </c>
      <c r="L107" s="3" t="s">
        <v>172</v>
      </c>
      <c r="M107">
        <v>13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職業体験国見英ICONIC</v>
      </c>
    </row>
    <row r="108" spans="1:20" x14ac:dyDescent="0.3">
      <c r="A108">
        <f>VLOOKUP(Special[[#This Row],[No用]],SetNo[[No.用]:[vlookup 用]],2,FALSE)</f>
        <v>64</v>
      </c>
      <c r="B108">
        <f>IF(A107&lt;&gt;Special[[#This Row],[No]],1,B107+1)</f>
        <v>1</v>
      </c>
      <c r="C108" t="s">
        <v>216</v>
      </c>
      <c r="D108" t="s">
        <v>36</v>
      </c>
      <c r="E108" t="s">
        <v>23</v>
      </c>
      <c r="F108" t="s">
        <v>21</v>
      </c>
      <c r="G108" t="s">
        <v>20</v>
      </c>
      <c r="H108" t="s">
        <v>71</v>
      </c>
      <c r="I108">
        <v>1</v>
      </c>
      <c r="J108" t="s">
        <v>272</v>
      </c>
      <c r="K108" s="3" t="s">
        <v>206</v>
      </c>
      <c r="L108" s="3" t="s">
        <v>183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ユニフォーム渡親治ICONIC</v>
      </c>
    </row>
    <row r="109" spans="1:20" x14ac:dyDescent="0.3">
      <c r="A109">
        <f>VLOOKUP(Special[[#This Row],[No用]],SetNo[[No.用]:[vlookup 用]],2,FALSE)</f>
        <v>65</v>
      </c>
      <c r="B109">
        <f>IF(A108&lt;&gt;Special[[#This Row],[No]],1,B108+1)</f>
        <v>1</v>
      </c>
      <c r="C109" t="s">
        <v>216</v>
      </c>
      <c r="D109" t="s">
        <v>37</v>
      </c>
      <c r="E109" t="s">
        <v>23</v>
      </c>
      <c r="F109" t="s">
        <v>26</v>
      </c>
      <c r="G109" t="s">
        <v>20</v>
      </c>
      <c r="H109" t="s">
        <v>71</v>
      </c>
      <c r="I109">
        <v>1</v>
      </c>
      <c r="J109" t="s">
        <v>272</v>
      </c>
      <c r="K109" s="3" t="s">
        <v>201</v>
      </c>
      <c r="L109" s="3" t="s">
        <v>172</v>
      </c>
      <c r="M109">
        <v>14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ユニフォーム松川一静ICONIC</v>
      </c>
    </row>
    <row r="110" spans="1:20" x14ac:dyDescent="0.3">
      <c r="A110">
        <f>VLOOKUP(Special[[#This Row],[No用]],SetNo[[No.用]:[vlookup 用]],2,FALSE)</f>
        <v>65</v>
      </c>
      <c r="B110">
        <f>IF(A109&lt;&gt;Special[[#This Row],[No]],1,B109+1)</f>
        <v>2</v>
      </c>
      <c r="C110" t="s">
        <v>216</v>
      </c>
      <c r="D110" t="s">
        <v>37</v>
      </c>
      <c r="E110" t="s">
        <v>23</v>
      </c>
      <c r="F110" t="s">
        <v>26</v>
      </c>
      <c r="G110" t="s">
        <v>20</v>
      </c>
      <c r="H110" t="s">
        <v>71</v>
      </c>
      <c r="I110">
        <v>1</v>
      </c>
      <c r="J110" t="s">
        <v>272</v>
      </c>
      <c r="K110" s="3" t="s">
        <v>190</v>
      </c>
      <c r="L110" s="3" t="s">
        <v>172</v>
      </c>
      <c r="M110">
        <v>14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ユニフォーム松川一静ICONIC</v>
      </c>
    </row>
    <row r="111" spans="1:20" x14ac:dyDescent="0.3">
      <c r="A111">
        <f>VLOOKUP(Special[[#This Row],[No用]],SetNo[[No.用]:[vlookup 用]],2,FALSE)</f>
        <v>65</v>
      </c>
      <c r="B111">
        <f>IF(A110&lt;&gt;Special[[#This Row],[No]],1,B110+1)</f>
        <v>3</v>
      </c>
      <c r="C111" t="s">
        <v>216</v>
      </c>
      <c r="D111" t="s">
        <v>37</v>
      </c>
      <c r="E111" t="s">
        <v>23</v>
      </c>
      <c r="F111" t="s">
        <v>26</v>
      </c>
      <c r="G111" t="s">
        <v>20</v>
      </c>
      <c r="H111" t="s">
        <v>71</v>
      </c>
      <c r="I111">
        <v>1</v>
      </c>
      <c r="J111" t="s">
        <v>272</v>
      </c>
      <c r="K111" s="3" t="s">
        <v>203</v>
      </c>
      <c r="L111" s="3" t="s">
        <v>235</v>
      </c>
      <c r="M111">
        <v>49</v>
      </c>
      <c r="N111">
        <v>0</v>
      </c>
      <c r="O111">
        <v>59</v>
      </c>
      <c r="P111">
        <v>0</v>
      </c>
      <c r="T111" t="str">
        <f>Special[[#This Row],[服装]]&amp;Special[[#This Row],[名前]]&amp;Special[[#This Row],[レアリティ]]</f>
        <v>ユニフォーム松川一静ICONIC</v>
      </c>
    </row>
    <row r="112" spans="1:20" x14ac:dyDescent="0.3">
      <c r="A112">
        <f>VLOOKUP(Special[[#This Row],[No用]],SetNo[[No.用]:[vlookup 用]],2,FALSE)</f>
        <v>66</v>
      </c>
      <c r="B112">
        <f>IF(A111&lt;&gt;Special[[#This Row],[No]],1,B111+1)</f>
        <v>1</v>
      </c>
      <c r="C112" t="s">
        <v>216</v>
      </c>
      <c r="D112" t="s">
        <v>38</v>
      </c>
      <c r="E112" t="s">
        <v>23</v>
      </c>
      <c r="F112" t="s">
        <v>25</v>
      </c>
      <c r="G112" t="s">
        <v>20</v>
      </c>
      <c r="H112" t="s">
        <v>71</v>
      </c>
      <c r="I112">
        <v>1</v>
      </c>
      <c r="J112" t="s">
        <v>272</v>
      </c>
      <c r="K112" s="3" t="s">
        <v>201</v>
      </c>
      <c r="L112" s="3" t="s">
        <v>172</v>
      </c>
      <c r="M112">
        <v>13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ユニフォーム花巻貴大ICONIC</v>
      </c>
    </row>
    <row r="113" spans="1:20" x14ac:dyDescent="0.3">
      <c r="A113">
        <f>VLOOKUP(Special[[#This Row],[No用]],SetNo[[No.用]:[vlookup 用]],2,FALSE)</f>
        <v>67</v>
      </c>
      <c r="B113">
        <f>IF(A112&lt;&gt;Special[[#This Row],[No]],1,B112+1)</f>
        <v>1</v>
      </c>
      <c r="C113" t="s">
        <v>216</v>
      </c>
      <c r="D113" t="s">
        <v>55</v>
      </c>
      <c r="E113" t="s">
        <v>23</v>
      </c>
      <c r="F113" t="s">
        <v>25</v>
      </c>
      <c r="G113" t="s">
        <v>56</v>
      </c>
      <c r="H113" t="s">
        <v>71</v>
      </c>
      <c r="I113">
        <v>1</v>
      </c>
      <c r="J113" t="s">
        <v>272</v>
      </c>
      <c r="K113" s="3" t="s">
        <v>201</v>
      </c>
      <c r="L113" s="3" t="s">
        <v>172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ユニフォーム駒木輝ICONIC</v>
      </c>
    </row>
    <row r="114" spans="1:20" x14ac:dyDescent="0.3">
      <c r="A114">
        <f>VLOOKUP(Special[[#This Row],[No用]],SetNo[[No.用]:[vlookup 用]],2,FALSE)</f>
        <v>68</v>
      </c>
      <c r="B114">
        <f>IF(A113&lt;&gt;Special[[#This Row],[No]],1,B113+1)</f>
        <v>1</v>
      </c>
      <c r="C114" t="s">
        <v>216</v>
      </c>
      <c r="D114" t="s">
        <v>57</v>
      </c>
      <c r="E114" t="s">
        <v>24</v>
      </c>
      <c r="F114" t="s">
        <v>26</v>
      </c>
      <c r="G114" t="s">
        <v>56</v>
      </c>
      <c r="H114" t="s">
        <v>71</v>
      </c>
      <c r="I114">
        <v>1</v>
      </c>
      <c r="J114" t="s">
        <v>272</v>
      </c>
      <c r="K114" s="3" t="s">
        <v>201</v>
      </c>
      <c r="L114" s="3" t="s">
        <v>172</v>
      </c>
      <c r="M114">
        <v>12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ユニフォーム茶屋和馬ICONIC</v>
      </c>
    </row>
    <row r="115" spans="1:20" x14ac:dyDescent="0.3">
      <c r="A115">
        <f>VLOOKUP(Special[[#This Row],[No用]],SetNo[[No.用]:[vlookup 用]],2,FALSE)</f>
        <v>69</v>
      </c>
      <c r="B115">
        <f>IF(A114&lt;&gt;Special[[#This Row],[No]],1,B114+1)</f>
        <v>1</v>
      </c>
      <c r="C115" t="s">
        <v>216</v>
      </c>
      <c r="D115" t="s">
        <v>58</v>
      </c>
      <c r="E115" t="s">
        <v>24</v>
      </c>
      <c r="F115" t="s">
        <v>25</v>
      </c>
      <c r="G115" t="s">
        <v>56</v>
      </c>
      <c r="H115" t="s">
        <v>71</v>
      </c>
      <c r="I115">
        <v>1</v>
      </c>
      <c r="J115" t="s">
        <v>272</v>
      </c>
      <c r="K115" s="3" t="s">
        <v>201</v>
      </c>
      <c r="L115" s="3" t="s">
        <v>172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ユニフォーム玉川弘樹ICONIC</v>
      </c>
    </row>
    <row r="116" spans="1:20" x14ac:dyDescent="0.3">
      <c r="A116">
        <f>VLOOKUP(Special[[#This Row],[No用]],SetNo[[No.用]:[vlookup 用]],2,FALSE)</f>
        <v>70</v>
      </c>
      <c r="B116">
        <f>IF(A115&lt;&gt;Special[[#This Row],[No]],1,B115+1)</f>
        <v>1</v>
      </c>
      <c r="C116" t="s">
        <v>216</v>
      </c>
      <c r="D116" t="s">
        <v>59</v>
      </c>
      <c r="E116" t="s">
        <v>24</v>
      </c>
      <c r="F116" t="s">
        <v>21</v>
      </c>
      <c r="G116" t="s">
        <v>56</v>
      </c>
      <c r="H116" t="s">
        <v>71</v>
      </c>
      <c r="I116">
        <v>1</v>
      </c>
      <c r="J116" t="s">
        <v>272</v>
      </c>
      <c r="K116" s="3" t="s">
        <v>206</v>
      </c>
      <c r="L116" s="3" t="s">
        <v>183</v>
      </c>
      <c r="M116">
        <v>38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ユニフォーム桜井大河ICONIC</v>
      </c>
    </row>
    <row r="117" spans="1:20" x14ac:dyDescent="0.3">
      <c r="A117">
        <f>VLOOKUP(Special[[#This Row],[No用]],SetNo[[No.用]:[vlookup 用]],2,FALSE)</f>
        <v>71</v>
      </c>
      <c r="B117">
        <f>IF(A116&lt;&gt;Special[[#This Row],[No]],1,B116+1)</f>
        <v>1</v>
      </c>
      <c r="C117" t="s">
        <v>216</v>
      </c>
      <c r="D117" t="s">
        <v>60</v>
      </c>
      <c r="E117" t="s">
        <v>24</v>
      </c>
      <c r="F117" t="s">
        <v>31</v>
      </c>
      <c r="G117" t="s">
        <v>56</v>
      </c>
      <c r="H117" t="s">
        <v>71</v>
      </c>
      <c r="I117">
        <v>1</v>
      </c>
      <c r="J117" t="s">
        <v>272</v>
      </c>
      <c r="K117" s="3" t="s">
        <v>201</v>
      </c>
      <c r="L117" s="3" t="s">
        <v>172</v>
      </c>
      <c r="M117">
        <v>13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ユニフォーム芳賀良治ICONIC</v>
      </c>
    </row>
    <row r="118" spans="1:20" x14ac:dyDescent="0.3">
      <c r="A118">
        <f>VLOOKUP(Special[[#This Row],[No用]],SetNo[[No.用]:[vlookup 用]],2,FALSE)</f>
        <v>71</v>
      </c>
      <c r="B118">
        <f>IF(A117&lt;&gt;Special[[#This Row],[No]],1,B117+1)</f>
        <v>2</v>
      </c>
      <c r="C118" t="s">
        <v>216</v>
      </c>
      <c r="D118" t="s">
        <v>60</v>
      </c>
      <c r="E118" t="s">
        <v>24</v>
      </c>
      <c r="F118" t="s">
        <v>31</v>
      </c>
      <c r="G118" t="s">
        <v>56</v>
      </c>
      <c r="H118" t="s">
        <v>71</v>
      </c>
      <c r="I118">
        <v>1</v>
      </c>
      <c r="J118" t="s">
        <v>272</v>
      </c>
      <c r="K118" s="3" t="s">
        <v>293</v>
      </c>
      <c r="L118" s="3" t="s">
        <v>183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ユニフォーム芳賀良治ICONIC</v>
      </c>
    </row>
    <row r="119" spans="1:20" x14ac:dyDescent="0.3">
      <c r="A119">
        <f>VLOOKUP(Special[[#This Row],[No用]],SetNo[[No.用]:[vlookup 用]],2,FALSE)</f>
        <v>72</v>
      </c>
      <c r="B119">
        <f>IF(A118&lt;&gt;Special[[#This Row],[No]],1,B118+1)</f>
        <v>1</v>
      </c>
      <c r="C119" t="s">
        <v>216</v>
      </c>
      <c r="D119" t="s">
        <v>61</v>
      </c>
      <c r="E119" t="s">
        <v>24</v>
      </c>
      <c r="F119" t="s">
        <v>26</v>
      </c>
      <c r="G119" t="s">
        <v>56</v>
      </c>
      <c r="H119" t="s">
        <v>71</v>
      </c>
      <c r="I119">
        <v>1</v>
      </c>
      <c r="J119" t="s">
        <v>272</v>
      </c>
      <c r="K119" s="3" t="s">
        <v>201</v>
      </c>
      <c r="L119" s="3" t="s">
        <v>172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ユニフォーム渋谷陸斗ICONIC</v>
      </c>
    </row>
    <row r="120" spans="1:20" x14ac:dyDescent="0.3">
      <c r="A120">
        <f>VLOOKUP(Special[[#This Row],[No用]],SetNo[[No.用]:[vlookup 用]],2,FALSE)</f>
        <v>73</v>
      </c>
      <c r="B120">
        <f>IF(A119&lt;&gt;Special[[#This Row],[No]],1,B119+1)</f>
        <v>1</v>
      </c>
      <c r="C120" t="s">
        <v>216</v>
      </c>
      <c r="D120" t="s">
        <v>62</v>
      </c>
      <c r="E120" t="s">
        <v>24</v>
      </c>
      <c r="F120" t="s">
        <v>25</v>
      </c>
      <c r="G120" t="s">
        <v>56</v>
      </c>
      <c r="H120" t="s">
        <v>71</v>
      </c>
      <c r="I120">
        <v>1</v>
      </c>
      <c r="J120" t="s">
        <v>272</v>
      </c>
      <c r="K120" s="3" t="s">
        <v>201</v>
      </c>
      <c r="L120" s="3" t="s">
        <v>172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ユニフォーム池尻隼人ICONIC</v>
      </c>
    </row>
    <row r="121" spans="1:20" x14ac:dyDescent="0.3">
      <c r="A121">
        <f>VLOOKUP(Special[[#This Row],[No用]],SetNo[[No.用]:[vlookup 用]],2,FALSE)</f>
        <v>74</v>
      </c>
      <c r="B121">
        <f>IF(A120&lt;&gt;Special[[#This Row],[No]],1,B120+1)</f>
        <v>1</v>
      </c>
      <c r="C121" t="s">
        <v>216</v>
      </c>
      <c r="D121" t="s">
        <v>63</v>
      </c>
      <c r="E121" t="s">
        <v>28</v>
      </c>
      <c r="F121" t="s">
        <v>25</v>
      </c>
      <c r="G121" t="s">
        <v>64</v>
      </c>
      <c r="H121" t="s">
        <v>71</v>
      </c>
      <c r="I121">
        <v>1</v>
      </c>
      <c r="J121" t="s">
        <v>272</v>
      </c>
      <c r="K121" s="3" t="s">
        <v>201</v>
      </c>
      <c r="L121" s="3" t="s">
        <v>172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ユニフォーム十和田良樹ICONIC</v>
      </c>
    </row>
    <row r="122" spans="1:20" x14ac:dyDescent="0.3">
      <c r="A122">
        <f>VLOOKUP(Special[[#This Row],[No用]],SetNo[[No.用]:[vlookup 用]],2,FALSE)</f>
        <v>75</v>
      </c>
      <c r="B122">
        <f>IF(A121&lt;&gt;Special[[#This Row],[No]],1,B121+1)</f>
        <v>1</v>
      </c>
      <c r="C122" t="s">
        <v>216</v>
      </c>
      <c r="D122" t="s">
        <v>65</v>
      </c>
      <c r="E122" t="s">
        <v>28</v>
      </c>
      <c r="F122" t="s">
        <v>26</v>
      </c>
      <c r="G122" t="s">
        <v>64</v>
      </c>
      <c r="H122" t="s">
        <v>71</v>
      </c>
      <c r="I122">
        <v>1</v>
      </c>
      <c r="J122" t="s">
        <v>272</v>
      </c>
      <c r="K122" s="3" t="s">
        <v>201</v>
      </c>
      <c r="L122" s="3" t="s">
        <v>172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ユニフォーム森岳歩ICONIC</v>
      </c>
    </row>
    <row r="123" spans="1:20" x14ac:dyDescent="0.3">
      <c r="A123">
        <f>VLOOKUP(Special[[#This Row],[No用]],SetNo[[No.用]:[vlookup 用]],2,FALSE)</f>
        <v>76</v>
      </c>
      <c r="B123">
        <f>IF(A122&lt;&gt;Special[[#This Row],[No]],1,B122+1)</f>
        <v>1</v>
      </c>
      <c r="C123" t="s">
        <v>216</v>
      </c>
      <c r="D123" t="s">
        <v>66</v>
      </c>
      <c r="E123" t="s">
        <v>24</v>
      </c>
      <c r="F123" t="s">
        <v>25</v>
      </c>
      <c r="G123" t="s">
        <v>64</v>
      </c>
      <c r="H123" t="s">
        <v>71</v>
      </c>
      <c r="I123">
        <v>1</v>
      </c>
      <c r="J123" t="s">
        <v>272</v>
      </c>
      <c r="K123" s="3" t="s">
        <v>201</v>
      </c>
      <c r="L123" s="3" t="s">
        <v>172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ユニフォーム唐松拓巳ICONIC</v>
      </c>
    </row>
    <row r="124" spans="1:20" x14ac:dyDescent="0.3">
      <c r="A124">
        <f>VLOOKUP(Special[[#This Row],[No用]],SetNo[[No.用]:[vlookup 用]],2,FALSE)</f>
        <v>77</v>
      </c>
      <c r="B124">
        <f>IF(A123&lt;&gt;Special[[#This Row],[No]],1,B123+1)</f>
        <v>1</v>
      </c>
      <c r="C124" t="s">
        <v>216</v>
      </c>
      <c r="D124" t="s">
        <v>67</v>
      </c>
      <c r="E124" t="s">
        <v>28</v>
      </c>
      <c r="F124" t="s">
        <v>25</v>
      </c>
      <c r="G124" t="s">
        <v>64</v>
      </c>
      <c r="H124" t="s">
        <v>71</v>
      </c>
      <c r="I124">
        <v>1</v>
      </c>
      <c r="J124" t="s">
        <v>272</v>
      </c>
      <c r="K124" s="3" t="s">
        <v>201</v>
      </c>
      <c r="L124" s="3" t="s">
        <v>172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ユニフォーム田沢裕樹ICONIC</v>
      </c>
    </row>
    <row r="125" spans="1:20" x14ac:dyDescent="0.3">
      <c r="A125">
        <f>VLOOKUP(Special[[#This Row],[No用]],SetNo[[No.用]:[vlookup 用]],2,FALSE)</f>
        <v>78</v>
      </c>
      <c r="B125">
        <f>IF(A124&lt;&gt;Special[[#This Row],[No]],1,B124+1)</f>
        <v>1</v>
      </c>
      <c r="C125" t="s">
        <v>216</v>
      </c>
      <c r="D125" t="s">
        <v>68</v>
      </c>
      <c r="E125" t="s">
        <v>28</v>
      </c>
      <c r="F125" t="s">
        <v>26</v>
      </c>
      <c r="G125" t="s">
        <v>64</v>
      </c>
      <c r="H125" t="s">
        <v>71</v>
      </c>
      <c r="I125">
        <v>1</v>
      </c>
      <c r="J125" t="s">
        <v>272</v>
      </c>
      <c r="K125" s="3" t="s">
        <v>201</v>
      </c>
      <c r="L125" s="3" t="s">
        <v>172</v>
      </c>
      <c r="M125">
        <v>14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ユニフォーム子安颯真ICONIC</v>
      </c>
    </row>
    <row r="126" spans="1:20" x14ac:dyDescent="0.3">
      <c r="A126">
        <f>VLOOKUP(Special[[#This Row],[No用]],SetNo[[No.用]:[vlookup 用]],2,FALSE)</f>
        <v>79</v>
      </c>
      <c r="B126">
        <f>IF(A125&lt;&gt;Special[[#This Row],[No]],1,B125+1)</f>
        <v>1</v>
      </c>
      <c r="C126" t="s">
        <v>216</v>
      </c>
      <c r="D126" t="s">
        <v>69</v>
      </c>
      <c r="E126" t="s">
        <v>28</v>
      </c>
      <c r="F126" t="s">
        <v>21</v>
      </c>
      <c r="G126" t="s">
        <v>64</v>
      </c>
      <c r="H126" t="s">
        <v>71</v>
      </c>
      <c r="I126">
        <v>1</v>
      </c>
      <c r="J126" t="s">
        <v>272</v>
      </c>
      <c r="K126" s="3" t="s">
        <v>206</v>
      </c>
      <c r="L126" s="3" t="s">
        <v>183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ユニフォーム横手駿ICONIC</v>
      </c>
    </row>
    <row r="127" spans="1:20" x14ac:dyDescent="0.3">
      <c r="A127">
        <f>VLOOKUP(Special[[#This Row],[No用]],SetNo[[No.用]:[vlookup 用]],2,FALSE)</f>
        <v>80</v>
      </c>
      <c r="B127">
        <f>IF(A126&lt;&gt;Special[[#This Row],[No]],1,B126+1)</f>
        <v>1</v>
      </c>
      <c r="C127" t="s">
        <v>216</v>
      </c>
      <c r="D127" t="s">
        <v>70</v>
      </c>
      <c r="E127" t="s">
        <v>28</v>
      </c>
      <c r="F127" t="s">
        <v>31</v>
      </c>
      <c r="G127" t="s">
        <v>64</v>
      </c>
      <c r="H127" t="s">
        <v>71</v>
      </c>
      <c r="I127">
        <v>1</v>
      </c>
      <c r="J127" t="s">
        <v>272</v>
      </c>
      <c r="K127" s="3" t="s">
        <v>201</v>
      </c>
      <c r="L127" s="3" t="s">
        <v>172</v>
      </c>
      <c r="M127">
        <v>14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ユニフォーム夏瀬伊吹ICONIC</v>
      </c>
    </row>
    <row r="128" spans="1:20" x14ac:dyDescent="0.3">
      <c r="A128">
        <f>VLOOKUP(Special[[#This Row],[No用]],SetNo[[No.用]:[vlookup 用]],2,FALSE)</f>
        <v>80</v>
      </c>
      <c r="B128">
        <f>IF(A127&lt;&gt;Special[[#This Row],[No]],1,B127+1)</f>
        <v>2</v>
      </c>
      <c r="C128" t="s">
        <v>216</v>
      </c>
      <c r="D128" t="s">
        <v>70</v>
      </c>
      <c r="E128" t="s">
        <v>28</v>
      </c>
      <c r="F128" t="s">
        <v>31</v>
      </c>
      <c r="G128" t="s">
        <v>64</v>
      </c>
      <c r="H128" t="s">
        <v>71</v>
      </c>
      <c r="I128">
        <v>1</v>
      </c>
      <c r="J128" t="s">
        <v>272</v>
      </c>
      <c r="K128" s="3" t="s">
        <v>288</v>
      </c>
      <c r="L128" s="3" t="s">
        <v>235</v>
      </c>
      <c r="M128">
        <v>44</v>
      </c>
      <c r="N128">
        <v>0</v>
      </c>
      <c r="O128">
        <v>54</v>
      </c>
      <c r="P128">
        <v>0</v>
      </c>
      <c r="T128" t="str">
        <f>Special[[#This Row],[服装]]&amp;Special[[#This Row],[名前]]&amp;Special[[#This Row],[レアリティ]]</f>
        <v>ユニフォーム夏瀬伊吹ICONIC</v>
      </c>
    </row>
    <row r="129" spans="1:20" x14ac:dyDescent="0.3">
      <c r="A129">
        <f>VLOOKUP(Special[[#This Row],[No用]],SetNo[[No.用]:[vlookup 用]],2,FALSE)</f>
        <v>81</v>
      </c>
      <c r="B129">
        <f>IF(A128&lt;&gt;Special[[#This Row],[No]],1,B128+1)</f>
        <v>1</v>
      </c>
      <c r="C129" t="s">
        <v>216</v>
      </c>
      <c r="D129" t="s">
        <v>72</v>
      </c>
      <c r="E129" t="s">
        <v>23</v>
      </c>
      <c r="F129" t="s">
        <v>31</v>
      </c>
      <c r="G129" t="s">
        <v>75</v>
      </c>
      <c r="H129" t="s">
        <v>71</v>
      </c>
      <c r="I129">
        <v>1</v>
      </c>
      <c r="J129" t="s">
        <v>272</v>
      </c>
      <c r="K129" s="3" t="s">
        <v>201</v>
      </c>
      <c r="L129" s="3" t="s">
        <v>172</v>
      </c>
      <c r="M129">
        <v>14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ユニフォーム古牧譲ICONIC</v>
      </c>
    </row>
    <row r="130" spans="1:20" x14ac:dyDescent="0.3">
      <c r="A130">
        <f>VLOOKUP(Special[[#This Row],[No用]],SetNo[[No.用]:[vlookup 用]],2,FALSE)</f>
        <v>81</v>
      </c>
      <c r="B130">
        <f>IF(A129&lt;&gt;Special[[#This Row],[No]],1,B129+1)</f>
        <v>2</v>
      </c>
      <c r="C130" t="s">
        <v>216</v>
      </c>
      <c r="D130" t="s">
        <v>72</v>
      </c>
      <c r="E130" t="s">
        <v>23</v>
      </c>
      <c r="F130" t="s">
        <v>31</v>
      </c>
      <c r="G130" t="s">
        <v>75</v>
      </c>
      <c r="H130" t="s">
        <v>71</v>
      </c>
      <c r="I130">
        <v>1</v>
      </c>
      <c r="J130" t="s">
        <v>272</v>
      </c>
      <c r="K130" s="3" t="s">
        <v>288</v>
      </c>
      <c r="L130" s="3" t="s">
        <v>235</v>
      </c>
      <c r="M130">
        <v>49</v>
      </c>
      <c r="N130">
        <v>0</v>
      </c>
      <c r="O130">
        <v>59</v>
      </c>
      <c r="P130">
        <v>0</v>
      </c>
      <c r="T130" t="str">
        <f>Special[[#This Row],[服装]]&amp;Special[[#This Row],[名前]]&amp;Special[[#This Row],[レアリティ]]</f>
        <v>ユニフォーム古牧譲ICONIC</v>
      </c>
    </row>
    <row r="131" spans="1:20" x14ac:dyDescent="0.3">
      <c r="A131">
        <f>VLOOKUP(Special[[#This Row],[No用]],SetNo[[No.用]:[vlookup 用]],2,FALSE)</f>
        <v>82</v>
      </c>
      <c r="B131">
        <f>IF(A130&lt;&gt;Special[[#This Row],[No]],1,B130+1)</f>
        <v>1</v>
      </c>
      <c r="C131" t="s">
        <v>216</v>
      </c>
      <c r="D131" t="s">
        <v>76</v>
      </c>
      <c r="E131" t="s">
        <v>28</v>
      </c>
      <c r="F131" t="s">
        <v>25</v>
      </c>
      <c r="G131" t="s">
        <v>75</v>
      </c>
      <c r="H131" t="s">
        <v>71</v>
      </c>
      <c r="I131">
        <v>1</v>
      </c>
      <c r="J131" t="s">
        <v>272</v>
      </c>
      <c r="K131" s="3" t="s">
        <v>201</v>
      </c>
      <c r="L131" s="3" t="s">
        <v>172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ユニフォーム浅虫快人ICONIC</v>
      </c>
    </row>
    <row r="132" spans="1:20" x14ac:dyDescent="0.3">
      <c r="A132">
        <f>VLOOKUP(Special[[#This Row],[No用]],SetNo[[No.用]:[vlookup 用]],2,FALSE)</f>
        <v>82</v>
      </c>
      <c r="B132">
        <f>IF(A131&lt;&gt;Special[[#This Row],[No]],1,B131+1)</f>
        <v>2</v>
      </c>
      <c r="C132" t="s">
        <v>216</v>
      </c>
      <c r="D132" t="s">
        <v>76</v>
      </c>
      <c r="E132" t="s">
        <v>28</v>
      </c>
      <c r="F132" t="s">
        <v>25</v>
      </c>
      <c r="G132" t="s">
        <v>75</v>
      </c>
      <c r="H132" t="s">
        <v>71</v>
      </c>
      <c r="I132">
        <v>1</v>
      </c>
      <c r="J132" t="s">
        <v>272</v>
      </c>
      <c r="K132" s="3" t="s">
        <v>293</v>
      </c>
      <c r="L132" s="3" t="s">
        <v>183</v>
      </c>
      <c r="M132">
        <v>14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ユニフォーム浅虫快人ICONIC</v>
      </c>
    </row>
    <row r="133" spans="1:20" x14ac:dyDescent="0.3">
      <c r="A133">
        <f>VLOOKUP(Special[[#This Row],[No用]],SetNo[[No.用]:[vlookup 用]],2,FALSE)</f>
        <v>83</v>
      </c>
      <c r="B133">
        <f>IF(A132&lt;&gt;Special[[#This Row],[No]],1,B132+1)</f>
        <v>1</v>
      </c>
      <c r="C133" t="s">
        <v>216</v>
      </c>
      <c r="D133" t="s">
        <v>79</v>
      </c>
      <c r="E133" t="s">
        <v>23</v>
      </c>
      <c r="F133" t="s">
        <v>21</v>
      </c>
      <c r="G133" t="s">
        <v>75</v>
      </c>
      <c r="H133" t="s">
        <v>71</v>
      </c>
      <c r="I133">
        <v>1</v>
      </c>
      <c r="J133" t="s">
        <v>272</v>
      </c>
      <c r="K133" s="3" t="s">
        <v>206</v>
      </c>
      <c r="L133" s="3" t="s">
        <v>183</v>
      </c>
      <c r="M133">
        <v>14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ユニフォーム南田大志ICONIC</v>
      </c>
    </row>
    <row r="134" spans="1:20" x14ac:dyDescent="0.3">
      <c r="A134">
        <f>VLOOKUP(Special[[#This Row],[No用]],SetNo[[No.用]:[vlookup 用]],2,FALSE)</f>
        <v>83</v>
      </c>
      <c r="B134">
        <f>IF(A133&lt;&gt;Special[[#This Row],[No]],1,B133+1)</f>
        <v>2</v>
      </c>
      <c r="C134" t="s">
        <v>216</v>
      </c>
      <c r="D134" t="s">
        <v>79</v>
      </c>
      <c r="E134" t="s">
        <v>23</v>
      </c>
      <c r="F134" t="s">
        <v>21</v>
      </c>
      <c r="G134" t="s">
        <v>75</v>
      </c>
      <c r="H134" t="s">
        <v>71</v>
      </c>
      <c r="I134">
        <v>1</v>
      </c>
      <c r="J134" t="s">
        <v>272</v>
      </c>
      <c r="K134" s="3" t="s">
        <v>203</v>
      </c>
      <c r="L134" s="3" t="s">
        <v>235</v>
      </c>
      <c r="M134">
        <v>44</v>
      </c>
      <c r="N134">
        <v>0</v>
      </c>
      <c r="O134">
        <v>54</v>
      </c>
      <c r="P134">
        <v>0</v>
      </c>
      <c r="T134" t="str">
        <f>Special[[#This Row],[服装]]&amp;Special[[#This Row],[名前]]&amp;Special[[#This Row],[レアリティ]]</f>
        <v>ユニフォーム南田大志ICONIC</v>
      </c>
    </row>
    <row r="135" spans="1:20" x14ac:dyDescent="0.3">
      <c r="A135">
        <f>VLOOKUP(Special[[#This Row],[No用]],SetNo[[No.用]:[vlookup 用]],2,FALSE)</f>
        <v>84</v>
      </c>
      <c r="B135">
        <f>IF(A134&lt;&gt;Special[[#This Row],[No]],1,B134+1)</f>
        <v>1</v>
      </c>
      <c r="C135" t="s">
        <v>216</v>
      </c>
      <c r="D135" t="s">
        <v>81</v>
      </c>
      <c r="E135" t="s">
        <v>23</v>
      </c>
      <c r="F135" t="s">
        <v>26</v>
      </c>
      <c r="G135" t="s">
        <v>75</v>
      </c>
      <c r="H135" t="s">
        <v>71</v>
      </c>
      <c r="I135">
        <v>1</v>
      </c>
      <c r="J135" t="s">
        <v>272</v>
      </c>
      <c r="K135" s="3" t="s">
        <v>201</v>
      </c>
      <c r="L135" s="3" t="s">
        <v>172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ユニフォーム湯川良明ICONIC</v>
      </c>
    </row>
    <row r="136" spans="1:20" x14ac:dyDescent="0.3">
      <c r="A136">
        <f>VLOOKUP(Special[[#This Row],[No用]],SetNo[[No.用]:[vlookup 用]],2,FALSE)</f>
        <v>85</v>
      </c>
      <c r="B136">
        <f>IF(A135&lt;&gt;Special[[#This Row],[No]],1,B135+1)</f>
        <v>1</v>
      </c>
      <c r="C136" t="s">
        <v>216</v>
      </c>
      <c r="D136" t="s">
        <v>83</v>
      </c>
      <c r="E136" t="s">
        <v>23</v>
      </c>
      <c r="F136" t="s">
        <v>25</v>
      </c>
      <c r="G136" t="s">
        <v>75</v>
      </c>
      <c r="H136" t="s">
        <v>71</v>
      </c>
      <c r="I136">
        <v>1</v>
      </c>
      <c r="J136" t="s">
        <v>272</v>
      </c>
      <c r="K136" s="3" t="s">
        <v>201</v>
      </c>
      <c r="L136" s="3" t="s">
        <v>172</v>
      </c>
      <c r="M136">
        <v>14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ユニフォーム稲垣功ICONIC</v>
      </c>
    </row>
    <row r="137" spans="1:20" x14ac:dyDescent="0.3">
      <c r="A137">
        <f>VLOOKUP(Special[[#This Row],[No用]],SetNo[[No.用]:[vlookup 用]],2,FALSE)</f>
        <v>86</v>
      </c>
      <c r="B137">
        <f>IF(A136&lt;&gt;Special[[#This Row],[No]],1,B136+1)</f>
        <v>1</v>
      </c>
      <c r="C137" t="s">
        <v>216</v>
      </c>
      <c r="D137" t="s">
        <v>86</v>
      </c>
      <c r="E137" t="s">
        <v>23</v>
      </c>
      <c r="F137" t="s">
        <v>26</v>
      </c>
      <c r="G137" t="s">
        <v>75</v>
      </c>
      <c r="H137" t="s">
        <v>71</v>
      </c>
      <c r="I137">
        <v>1</v>
      </c>
      <c r="J137" t="s">
        <v>272</v>
      </c>
      <c r="K137" s="3" t="s">
        <v>201</v>
      </c>
      <c r="L137" s="3" t="s">
        <v>172</v>
      </c>
      <c r="M137">
        <v>14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ユニフォーム馬門英治ICONIC</v>
      </c>
    </row>
    <row r="138" spans="1:20" x14ac:dyDescent="0.3">
      <c r="A138">
        <f>VLOOKUP(Special[[#This Row],[No用]],SetNo[[No.用]:[vlookup 用]],2,FALSE)</f>
        <v>87</v>
      </c>
      <c r="B138">
        <f>IF(A137&lt;&gt;Special[[#This Row],[No]],1,B137+1)</f>
        <v>1</v>
      </c>
      <c r="C138" t="s">
        <v>216</v>
      </c>
      <c r="D138" t="s">
        <v>88</v>
      </c>
      <c r="E138" t="s">
        <v>23</v>
      </c>
      <c r="F138" t="s">
        <v>25</v>
      </c>
      <c r="G138" t="s">
        <v>75</v>
      </c>
      <c r="H138" t="s">
        <v>71</v>
      </c>
      <c r="I138">
        <v>1</v>
      </c>
      <c r="J138" t="s">
        <v>272</v>
      </c>
      <c r="K138" s="3" t="s">
        <v>201</v>
      </c>
      <c r="L138" s="3" t="s">
        <v>172</v>
      </c>
      <c r="M138">
        <v>12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ユニフォーム百沢雄大ICONIC</v>
      </c>
    </row>
    <row r="139" spans="1:20" x14ac:dyDescent="0.3">
      <c r="A139">
        <f>VLOOKUP(Special[[#This Row],[No用]],SetNo[[No.用]:[vlookup 用]],2,FALSE)</f>
        <v>88</v>
      </c>
      <c r="B139">
        <f>IF(A138&lt;&gt;Special[[#This Row],[No]],1,B138+1)</f>
        <v>1</v>
      </c>
      <c r="C139" s="3" t="s">
        <v>716</v>
      </c>
      <c r="D139" t="s">
        <v>88</v>
      </c>
      <c r="E139" s="3" t="s">
        <v>90</v>
      </c>
      <c r="F139" t="s">
        <v>78</v>
      </c>
      <c r="G139" t="s">
        <v>75</v>
      </c>
      <c r="H139" t="s">
        <v>71</v>
      </c>
      <c r="I139">
        <v>1</v>
      </c>
      <c r="J139" t="s">
        <v>272</v>
      </c>
      <c r="K139" s="3" t="s">
        <v>201</v>
      </c>
      <c r="L139" s="3" t="s">
        <v>172</v>
      </c>
      <c r="M139">
        <v>12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職業体験百沢雄大ICONIC</v>
      </c>
    </row>
    <row r="140" spans="1:20" x14ac:dyDescent="0.3">
      <c r="A140">
        <f>VLOOKUP(Special[[#This Row],[No用]],SetNo[[No.用]:[vlookup 用]],2,FALSE)</f>
        <v>89</v>
      </c>
      <c r="B140">
        <f>IF(A139&lt;&gt;Special[[#This Row],[No]],1,B139+1)</f>
        <v>1</v>
      </c>
      <c r="C140" t="s">
        <v>108</v>
      </c>
      <c r="D140" t="s">
        <v>89</v>
      </c>
      <c r="E140" t="s">
        <v>90</v>
      </c>
      <c r="F140" t="s">
        <v>78</v>
      </c>
      <c r="G140" t="s">
        <v>91</v>
      </c>
      <c r="H140" t="s">
        <v>71</v>
      </c>
      <c r="I140">
        <v>1</v>
      </c>
      <c r="J140" t="s">
        <v>272</v>
      </c>
      <c r="K140" s="3" t="s">
        <v>201</v>
      </c>
      <c r="L140" s="3" t="s">
        <v>172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ユニフォーム照島游児ICONIC</v>
      </c>
    </row>
    <row r="141" spans="1:20" x14ac:dyDescent="0.3">
      <c r="A141">
        <f>VLOOKUP(Special[[#This Row],[No用]],SetNo[[No.用]:[vlookup 用]],2,FALSE)</f>
        <v>89</v>
      </c>
      <c r="B141">
        <f>IF(A140&lt;&gt;Special[[#This Row],[No]],1,B140+1)</f>
        <v>2</v>
      </c>
      <c r="C141" t="s">
        <v>108</v>
      </c>
      <c r="D141" t="s">
        <v>89</v>
      </c>
      <c r="E141" t="s">
        <v>90</v>
      </c>
      <c r="F141" t="s">
        <v>78</v>
      </c>
      <c r="G141" t="s">
        <v>91</v>
      </c>
      <c r="H141" t="s">
        <v>71</v>
      </c>
      <c r="I141">
        <v>1</v>
      </c>
      <c r="J141" t="s">
        <v>272</v>
      </c>
      <c r="K141" s="3" t="s">
        <v>403</v>
      </c>
      <c r="L141" s="3" t="s">
        <v>235</v>
      </c>
      <c r="M141">
        <v>51</v>
      </c>
      <c r="N141">
        <v>0</v>
      </c>
      <c r="O141">
        <v>61</v>
      </c>
      <c r="P141">
        <v>0</v>
      </c>
      <c r="T141" t="str">
        <f>Special[[#This Row],[服装]]&amp;Special[[#This Row],[名前]]&amp;Special[[#This Row],[レアリティ]]</f>
        <v>ユニフォーム照島游児ICONIC</v>
      </c>
    </row>
    <row r="142" spans="1:20" x14ac:dyDescent="0.3">
      <c r="A142">
        <f>VLOOKUP(Special[[#This Row],[No用]],SetNo[[No.用]:[vlookup 用]],2,FALSE)</f>
        <v>90</v>
      </c>
      <c r="B142">
        <f>IF(A141&lt;&gt;Special[[#This Row],[No]],1,B141+1)</f>
        <v>1</v>
      </c>
      <c r="C142" t="s">
        <v>149</v>
      </c>
      <c r="D142" t="s">
        <v>89</v>
      </c>
      <c r="E142" t="s">
        <v>77</v>
      </c>
      <c r="F142" t="s">
        <v>78</v>
      </c>
      <c r="G142" t="s">
        <v>91</v>
      </c>
      <c r="H142" t="s">
        <v>71</v>
      </c>
      <c r="I142">
        <v>1</v>
      </c>
      <c r="J142" t="s">
        <v>272</v>
      </c>
      <c r="K142" s="3" t="s">
        <v>201</v>
      </c>
      <c r="L142" s="3" t="s">
        <v>172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制服照島游児ICONIC</v>
      </c>
    </row>
    <row r="143" spans="1:20" x14ac:dyDescent="0.3">
      <c r="A143">
        <f>VLOOKUP(Special[[#This Row],[No用]],SetNo[[No.用]:[vlookup 用]],2,FALSE)</f>
        <v>91</v>
      </c>
      <c r="B143">
        <f>IF(A142&lt;&gt;Special[[#This Row],[No]],1,B142+1)</f>
        <v>1</v>
      </c>
      <c r="C143" t="s">
        <v>108</v>
      </c>
      <c r="D143" t="s">
        <v>92</v>
      </c>
      <c r="E143" t="s">
        <v>90</v>
      </c>
      <c r="F143" t="s">
        <v>82</v>
      </c>
      <c r="G143" t="s">
        <v>91</v>
      </c>
      <c r="H143" t="s">
        <v>71</v>
      </c>
      <c r="I143">
        <v>1</v>
      </c>
      <c r="J143" t="s">
        <v>272</v>
      </c>
      <c r="K143" s="3" t="s">
        <v>201</v>
      </c>
      <c r="L143" s="3" t="s">
        <v>172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ユニフォーム母畑和馬ICONIC</v>
      </c>
    </row>
    <row r="144" spans="1:20" x14ac:dyDescent="0.3">
      <c r="A144">
        <f>VLOOKUP(Special[[#This Row],[No用]],SetNo[[No.用]:[vlookup 用]],2,FALSE)</f>
        <v>92</v>
      </c>
      <c r="B144">
        <f>IF(A143&lt;&gt;Special[[#This Row],[No]],1,B143+1)</f>
        <v>1</v>
      </c>
      <c r="C144" t="s">
        <v>108</v>
      </c>
      <c r="D144" t="s">
        <v>93</v>
      </c>
      <c r="E144" t="s">
        <v>73</v>
      </c>
      <c r="F144" t="s">
        <v>74</v>
      </c>
      <c r="G144" t="s">
        <v>91</v>
      </c>
      <c r="H144" t="s">
        <v>71</v>
      </c>
      <c r="I144">
        <v>1</v>
      </c>
      <c r="J144" t="s">
        <v>272</v>
      </c>
      <c r="K144" s="3" t="s">
        <v>201</v>
      </c>
      <c r="L144" s="3" t="s">
        <v>172</v>
      </c>
      <c r="M144">
        <v>14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ユニフォーム二岐丈晴ICONIC</v>
      </c>
    </row>
    <row r="145" spans="1:20" x14ac:dyDescent="0.3">
      <c r="A145">
        <f>VLOOKUP(Special[[#This Row],[No用]],SetNo[[No.用]:[vlookup 用]],2,FALSE)</f>
        <v>93</v>
      </c>
      <c r="B145">
        <f>IF(A144&lt;&gt;Special[[#This Row],[No]],1,B144+1)</f>
        <v>1</v>
      </c>
      <c r="C145" t="s">
        <v>149</v>
      </c>
      <c r="D145" t="s">
        <v>93</v>
      </c>
      <c r="E145" t="s">
        <v>90</v>
      </c>
      <c r="F145" t="s">
        <v>74</v>
      </c>
      <c r="G145" t="s">
        <v>91</v>
      </c>
      <c r="H145" t="s">
        <v>71</v>
      </c>
      <c r="I145">
        <v>1</v>
      </c>
      <c r="J145" t="s">
        <v>272</v>
      </c>
      <c r="K145" s="3" t="s">
        <v>201</v>
      </c>
      <c r="L145" s="3" t="s">
        <v>172</v>
      </c>
      <c r="M145">
        <v>14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制服二岐丈晴ICONIC</v>
      </c>
    </row>
    <row r="146" spans="1:20" x14ac:dyDescent="0.3">
      <c r="A146">
        <f>VLOOKUP(Special[[#This Row],[No用]],SetNo[[No.用]:[vlookup 用]],2,FALSE)</f>
        <v>94</v>
      </c>
      <c r="B146">
        <f>IF(A145&lt;&gt;Special[[#This Row],[No]],1,B145+1)</f>
        <v>1</v>
      </c>
      <c r="C146" t="s">
        <v>108</v>
      </c>
      <c r="D146" t="s">
        <v>99</v>
      </c>
      <c r="E146" t="s">
        <v>73</v>
      </c>
      <c r="F146" t="s">
        <v>78</v>
      </c>
      <c r="G146" t="s">
        <v>91</v>
      </c>
      <c r="H146" t="s">
        <v>71</v>
      </c>
      <c r="I146">
        <v>1</v>
      </c>
      <c r="J146" t="s">
        <v>272</v>
      </c>
      <c r="K146" s="3" t="s">
        <v>201</v>
      </c>
      <c r="L146" s="3" t="s">
        <v>172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ユニフォーム沼尻凛太郎ICONIC</v>
      </c>
    </row>
    <row r="147" spans="1:20" x14ac:dyDescent="0.3">
      <c r="A147">
        <f>VLOOKUP(Special[[#This Row],[No用]],SetNo[[No.用]:[vlookup 用]],2,FALSE)</f>
        <v>94</v>
      </c>
      <c r="B147">
        <f>IF(A146&lt;&gt;Special[[#This Row],[No]],1,B146+1)</f>
        <v>2</v>
      </c>
      <c r="C147" t="s">
        <v>108</v>
      </c>
      <c r="D147" t="s">
        <v>99</v>
      </c>
      <c r="E147" t="s">
        <v>73</v>
      </c>
      <c r="F147" t="s">
        <v>78</v>
      </c>
      <c r="G147" t="s">
        <v>91</v>
      </c>
      <c r="H147" t="s">
        <v>71</v>
      </c>
      <c r="I147">
        <v>1</v>
      </c>
      <c r="J147" t="s">
        <v>272</v>
      </c>
      <c r="K147" s="3" t="s">
        <v>288</v>
      </c>
      <c r="L147" s="3" t="s">
        <v>235</v>
      </c>
      <c r="M147">
        <v>45</v>
      </c>
      <c r="N147">
        <v>0</v>
      </c>
      <c r="O147">
        <v>55</v>
      </c>
      <c r="P147">
        <v>0</v>
      </c>
      <c r="T147" t="str">
        <f>Special[[#This Row],[服装]]&amp;Special[[#This Row],[名前]]&amp;Special[[#This Row],[レアリティ]]</f>
        <v>ユニフォーム沼尻凛太郎ICONIC</v>
      </c>
    </row>
    <row r="148" spans="1:20" x14ac:dyDescent="0.3">
      <c r="A148">
        <f>VLOOKUP(Special[[#This Row],[No用]],SetNo[[No.用]:[vlookup 用]],2,FALSE)</f>
        <v>95</v>
      </c>
      <c r="B148">
        <f>IF(A147&lt;&gt;Special[[#This Row],[No]],1,B147+1)</f>
        <v>1</v>
      </c>
      <c r="C148" t="s">
        <v>108</v>
      </c>
      <c r="D148" t="s">
        <v>94</v>
      </c>
      <c r="E148" t="s">
        <v>90</v>
      </c>
      <c r="F148" t="s">
        <v>82</v>
      </c>
      <c r="G148" t="s">
        <v>91</v>
      </c>
      <c r="H148" t="s">
        <v>71</v>
      </c>
      <c r="I148">
        <v>1</v>
      </c>
      <c r="J148" t="s">
        <v>272</v>
      </c>
      <c r="K148" s="3" t="s">
        <v>201</v>
      </c>
      <c r="L148" s="3" t="s">
        <v>172</v>
      </c>
      <c r="M148">
        <v>14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ユニフォーム飯坂信義ICONIC</v>
      </c>
    </row>
    <row r="149" spans="1:20" x14ac:dyDescent="0.3">
      <c r="A149">
        <f>VLOOKUP(Special[[#This Row],[No用]],SetNo[[No.用]:[vlookup 用]],2,FALSE)</f>
        <v>96</v>
      </c>
      <c r="B149">
        <f>IF(A148&lt;&gt;Special[[#This Row],[No]],1,B148+1)</f>
        <v>1</v>
      </c>
      <c r="C149" t="s">
        <v>108</v>
      </c>
      <c r="D149" t="s">
        <v>95</v>
      </c>
      <c r="E149" t="s">
        <v>90</v>
      </c>
      <c r="F149" t="s">
        <v>78</v>
      </c>
      <c r="G149" t="s">
        <v>91</v>
      </c>
      <c r="H149" t="s">
        <v>71</v>
      </c>
      <c r="I149">
        <v>1</v>
      </c>
      <c r="J149" t="s">
        <v>272</v>
      </c>
      <c r="K149" s="3" t="s">
        <v>201</v>
      </c>
      <c r="L149" s="3" t="s">
        <v>172</v>
      </c>
      <c r="M149">
        <v>14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ユニフォーム東山勝道ICONIC</v>
      </c>
    </row>
    <row r="150" spans="1:20" x14ac:dyDescent="0.3">
      <c r="A150">
        <f>VLOOKUP(Special[[#This Row],[No用]],SetNo[[No.用]:[vlookup 用]],2,FALSE)</f>
        <v>97</v>
      </c>
      <c r="B150">
        <f>IF(A149&lt;&gt;Special[[#This Row],[No]],1,B149+1)</f>
        <v>1</v>
      </c>
      <c r="C150" t="s">
        <v>108</v>
      </c>
      <c r="D150" t="s">
        <v>96</v>
      </c>
      <c r="E150" t="s">
        <v>90</v>
      </c>
      <c r="F150" t="s">
        <v>80</v>
      </c>
      <c r="G150" t="s">
        <v>91</v>
      </c>
      <c r="H150" t="s">
        <v>71</v>
      </c>
      <c r="I150">
        <v>1</v>
      </c>
      <c r="J150" t="s">
        <v>272</v>
      </c>
      <c r="K150" s="3" t="s">
        <v>206</v>
      </c>
      <c r="L150" s="3" t="s">
        <v>183</v>
      </c>
      <c r="M150">
        <v>43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ユニフォーム土湯新ICONIC</v>
      </c>
    </row>
    <row r="151" spans="1:20" x14ac:dyDescent="0.3">
      <c r="A151">
        <f>VLOOKUP(Special[[#This Row],[No用]],SetNo[[No.用]:[vlookup 用]],2,FALSE)</f>
        <v>98</v>
      </c>
      <c r="B151">
        <f>IF(A150&lt;&gt;Special[[#This Row],[No]],1,B150+1)</f>
        <v>1</v>
      </c>
      <c r="C151" t="s">
        <v>216</v>
      </c>
      <c r="D151" t="s">
        <v>582</v>
      </c>
      <c r="E151" t="s">
        <v>28</v>
      </c>
      <c r="F151" t="s">
        <v>25</v>
      </c>
      <c r="G151" t="s">
        <v>157</v>
      </c>
      <c r="H151" t="s">
        <v>71</v>
      </c>
      <c r="I151">
        <v>1</v>
      </c>
      <c r="J151" t="s">
        <v>272</v>
      </c>
      <c r="K151" s="3" t="s">
        <v>201</v>
      </c>
      <c r="L151" s="3" t="s">
        <v>172</v>
      </c>
      <c r="M151">
        <v>13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ユニフォーム中島猛ICONIC</v>
      </c>
    </row>
    <row r="152" spans="1:20" x14ac:dyDescent="0.3">
      <c r="A152">
        <f>VLOOKUP(Special[[#This Row],[No用]],SetNo[[No.用]:[vlookup 用]],2,FALSE)</f>
        <v>98</v>
      </c>
      <c r="B152">
        <f>IF(A151&lt;&gt;Special[[#This Row],[No]],1,B151+1)</f>
        <v>2</v>
      </c>
      <c r="C152" t="s">
        <v>216</v>
      </c>
      <c r="D152" t="s">
        <v>582</v>
      </c>
      <c r="E152" t="s">
        <v>28</v>
      </c>
      <c r="F152" t="s">
        <v>25</v>
      </c>
      <c r="G152" t="s">
        <v>157</v>
      </c>
      <c r="H152" t="s">
        <v>71</v>
      </c>
      <c r="I152">
        <v>1</v>
      </c>
      <c r="J152" t="s">
        <v>272</v>
      </c>
      <c r="K152" s="3" t="s">
        <v>190</v>
      </c>
      <c r="L152" s="3" t="s">
        <v>235</v>
      </c>
      <c r="M152">
        <v>48</v>
      </c>
      <c r="N152">
        <v>0</v>
      </c>
      <c r="O152">
        <v>58</v>
      </c>
      <c r="P152">
        <v>0</v>
      </c>
      <c r="T152" t="str">
        <f>Special[[#This Row],[服装]]&amp;Special[[#This Row],[名前]]&amp;Special[[#This Row],[レアリティ]]</f>
        <v>ユニフォーム中島猛ICONIC</v>
      </c>
    </row>
    <row r="153" spans="1:20" x14ac:dyDescent="0.3">
      <c r="A153">
        <f>VLOOKUP(Special[[#This Row],[No用]],SetNo[[No.用]:[vlookup 用]],2,FALSE)</f>
        <v>98</v>
      </c>
      <c r="B153">
        <f>IF(A152&lt;&gt;Special[[#This Row],[No]],1,B152+1)</f>
        <v>3</v>
      </c>
      <c r="C153" t="s">
        <v>216</v>
      </c>
      <c r="D153" t="s">
        <v>582</v>
      </c>
      <c r="E153" t="s">
        <v>28</v>
      </c>
      <c r="F153" t="s">
        <v>25</v>
      </c>
      <c r="G153" t="s">
        <v>157</v>
      </c>
      <c r="H153" t="s">
        <v>71</v>
      </c>
      <c r="I153">
        <v>1</v>
      </c>
      <c r="J153" t="s">
        <v>272</v>
      </c>
      <c r="K153" s="3" t="s">
        <v>288</v>
      </c>
      <c r="L153" s="3" t="s">
        <v>235</v>
      </c>
      <c r="M153">
        <v>48</v>
      </c>
      <c r="N153">
        <v>0</v>
      </c>
      <c r="O153">
        <v>58</v>
      </c>
      <c r="P153">
        <v>0</v>
      </c>
      <c r="T153" t="str">
        <f>Special[[#This Row],[服装]]&amp;Special[[#This Row],[名前]]&amp;Special[[#This Row],[レアリティ]]</f>
        <v>ユニフォーム中島猛ICONIC</v>
      </c>
    </row>
    <row r="154" spans="1:20" x14ac:dyDescent="0.3">
      <c r="A154">
        <f>VLOOKUP(Special[[#This Row],[No用]],SetNo[[No.用]:[vlookup 用]],2,FALSE)</f>
        <v>99</v>
      </c>
      <c r="B154">
        <f>IF(A153&lt;&gt;Special[[#This Row],[No]],1,B153+1)</f>
        <v>1</v>
      </c>
      <c r="C154" t="s">
        <v>216</v>
      </c>
      <c r="D154" t="s">
        <v>585</v>
      </c>
      <c r="E154" t="s">
        <v>24</v>
      </c>
      <c r="F154" t="s">
        <v>25</v>
      </c>
      <c r="G154" t="s">
        <v>157</v>
      </c>
      <c r="H154" t="s">
        <v>71</v>
      </c>
      <c r="I154">
        <v>1</v>
      </c>
      <c r="J154" t="s">
        <v>272</v>
      </c>
      <c r="K154" s="3" t="s">
        <v>201</v>
      </c>
      <c r="L154" s="3" t="s">
        <v>172</v>
      </c>
      <c r="M154">
        <v>12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ユニフォーム白石優希ICONIC</v>
      </c>
    </row>
    <row r="155" spans="1:20" x14ac:dyDescent="0.3">
      <c r="A155">
        <f>VLOOKUP(Special[[#This Row],[No用]],SetNo[[No.用]:[vlookup 用]],2,FALSE)</f>
        <v>100</v>
      </c>
      <c r="B155">
        <f>IF(A154&lt;&gt;Special[[#This Row],[No]],1,B154+1)</f>
        <v>1</v>
      </c>
      <c r="C155" t="s">
        <v>216</v>
      </c>
      <c r="D155" t="s">
        <v>588</v>
      </c>
      <c r="E155" t="s">
        <v>28</v>
      </c>
      <c r="F155" t="s">
        <v>31</v>
      </c>
      <c r="G155" t="s">
        <v>157</v>
      </c>
      <c r="H155" t="s">
        <v>71</v>
      </c>
      <c r="I155">
        <v>1</v>
      </c>
      <c r="J155" t="s">
        <v>272</v>
      </c>
      <c r="K155" s="3" t="s">
        <v>201</v>
      </c>
      <c r="L155" s="3" t="s">
        <v>172</v>
      </c>
      <c r="M155">
        <v>13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ユニフォーム花山一雅ICONIC</v>
      </c>
    </row>
    <row r="156" spans="1:20" x14ac:dyDescent="0.3">
      <c r="A156">
        <f>VLOOKUP(Special[[#This Row],[No用]],SetNo[[No.用]:[vlookup 用]],2,FALSE)</f>
        <v>101</v>
      </c>
      <c r="B156">
        <f>IF(A155&lt;&gt;Special[[#This Row],[No]],1,B155+1)</f>
        <v>1</v>
      </c>
      <c r="C156" t="s">
        <v>216</v>
      </c>
      <c r="D156" t="s">
        <v>591</v>
      </c>
      <c r="E156" t="s">
        <v>28</v>
      </c>
      <c r="F156" t="s">
        <v>26</v>
      </c>
      <c r="G156" t="s">
        <v>157</v>
      </c>
      <c r="H156" t="s">
        <v>71</v>
      </c>
      <c r="I156">
        <v>1</v>
      </c>
      <c r="J156" t="s">
        <v>272</v>
      </c>
      <c r="K156" s="3" t="s">
        <v>201</v>
      </c>
      <c r="L156" s="3" t="s">
        <v>172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ユニフォーム鳴子哲平ICONIC</v>
      </c>
    </row>
    <row r="157" spans="1:20" x14ac:dyDescent="0.3">
      <c r="A157">
        <f>VLOOKUP(Special[[#This Row],[No用]],SetNo[[No.用]:[vlookup 用]],2,FALSE)</f>
        <v>102</v>
      </c>
      <c r="B157">
        <f>IF(A156&lt;&gt;Special[[#This Row],[No]],1,B156+1)</f>
        <v>1</v>
      </c>
      <c r="C157" t="s">
        <v>216</v>
      </c>
      <c r="D157" t="s">
        <v>594</v>
      </c>
      <c r="E157" t="s">
        <v>28</v>
      </c>
      <c r="F157" t="s">
        <v>21</v>
      </c>
      <c r="G157" t="s">
        <v>157</v>
      </c>
      <c r="H157" t="s">
        <v>71</v>
      </c>
      <c r="I157">
        <v>1</v>
      </c>
      <c r="J157" t="s">
        <v>272</v>
      </c>
      <c r="K157" s="3" t="s">
        <v>206</v>
      </c>
      <c r="L157" s="3" t="s">
        <v>183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ユニフォーム秋保和光ICONIC</v>
      </c>
    </row>
    <row r="158" spans="1:20" x14ac:dyDescent="0.3">
      <c r="A158">
        <f>VLOOKUP(Special[[#This Row],[No用]],SetNo[[No.用]:[vlookup 用]],2,FALSE)</f>
        <v>103</v>
      </c>
      <c r="B158">
        <f>IF(A157&lt;&gt;Special[[#This Row],[No]],1,B157+1)</f>
        <v>1</v>
      </c>
      <c r="C158" t="s">
        <v>216</v>
      </c>
      <c r="D158" t="s">
        <v>597</v>
      </c>
      <c r="E158" t="s">
        <v>28</v>
      </c>
      <c r="F158" t="s">
        <v>26</v>
      </c>
      <c r="G158" t="s">
        <v>157</v>
      </c>
      <c r="H158" t="s">
        <v>71</v>
      </c>
      <c r="I158">
        <v>1</v>
      </c>
      <c r="J158" t="s">
        <v>272</v>
      </c>
      <c r="K158" s="3" t="s">
        <v>201</v>
      </c>
      <c r="L158" s="3" t="s">
        <v>172</v>
      </c>
      <c r="M158">
        <v>12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ユニフォーム松島剛ICONIC</v>
      </c>
    </row>
    <row r="159" spans="1:20" x14ac:dyDescent="0.3">
      <c r="A159">
        <f>VLOOKUP(Special[[#This Row],[No用]],SetNo[[No.用]:[vlookup 用]],2,FALSE)</f>
        <v>104</v>
      </c>
      <c r="B159">
        <f>IF(A158&lt;&gt;Special[[#This Row],[No]],1,B158+1)</f>
        <v>1</v>
      </c>
      <c r="C159" t="s">
        <v>216</v>
      </c>
      <c r="D159" t="s">
        <v>600</v>
      </c>
      <c r="E159" t="s">
        <v>28</v>
      </c>
      <c r="F159" t="s">
        <v>25</v>
      </c>
      <c r="G159" t="s">
        <v>157</v>
      </c>
      <c r="H159" t="s">
        <v>71</v>
      </c>
      <c r="I159">
        <v>1</v>
      </c>
      <c r="J159" t="s">
        <v>272</v>
      </c>
      <c r="K159" s="3" t="s">
        <v>201</v>
      </c>
      <c r="L159" s="3" t="s">
        <v>172</v>
      </c>
      <c r="M159">
        <v>14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ユニフォーム川渡瞬己ICONIC</v>
      </c>
    </row>
    <row r="160" spans="1:20" x14ac:dyDescent="0.3">
      <c r="A160">
        <f>VLOOKUP(Special[[#This Row],[No用]],SetNo[[No.用]:[vlookup 用]],2,FALSE)</f>
        <v>104</v>
      </c>
      <c r="B160">
        <f>IF(A159&lt;&gt;Special[[#This Row],[No]],1,B159+1)</f>
        <v>2</v>
      </c>
      <c r="C160" t="s">
        <v>216</v>
      </c>
      <c r="D160" t="s">
        <v>600</v>
      </c>
      <c r="E160" t="s">
        <v>28</v>
      </c>
      <c r="F160" t="s">
        <v>25</v>
      </c>
      <c r="G160" t="s">
        <v>157</v>
      </c>
      <c r="H160" t="s">
        <v>71</v>
      </c>
      <c r="I160">
        <v>1</v>
      </c>
      <c r="J160" t="s">
        <v>272</v>
      </c>
      <c r="K160" s="3" t="s">
        <v>403</v>
      </c>
      <c r="L160" s="3" t="s">
        <v>235</v>
      </c>
      <c r="M160">
        <v>47</v>
      </c>
      <c r="N160">
        <v>0</v>
      </c>
      <c r="O160">
        <v>57</v>
      </c>
      <c r="P160">
        <v>0</v>
      </c>
      <c r="T160" t="str">
        <f>Special[[#This Row],[服装]]&amp;Special[[#This Row],[名前]]&amp;Special[[#This Row],[レアリティ]]</f>
        <v>ユニフォーム川渡瞬己ICONIC</v>
      </c>
    </row>
    <row r="161" spans="1:20" x14ac:dyDescent="0.3">
      <c r="A161">
        <f>VLOOKUP(Special[[#This Row],[No用]],SetNo[[No.用]:[vlookup 用]],2,FALSE)</f>
        <v>105</v>
      </c>
      <c r="B161">
        <f>IF(A160&lt;&gt;Special[[#This Row],[No]],1,B160+1)</f>
        <v>1</v>
      </c>
      <c r="C161" t="s">
        <v>108</v>
      </c>
      <c r="D161" t="s">
        <v>109</v>
      </c>
      <c r="E161" t="s">
        <v>73</v>
      </c>
      <c r="F161" t="s">
        <v>78</v>
      </c>
      <c r="G161" t="s">
        <v>118</v>
      </c>
      <c r="H161" t="s">
        <v>71</v>
      </c>
      <c r="I161">
        <v>1</v>
      </c>
      <c r="J161" t="s">
        <v>272</v>
      </c>
      <c r="K161" s="3" t="s">
        <v>201</v>
      </c>
      <c r="L161" s="3" t="s">
        <v>172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ユニフォーム牛島若利ICONIC</v>
      </c>
    </row>
    <row r="162" spans="1:20" x14ac:dyDescent="0.3">
      <c r="A162">
        <f>VLOOKUP(Special[[#This Row],[No用]],SetNo[[No.用]:[vlookup 用]],2,FALSE)</f>
        <v>106</v>
      </c>
      <c r="B162">
        <f>IF(A161&lt;&gt;Special[[#This Row],[No]],1,B161+1)</f>
        <v>1</v>
      </c>
      <c r="C162" t="s">
        <v>116</v>
      </c>
      <c r="D162" t="s">
        <v>109</v>
      </c>
      <c r="E162" t="s">
        <v>90</v>
      </c>
      <c r="F162" t="s">
        <v>78</v>
      </c>
      <c r="G162" t="s">
        <v>118</v>
      </c>
      <c r="H162" t="s">
        <v>71</v>
      </c>
      <c r="I162">
        <v>1</v>
      </c>
      <c r="J162" t="s">
        <v>272</v>
      </c>
      <c r="K162" s="3" t="s">
        <v>201</v>
      </c>
      <c r="L162" s="3" t="s">
        <v>172</v>
      </c>
      <c r="M162">
        <v>13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水着牛島若利ICONIC</v>
      </c>
    </row>
    <row r="163" spans="1:20" x14ac:dyDescent="0.3">
      <c r="A163">
        <f>VLOOKUP(Special[[#This Row],[No用]],SetNo[[No.用]:[vlookup 用]],2,FALSE)</f>
        <v>106</v>
      </c>
      <c r="B163">
        <f>IF(A162&lt;&gt;Special[[#This Row],[No]],1,B162+1)</f>
        <v>2</v>
      </c>
      <c r="C163" t="s">
        <v>116</v>
      </c>
      <c r="D163" t="s">
        <v>109</v>
      </c>
      <c r="E163" t="s">
        <v>90</v>
      </c>
      <c r="F163" t="s">
        <v>78</v>
      </c>
      <c r="G163" t="s">
        <v>118</v>
      </c>
      <c r="H163" t="s">
        <v>71</v>
      </c>
      <c r="I163">
        <v>1</v>
      </c>
      <c r="J163" t="s">
        <v>272</v>
      </c>
      <c r="K163" s="3" t="s">
        <v>285</v>
      </c>
      <c r="L163" s="3" t="s">
        <v>235</v>
      </c>
      <c r="M163">
        <v>51</v>
      </c>
      <c r="N163">
        <v>0</v>
      </c>
      <c r="O163">
        <v>61</v>
      </c>
      <c r="P163">
        <v>0</v>
      </c>
      <c r="T163" t="str">
        <f>Special[[#This Row],[服装]]&amp;Special[[#This Row],[名前]]&amp;Special[[#This Row],[レアリティ]]</f>
        <v>水着牛島若利ICONIC</v>
      </c>
    </row>
    <row r="164" spans="1:20" x14ac:dyDescent="0.3">
      <c r="A164">
        <f>VLOOKUP(Special[[#This Row],[No用]],SetNo[[No.用]:[vlookup 用]],2,FALSE)</f>
        <v>107</v>
      </c>
      <c r="B164">
        <f>IF(A163&lt;&gt;Special[[#This Row],[No]],1,B163+1)</f>
        <v>1</v>
      </c>
      <c r="C164" t="s">
        <v>108</v>
      </c>
      <c r="D164" t="s">
        <v>110</v>
      </c>
      <c r="E164" t="s">
        <v>73</v>
      </c>
      <c r="F164" t="s">
        <v>82</v>
      </c>
      <c r="G164" t="s">
        <v>118</v>
      </c>
      <c r="H164" t="s">
        <v>71</v>
      </c>
      <c r="I164">
        <v>1</v>
      </c>
      <c r="J164" t="s">
        <v>272</v>
      </c>
      <c r="K164" s="3" t="s">
        <v>201</v>
      </c>
      <c r="L164" s="3" t="s">
        <v>172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ユニフォーム天童覚ICONIC</v>
      </c>
    </row>
    <row r="165" spans="1:20" x14ac:dyDescent="0.3">
      <c r="A165">
        <f>VLOOKUP(Special[[#This Row],[No用]],SetNo[[No.用]:[vlookup 用]],2,FALSE)</f>
        <v>107</v>
      </c>
      <c r="B165">
        <f>IF(A164&lt;&gt;Special[[#This Row],[No]],1,B164+1)</f>
        <v>2</v>
      </c>
      <c r="C165" t="s">
        <v>108</v>
      </c>
      <c r="D165" t="s">
        <v>110</v>
      </c>
      <c r="E165" t="s">
        <v>73</v>
      </c>
      <c r="F165" t="s">
        <v>82</v>
      </c>
      <c r="G165" t="s">
        <v>118</v>
      </c>
      <c r="H165" t="s">
        <v>71</v>
      </c>
      <c r="I165">
        <v>1</v>
      </c>
      <c r="J165" t="s">
        <v>272</v>
      </c>
      <c r="K165" s="3" t="s">
        <v>403</v>
      </c>
      <c r="L165" s="3" t="s">
        <v>235</v>
      </c>
      <c r="M165">
        <v>48</v>
      </c>
      <c r="N165">
        <v>0</v>
      </c>
      <c r="O165">
        <v>58</v>
      </c>
      <c r="P165">
        <v>0</v>
      </c>
      <c r="T165" t="str">
        <f>Special[[#This Row],[服装]]&amp;Special[[#This Row],[名前]]&amp;Special[[#This Row],[レアリティ]]</f>
        <v>ユニフォーム天童覚ICONIC</v>
      </c>
    </row>
    <row r="166" spans="1:20" x14ac:dyDescent="0.3">
      <c r="A166">
        <f>VLOOKUP(Special[[#This Row],[No用]],SetNo[[No.用]:[vlookup 用]],2,FALSE)</f>
        <v>108</v>
      </c>
      <c r="B166">
        <f>IF(A165&lt;&gt;Special[[#This Row],[No]],1,B165+1)</f>
        <v>1</v>
      </c>
      <c r="C166" t="s">
        <v>116</v>
      </c>
      <c r="D166" t="s">
        <v>110</v>
      </c>
      <c r="E166" t="s">
        <v>90</v>
      </c>
      <c r="F166" t="s">
        <v>82</v>
      </c>
      <c r="G166" t="s">
        <v>118</v>
      </c>
      <c r="H166" t="s">
        <v>71</v>
      </c>
      <c r="I166">
        <v>1</v>
      </c>
      <c r="J166" t="s">
        <v>272</v>
      </c>
      <c r="K166" s="3" t="s">
        <v>201</v>
      </c>
      <c r="L166" s="3" t="s">
        <v>172</v>
      </c>
      <c r="M166">
        <v>12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水着天童覚ICONIC</v>
      </c>
    </row>
    <row r="167" spans="1:20" x14ac:dyDescent="0.3">
      <c r="A167">
        <f>VLOOKUP(Special[[#This Row],[No用]],SetNo[[No.用]:[vlookup 用]],2,FALSE)</f>
        <v>109</v>
      </c>
      <c r="B167">
        <f>IF(A166&lt;&gt;Special[[#This Row],[No]],1,B166+1)</f>
        <v>1</v>
      </c>
      <c r="C167" t="s">
        <v>108</v>
      </c>
      <c r="D167" t="s">
        <v>111</v>
      </c>
      <c r="E167" t="s">
        <v>77</v>
      </c>
      <c r="F167" t="s">
        <v>78</v>
      </c>
      <c r="G167" t="s">
        <v>118</v>
      </c>
      <c r="H167" t="s">
        <v>71</v>
      </c>
      <c r="I167">
        <v>1</v>
      </c>
      <c r="J167" t="s">
        <v>272</v>
      </c>
      <c r="K167" s="3" t="s">
        <v>201</v>
      </c>
      <c r="L167" s="3" t="s">
        <v>172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ユニフォーム五色工ICONIC</v>
      </c>
    </row>
    <row r="168" spans="1:20" x14ac:dyDescent="0.3">
      <c r="A168">
        <f>VLOOKUP(Special[[#This Row],[No用]],SetNo[[No.用]:[vlookup 用]],2,FALSE)</f>
        <v>109</v>
      </c>
      <c r="B168">
        <f>IF(A167&lt;&gt;Special[[#This Row],[No]],1,B167+1)</f>
        <v>2</v>
      </c>
      <c r="C168" t="s">
        <v>108</v>
      </c>
      <c r="D168" t="s">
        <v>111</v>
      </c>
      <c r="E168" t="s">
        <v>77</v>
      </c>
      <c r="F168" t="s">
        <v>78</v>
      </c>
      <c r="G168" t="s">
        <v>118</v>
      </c>
      <c r="H168" t="s">
        <v>71</v>
      </c>
      <c r="I168">
        <v>1</v>
      </c>
      <c r="J168" t="s">
        <v>272</v>
      </c>
      <c r="K168" s="3" t="s">
        <v>282</v>
      </c>
      <c r="L168" s="3" t="s">
        <v>183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ユニフォーム五色工ICONIC</v>
      </c>
    </row>
    <row r="169" spans="1:20" x14ac:dyDescent="0.3">
      <c r="A169">
        <f>VLOOKUP(Special[[#This Row],[No用]],SetNo[[No.用]:[vlookup 用]],2,FALSE)</f>
        <v>110</v>
      </c>
      <c r="B169">
        <f>IF(A168&lt;&gt;Special[[#This Row],[No]],1,B168+1)</f>
        <v>1</v>
      </c>
      <c r="C169" s="3" t="s">
        <v>716</v>
      </c>
      <c r="D169" t="s">
        <v>111</v>
      </c>
      <c r="E169" s="3" t="s">
        <v>73</v>
      </c>
      <c r="F169" t="s">
        <v>78</v>
      </c>
      <c r="G169" t="s">
        <v>118</v>
      </c>
      <c r="H169" t="s">
        <v>71</v>
      </c>
      <c r="I169">
        <v>1</v>
      </c>
      <c r="J169" t="s">
        <v>272</v>
      </c>
      <c r="K169" s="3" t="s">
        <v>201</v>
      </c>
      <c r="L169" s="3" t="s">
        <v>172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職業体験五色工ICONIC</v>
      </c>
    </row>
    <row r="170" spans="1:20" x14ac:dyDescent="0.3">
      <c r="A170">
        <f>VLOOKUP(Special[[#This Row],[No用]],SetNo[[No.用]:[vlookup 用]],2,FALSE)</f>
        <v>110</v>
      </c>
      <c r="B170">
        <f>IF(A169&lt;&gt;Special[[#This Row],[No]],1,B169+1)</f>
        <v>2</v>
      </c>
      <c r="C170" s="3" t="s">
        <v>716</v>
      </c>
      <c r="D170" t="s">
        <v>111</v>
      </c>
      <c r="E170" s="3" t="s">
        <v>73</v>
      </c>
      <c r="F170" t="s">
        <v>78</v>
      </c>
      <c r="G170" t="s">
        <v>118</v>
      </c>
      <c r="H170" t="s">
        <v>71</v>
      </c>
      <c r="I170">
        <v>1</v>
      </c>
      <c r="J170" t="s">
        <v>272</v>
      </c>
      <c r="K170" s="3" t="s">
        <v>282</v>
      </c>
      <c r="L170" s="3" t="s">
        <v>183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職業体験五色工ICONIC</v>
      </c>
    </row>
    <row r="171" spans="1:20" x14ac:dyDescent="0.3">
      <c r="A171">
        <f>VLOOKUP(Special[[#This Row],[No用]],SetNo[[No.用]:[vlookup 用]],2,FALSE)</f>
        <v>111</v>
      </c>
      <c r="B171">
        <f>IF(A170&lt;&gt;Special[[#This Row],[No]],1,B170+1)</f>
        <v>1</v>
      </c>
      <c r="C171" t="s">
        <v>108</v>
      </c>
      <c r="D171" t="s">
        <v>112</v>
      </c>
      <c r="E171" t="s">
        <v>73</v>
      </c>
      <c r="F171" t="s">
        <v>74</v>
      </c>
      <c r="G171" t="s">
        <v>118</v>
      </c>
      <c r="H171" t="s">
        <v>71</v>
      </c>
      <c r="I171">
        <v>1</v>
      </c>
      <c r="J171" t="s">
        <v>272</v>
      </c>
      <c r="K171" s="3" t="s">
        <v>201</v>
      </c>
      <c r="L171" s="3" t="s">
        <v>172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ユニフォーム白布賢二郎ICONIC</v>
      </c>
    </row>
    <row r="172" spans="1:20" x14ac:dyDescent="0.3">
      <c r="A172">
        <f>VLOOKUP(Special[[#This Row],[No用]],SetNo[[No.用]:[vlookup 用]],2,FALSE)</f>
        <v>112</v>
      </c>
      <c r="B172">
        <f>IF(A171&lt;&gt;Special[[#This Row],[No]],1,B171+1)</f>
        <v>1</v>
      </c>
      <c r="C172" t="s">
        <v>404</v>
      </c>
      <c r="D172" t="s">
        <v>405</v>
      </c>
      <c r="E172" t="s">
        <v>24</v>
      </c>
      <c r="F172" t="s">
        <v>31</v>
      </c>
      <c r="G172" t="s">
        <v>158</v>
      </c>
      <c r="H172" t="s">
        <v>71</v>
      </c>
      <c r="I172">
        <v>1</v>
      </c>
      <c r="J172" t="s">
        <v>272</v>
      </c>
      <c r="K172" t="s">
        <v>420</v>
      </c>
      <c r="L172" t="s">
        <v>287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探偵白布賢二郎ICONIC</v>
      </c>
    </row>
    <row r="173" spans="1:20" x14ac:dyDescent="0.3">
      <c r="A173">
        <f>VLOOKUP(Special[[#This Row],[No用]],SetNo[[No.用]:[vlookup 用]],2,FALSE)</f>
        <v>112</v>
      </c>
      <c r="B173">
        <f>IF(A172&lt;&gt;Special[[#This Row],[No]],1,B172+1)</f>
        <v>2</v>
      </c>
      <c r="C173" t="s">
        <v>404</v>
      </c>
      <c r="D173" t="s">
        <v>405</v>
      </c>
      <c r="E173" t="s">
        <v>24</v>
      </c>
      <c r="F173" t="s">
        <v>31</v>
      </c>
      <c r="G173" t="s">
        <v>158</v>
      </c>
      <c r="H173" t="s">
        <v>71</v>
      </c>
      <c r="I173">
        <v>1</v>
      </c>
      <c r="J173" t="s">
        <v>272</v>
      </c>
      <c r="K173" t="s">
        <v>421</v>
      </c>
      <c r="L173" t="s">
        <v>415</v>
      </c>
      <c r="M173">
        <v>49</v>
      </c>
      <c r="N173">
        <v>0</v>
      </c>
      <c r="O173">
        <v>59</v>
      </c>
      <c r="P173">
        <v>0</v>
      </c>
      <c r="T173" t="str">
        <f>Special[[#This Row],[服装]]&amp;Special[[#This Row],[名前]]&amp;Special[[#This Row],[レアリティ]]</f>
        <v>探偵白布賢二郎ICONIC</v>
      </c>
    </row>
    <row r="174" spans="1:20" x14ac:dyDescent="0.3">
      <c r="A174">
        <f>VLOOKUP(Special[[#This Row],[No用]],SetNo[[No.用]:[vlookup 用]],2,FALSE)</f>
        <v>113</v>
      </c>
      <c r="B174">
        <f>IF(A173&lt;&gt;Special[[#This Row],[No]],1,B173+1)</f>
        <v>1</v>
      </c>
      <c r="C174" t="s">
        <v>108</v>
      </c>
      <c r="D174" t="s">
        <v>113</v>
      </c>
      <c r="E174" t="s">
        <v>73</v>
      </c>
      <c r="F174" t="s">
        <v>78</v>
      </c>
      <c r="G174" t="s">
        <v>118</v>
      </c>
      <c r="H174" t="s">
        <v>71</v>
      </c>
      <c r="I174">
        <v>1</v>
      </c>
      <c r="J174" t="s">
        <v>272</v>
      </c>
      <c r="K174" s="3" t="s">
        <v>201</v>
      </c>
      <c r="L174" s="3" t="s">
        <v>172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ユニフォーム大平獅音ICONIC</v>
      </c>
    </row>
    <row r="175" spans="1:20" x14ac:dyDescent="0.3">
      <c r="A175">
        <f>VLOOKUP(Special[[#This Row],[No用]],SetNo[[No.用]:[vlookup 用]],2,FALSE)</f>
        <v>114</v>
      </c>
      <c r="B175">
        <f>IF(A174&lt;&gt;Special[[#This Row],[No]],1,B174+1)</f>
        <v>1</v>
      </c>
      <c r="C175" t="s">
        <v>108</v>
      </c>
      <c r="D175" t="s">
        <v>114</v>
      </c>
      <c r="E175" t="s">
        <v>73</v>
      </c>
      <c r="F175" t="s">
        <v>82</v>
      </c>
      <c r="G175" t="s">
        <v>118</v>
      </c>
      <c r="H175" t="s">
        <v>71</v>
      </c>
      <c r="I175">
        <v>1</v>
      </c>
      <c r="J175" t="s">
        <v>272</v>
      </c>
      <c r="K175" s="3" t="s">
        <v>201</v>
      </c>
      <c r="L175" s="3" t="s">
        <v>172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ユニフォーム川西太一ICONIC</v>
      </c>
    </row>
    <row r="176" spans="1:20" x14ac:dyDescent="0.3">
      <c r="A176">
        <f>VLOOKUP(Special[[#This Row],[No用]],SetNo[[No.用]:[vlookup 用]],2,FALSE)</f>
        <v>115</v>
      </c>
      <c r="B176">
        <f>IF(A175&lt;&gt;Special[[#This Row],[No]],1,B175+1)</f>
        <v>1</v>
      </c>
      <c r="C176" t="s">
        <v>108</v>
      </c>
      <c r="D176" s="3" t="s">
        <v>675</v>
      </c>
      <c r="E176" t="s">
        <v>73</v>
      </c>
      <c r="F176" t="s">
        <v>74</v>
      </c>
      <c r="G176" t="s">
        <v>118</v>
      </c>
      <c r="H176" t="s">
        <v>71</v>
      </c>
      <c r="I176">
        <v>1</v>
      </c>
      <c r="J176" t="s">
        <v>272</v>
      </c>
      <c r="K176" s="3" t="s">
        <v>201</v>
      </c>
      <c r="L176" s="3" t="s">
        <v>172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ユニフォーム瀬見英太ICONIC</v>
      </c>
    </row>
    <row r="177" spans="1:20" x14ac:dyDescent="0.3">
      <c r="A177">
        <f>VLOOKUP(Special[[#This Row],[No用]],SetNo[[No.用]:[vlookup 用]],2,FALSE)</f>
        <v>116</v>
      </c>
      <c r="B177">
        <f>IF(A176&lt;&gt;Special[[#This Row],[No]],1,B176+1)</f>
        <v>1</v>
      </c>
      <c r="C177" t="s">
        <v>108</v>
      </c>
      <c r="D177" t="s">
        <v>115</v>
      </c>
      <c r="E177" t="s">
        <v>73</v>
      </c>
      <c r="F177" t="s">
        <v>80</v>
      </c>
      <c r="G177" t="s">
        <v>118</v>
      </c>
      <c r="H177" t="s">
        <v>71</v>
      </c>
      <c r="I177">
        <v>1</v>
      </c>
      <c r="J177" t="s">
        <v>272</v>
      </c>
      <c r="K177" s="3" t="s">
        <v>206</v>
      </c>
      <c r="L177" s="3" t="s">
        <v>183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ユニフォーム山形隼人ICONIC</v>
      </c>
    </row>
    <row r="178" spans="1:20" x14ac:dyDescent="0.3">
      <c r="A178">
        <f>VLOOKUP(Special[[#This Row],[No用]],SetNo[[No.用]:[vlookup 用]],2,FALSE)</f>
        <v>117</v>
      </c>
      <c r="B178">
        <f>IF(A177&lt;&gt;Special[[#This Row],[No]],1,B177+1)</f>
        <v>1</v>
      </c>
      <c r="C178" t="s">
        <v>108</v>
      </c>
      <c r="D178" t="s">
        <v>196</v>
      </c>
      <c r="E178" t="s">
        <v>77</v>
      </c>
      <c r="F178" t="s">
        <v>74</v>
      </c>
      <c r="G178" t="s">
        <v>195</v>
      </c>
      <c r="H178" t="s">
        <v>71</v>
      </c>
      <c r="I178">
        <v>1</v>
      </c>
      <c r="J178" t="s">
        <v>272</v>
      </c>
      <c r="K178" s="3" t="s">
        <v>201</v>
      </c>
      <c r="L178" s="3" t="s">
        <v>172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ユニフォーム宮侑ICONIC</v>
      </c>
    </row>
    <row r="179" spans="1:20" x14ac:dyDescent="0.3">
      <c r="A179">
        <f>VLOOKUP(Special[[#This Row],[No用]],SetNo[[No.用]:[vlookup 用]],2,FALSE)</f>
        <v>118</v>
      </c>
      <c r="B179">
        <f>IF(A178&lt;&gt;Special[[#This Row],[No]],1,B178+1)</f>
        <v>1</v>
      </c>
      <c r="C179" t="s">
        <v>108</v>
      </c>
      <c r="D179" t="s">
        <v>197</v>
      </c>
      <c r="E179" t="s">
        <v>90</v>
      </c>
      <c r="F179" t="s">
        <v>78</v>
      </c>
      <c r="G179" t="s">
        <v>195</v>
      </c>
      <c r="H179" t="s">
        <v>71</v>
      </c>
      <c r="I179">
        <v>1</v>
      </c>
      <c r="J179" t="s">
        <v>272</v>
      </c>
      <c r="K179" s="3" t="s">
        <v>201</v>
      </c>
      <c r="L179" s="3" t="s">
        <v>172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ユニフォーム宮治ICONIC</v>
      </c>
    </row>
    <row r="180" spans="1:20" x14ac:dyDescent="0.3">
      <c r="A180">
        <f>VLOOKUP(Special[[#This Row],[No用]],SetNo[[No.用]:[vlookup 用]],2,FALSE)</f>
        <v>119</v>
      </c>
      <c r="B180">
        <f>IF(A179&lt;&gt;Special[[#This Row],[No]],1,B179+1)</f>
        <v>1</v>
      </c>
      <c r="C180" t="s">
        <v>108</v>
      </c>
      <c r="D180" t="s">
        <v>198</v>
      </c>
      <c r="E180" t="s">
        <v>77</v>
      </c>
      <c r="F180" t="s">
        <v>82</v>
      </c>
      <c r="G180" t="s">
        <v>195</v>
      </c>
      <c r="H180" t="s">
        <v>71</v>
      </c>
      <c r="I180">
        <v>1</v>
      </c>
      <c r="J180" t="s">
        <v>272</v>
      </c>
      <c r="K180" s="3" t="s">
        <v>201</v>
      </c>
      <c r="L180" s="3" t="s">
        <v>172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ユニフォーム角名倫太郎ICONIC</v>
      </c>
    </row>
    <row r="181" spans="1:20" x14ac:dyDescent="0.3">
      <c r="A181">
        <f>VLOOKUP(Special[[#This Row],[No用]],SetNo[[No.用]:[vlookup 用]],2,FALSE)</f>
        <v>119</v>
      </c>
      <c r="B181">
        <f>IF(A180&lt;&gt;Special[[#This Row],[No]],1,B180+1)</f>
        <v>2</v>
      </c>
      <c r="C181" t="s">
        <v>108</v>
      </c>
      <c r="D181" t="s">
        <v>198</v>
      </c>
      <c r="E181" t="s">
        <v>77</v>
      </c>
      <c r="F181" t="s">
        <v>82</v>
      </c>
      <c r="G181" t="s">
        <v>195</v>
      </c>
      <c r="H181" t="s">
        <v>71</v>
      </c>
      <c r="I181">
        <v>1</v>
      </c>
      <c r="J181" t="s">
        <v>272</v>
      </c>
      <c r="K181" s="3" t="s">
        <v>293</v>
      </c>
      <c r="L181" s="3" t="s">
        <v>172</v>
      </c>
      <c r="M181">
        <v>26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ユニフォーム角名倫太郎ICONIC</v>
      </c>
    </row>
    <row r="182" spans="1:20" x14ac:dyDescent="0.3">
      <c r="A182">
        <f>VLOOKUP(Special[[#This Row],[No用]],SetNo[[No.用]:[vlookup 用]],2,FALSE)</f>
        <v>120</v>
      </c>
      <c r="B182">
        <f>IF(A181&lt;&gt;Special[[#This Row],[No]],1,B181+1)</f>
        <v>1</v>
      </c>
      <c r="C182" t="s">
        <v>108</v>
      </c>
      <c r="D182" t="s">
        <v>199</v>
      </c>
      <c r="E182" t="s">
        <v>77</v>
      </c>
      <c r="F182" t="s">
        <v>78</v>
      </c>
      <c r="G182" t="s">
        <v>195</v>
      </c>
      <c r="H182" t="s">
        <v>71</v>
      </c>
      <c r="I182">
        <v>1</v>
      </c>
      <c r="J182" t="s">
        <v>272</v>
      </c>
      <c r="K182" s="3" t="s">
        <v>201</v>
      </c>
      <c r="L182" s="3" t="s">
        <v>172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ユニフォーム北信介ICONIC</v>
      </c>
    </row>
    <row r="183" spans="1:20" x14ac:dyDescent="0.3">
      <c r="A183">
        <f>VLOOKUP(Special[[#This Row],[No用]],SetNo[[No.用]:[vlookup 用]],2,FALSE)</f>
        <v>120</v>
      </c>
      <c r="B183">
        <f>IF(A182&lt;&gt;Special[[#This Row],[No]],1,B182+1)</f>
        <v>2</v>
      </c>
      <c r="C183" t="s">
        <v>108</v>
      </c>
      <c r="D183" t="s">
        <v>199</v>
      </c>
      <c r="E183" t="s">
        <v>77</v>
      </c>
      <c r="F183" t="s">
        <v>78</v>
      </c>
      <c r="G183" t="s">
        <v>195</v>
      </c>
      <c r="H183" t="s">
        <v>71</v>
      </c>
      <c r="I183">
        <v>1</v>
      </c>
      <c r="J183" t="s">
        <v>272</v>
      </c>
      <c r="K183" s="3" t="s">
        <v>288</v>
      </c>
      <c r="L183" s="3" t="s">
        <v>235</v>
      </c>
      <c r="M183">
        <v>47</v>
      </c>
      <c r="N183">
        <v>0</v>
      </c>
      <c r="O183">
        <v>57</v>
      </c>
      <c r="P183">
        <v>0</v>
      </c>
      <c r="T183" t="str">
        <f>Special[[#This Row],[服装]]&amp;Special[[#This Row],[名前]]&amp;Special[[#This Row],[レアリティ]]</f>
        <v>ユニフォーム北信介ICONIC</v>
      </c>
    </row>
    <row r="184" spans="1:20" x14ac:dyDescent="0.3">
      <c r="A184">
        <f>VLOOKUP(Special[[#This Row],[No用]],SetNo[[No.用]:[vlookup 用]],2,FALSE)</f>
        <v>121</v>
      </c>
      <c r="B184">
        <f>IF(A183&lt;&gt;Special[[#This Row],[No]],1,B183+1)</f>
        <v>1</v>
      </c>
      <c r="C184" t="s">
        <v>108</v>
      </c>
      <c r="D184" s="3" t="s">
        <v>678</v>
      </c>
      <c r="E184" t="s">
        <v>77</v>
      </c>
      <c r="F184" s="3" t="s">
        <v>78</v>
      </c>
      <c r="G184" t="s">
        <v>195</v>
      </c>
      <c r="H184" t="s">
        <v>71</v>
      </c>
      <c r="I184">
        <v>1</v>
      </c>
      <c r="J184" t="s">
        <v>272</v>
      </c>
      <c r="K184" s="3" t="s">
        <v>201</v>
      </c>
      <c r="L184" s="3" t="s">
        <v>172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ユニフォーム尾白アランICONIC</v>
      </c>
    </row>
    <row r="185" spans="1:20" x14ac:dyDescent="0.3">
      <c r="A185">
        <f>VLOOKUP(Special[[#This Row],[No用]],SetNo[[No.用]:[vlookup 用]],2,FALSE)</f>
        <v>122</v>
      </c>
      <c r="B185">
        <f>IF(A184&lt;&gt;Special[[#This Row],[No]],1,B184+1)</f>
        <v>1</v>
      </c>
      <c r="C185" t="s">
        <v>108</v>
      </c>
      <c r="D185" s="3" t="s">
        <v>680</v>
      </c>
      <c r="E185" t="s">
        <v>77</v>
      </c>
      <c r="F185" s="3" t="s">
        <v>80</v>
      </c>
      <c r="G185" t="s">
        <v>195</v>
      </c>
      <c r="H185" t="s">
        <v>71</v>
      </c>
      <c r="I185">
        <v>1</v>
      </c>
      <c r="J185" t="s">
        <v>272</v>
      </c>
      <c r="K185" s="3" t="s">
        <v>206</v>
      </c>
      <c r="L185" s="3" t="s">
        <v>183</v>
      </c>
      <c r="M185">
        <v>36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ユニフォーム赤木路成ICONIC</v>
      </c>
    </row>
    <row r="186" spans="1:20" x14ac:dyDescent="0.3">
      <c r="A186">
        <f>VLOOKUP(Special[[#This Row],[No用]],SetNo[[No.用]:[vlookup 用]],2,FALSE)</f>
        <v>123</v>
      </c>
      <c r="B186">
        <f>IF(A185&lt;&gt;Special[[#This Row],[No]],1,B185+1)</f>
        <v>1</v>
      </c>
      <c r="C186" t="s">
        <v>108</v>
      </c>
      <c r="D186" s="3" t="s">
        <v>682</v>
      </c>
      <c r="E186" t="s">
        <v>77</v>
      </c>
      <c r="F186" s="3" t="s">
        <v>82</v>
      </c>
      <c r="G186" t="s">
        <v>195</v>
      </c>
      <c r="H186" t="s">
        <v>71</v>
      </c>
      <c r="I186">
        <v>1</v>
      </c>
      <c r="J186" t="s">
        <v>272</v>
      </c>
      <c r="K186" s="3" t="s">
        <v>201</v>
      </c>
      <c r="L186" s="3" t="s">
        <v>172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ユニフォーム大耳練ICONIC</v>
      </c>
    </row>
    <row r="187" spans="1:20" x14ac:dyDescent="0.3">
      <c r="A187">
        <f>VLOOKUP(Special[[#This Row],[No用]],SetNo[[No.用]:[vlookup 用]],2,FALSE)</f>
        <v>124</v>
      </c>
      <c r="B187">
        <f>IF(A186&lt;&gt;Special[[#This Row],[No]],1,B186+1)</f>
        <v>1</v>
      </c>
      <c r="C187" t="s">
        <v>108</v>
      </c>
      <c r="D187" s="3" t="s">
        <v>684</v>
      </c>
      <c r="E187" t="s">
        <v>77</v>
      </c>
      <c r="F187" s="3" t="s">
        <v>78</v>
      </c>
      <c r="G187" t="s">
        <v>195</v>
      </c>
      <c r="H187" t="s">
        <v>71</v>
      </c>
      <c r="I187">
        <v>1</v>
      </c>
      <c r="J187" t="s">
        <v>272</v>
      </c>
      <c r="K187" s="3" t="s">
        <v>201</v>
      </c>
      <c r="L187" s="3" t="s">
        <v>172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ユニフォーム理石平介ICONIC</v>
      </c>
    </row>
    <row r="188" spans="1:20" x14ac:dyDescent="0.3">
      <c r="A188">
        <f>VLOOKUP(Special[[#This Row],[No用]],SetNo[[No.用]:[vlookup 用]],2,FALSE)</f>
        <v>124</v>
      </c>
      <c r="B188">
        <f>IF(A187&lt;&gt;Special[[#This Row],[No]],1,B187+1)</f>
        <v>2</v>
      </c>
      <c r="C188" t="s">
        <v>108</v>
      </c>
      <c r="D188" s="3" t="s">
        <v>684</v>
      </c>
      <c r="E188" t="s">
        <v>77</v>
      </c>
      <c r="F188" s="3" t="s">
        <v>78</v>
      </c>
      <c r="G188" t="s">
        <v>195</v>
      </c>
      <c r="H188" t="s">
        <v>71</v>
      </c>
      <c r="I188">
        <v>1</v>
      </c>
      <c r="J188" t="s">
        <v>272</v>
      </c>
      <c r="K188" s="3" t="s">
        <v>190</v>
      </c>
      <c r="L188" s="3" t="s">
        <v>183</v>
      </c>
      <c r="M188">
        <v>29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ユニフォーム理石平介ICONIC</v>
      </c>
    </row>
    <row r="189" spans="1:20" x14ac:dyDescent="0.3">
      <c r="A189">
        <f>VLOOKUP(Special[[#This Row],[No用]],SetNo[[No.用]:[vlookup 用]],2,FALSE)</f>
        <v>125</v>
      </c>
      <c r="B189">
        <f>IF(A188&lt;&gt;Special[[#This Row],[No]],1,B188+1)</f>
        <v>1</v>
      </c>
      <c r="C189" t="s">
        <v>108</v>
      </c>
      <c r="D189" t="s">
        <v>122</v>
      </c>
      <c r="E189" t="s">
        <v>90</v>
      </c>
      <c r="F189" t="s">
        <v>78</v>
      </c>
      <c r="G189" t="s">
        <v>128</v>
      </c>
      <c r="H189" t="s">
        <v>71</v>
      </c>
      <c r="I189">
        <v>1</v>
      </c>
      <c r="J189" t="s">
        <v>272</v>
      </c>
      <c r="K189" s="3" t="s">
        <v>201</v>
      </c>
      <c r="L189" s="3" t="s">
        <v>172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ユニフォーム木兎光太郎ICONIC</v>
      </c>
    </row>
    <row r="190" spans="1:20" x14ac:dyDescent="0.3">
      <c r="A190">
        <f>VLOOKUP(Special[[#This Row],[No用]],SetNo[[No.用]:[vlookup 用]],2,FALSE)</f>
        <v>125</v>
      </c>
      <c r="B190">
        <f>IF(A189&lt;&gt;Special[[#This Row],[No]],1,B189+1)</f>
        <v>2</v>
      </c>
      <c r="C190" t="s">
        <v>108</v>
      </c>
      <c r="D190" t="s">
        <v>122</v>
      </c>
      <c r="E190" t="s">
        <v>90</v>
      </c>
      <c r="F190" t="s">
        <v>78</v>
      </c>
      <c r="G190" t="s">
        <v>128</v>
      </c>
      <c r="H190" t="s">
        <v>71</v>
      </c>
      <c r="I190">
        <v>1</v>
      </c>
      <c r="J190" t="s">
        <v>272</v>
      </c>
      <c r="K190" s="3" t="s">
        <v>285</v>
      </c>
      <c r="L190" s="3" t="s">
        <v>235</v>
      </c>
      <c r="M190">
        <v>51</v>
      </c>
      <c r="N190">
        <v>0</v>
      </c>
      <c r="O190">
        <v>61</v>
      </c>
      <c r="P190">
        <v>0</v>
      </c>
      <c r="T190" t="str">
        <f>Special[[#This Row],[服装]]&amp;Special[[#This Row],[名前]]&amp;Special[[#This Row],[レアリティ]]</f>
        <v>ユニフォーム木兎光太郎ICONIC</v>
      </c>
    </row>
    <row r="191" spans="1:20" x14ac:dyDescent="0.3">
      <c r="A191">
        <f>VLOOKUP(Special[[#This Row],[No用]],SetNo[[No.用]:[vlookup 用]],2,FALSE)</f>
        <v>125</v>
      </c>
      <c r="B191">
        <f>IF(A190&lt;&gt;Special[[#This Row],[No]],1,B190+1)</f>
        <v>3</v>
      </c>
      <c r="C191" t="s">
        <v>108</v>
      </c>
      <c r="D191" t="s">
        <v>122</v>
      </c>
      <c r="E191" t="s">
        <v>90</v>
      </c>
      <c r="F191" t="s">
        <v>78</v>
      </c>
      <c r="G191" t="s">
        <v>128</v>
      </c>
      <c r="H191" t="s">
        <v>71</v>
      </c>
      <c r="I191">
        <v>1</v>
      </c>
      <c r="J191" t="s">
        <v>272</v>
      </c>
      <c r="K191" s="3" t="s">
        <v>870</v>
      </c>
      <c r="L191" s="3" t="s">
        <v>235</v>
      </c>
      <c r="M191">
        <v>51</v>
      </c>
      <c r="N191">
        <v>0</v>
      </c>
      <c r="O191">
        <v>61</v>
      </c>
      <c r="P191">
        <v>0</v>
      </c>
      <c r="Q191" s="3" t="s">
        <v>871</v>
      </c>
      <c r="T191" t="str">
        <f>Special[[#This Row],[服装]]&amp;Special[[#This Row],[名前]]&amp;Special[[#This Row],[レアリティ]]</f>
        <v>ユニフォーム木兎光太郎ICONIC</v>
      </c>
    </row>
    <row r="192" spans="1:20" x14ac:dyDescent="0.3">
      <c r="A192">
        <f>VLOOKUP(Special[[#This Row],[No用]],SetNo[[No.用]:[vlookup 用]],2,FALSE)</f>
        <v>126</v>
      </c>
      <c r="B192">
        <f>IF(A191&lt;&gt;Special[[#This Row],[No]],1,B191+1)</f>
        <v>1</v>
      </c>
      <c r="C192" t="s">
        <v>150</v>
      </c>
      <c r="D192" t="s">
        <v>122</v>
      </c>
      <c r="E192" t="s">
        <v>77</v>
      </c>
      <c r="F192" t="s">
        <v>78</v>
      </c>
      <c r="G192" t="s">
        <v>128</v>
      </c>
      <c r="H192" t="s">
        <v>71</v>
      </c>
      <c r="I192">
        <v>1</v>
      </c>
      <c r="J192" t="s">
        <v>272</v>
      </c>
      <c r="K192" s="3" t="s">
        <v>201</v>
      </c>
      <c r="L192" s="3" t="s">
        <v>172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夏祭り木兎光太郎ICONIC</v>
      </c>
    </row>
    <row r="193" spans="1:20" x14ac:dyDescent="0.3">
      <c r="A193">
        <f>VLOOKUP(Special[[#This Row],[No用]],SetNo[[No.用]:[vlookup 用]],2,FALSE)</f>
        <v>126</v>
      </c>
      <c r="B193">
        <f>IF(A192&lt;&gt;Special[[#This Row],[No]],1,B192+1)</f>
        <v>2</v>
      </c>
      <c r="C193" t="s">
        <v>150</v>
      </c>
      <c r="D193" t="s">
        <v>122</v>
      </c>
      <c r="E193" t="s">
        <v>77</v>
      </c>
      <c r="F193" t="s">
        <v>78</v>
      </c>
      <c r="G193" t="s">
        <v>128</v>
      </c>
      <c r="H193" t="s">
        <v>71</v>
      </c>
      <c r="I193">
        <v>1</v>
      </c>
      <c r="J193" t="s">
        <v>272</v>
      </c>
      <c r="K193" s="3" t="s">
        <v>190</v>
      </c>
      <c r="L193" s="3" t="s">
        <v>183</v>
      </c>
      <c r="M193">
        <v>15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夏祭り木兎光太郎ICONIC</v>
      </c>
    </row>
    <row r="194" spans="1:20" x14ac:dyDescent="0.3">
      <c r="A194">
        <f>VLOOKUP(Special[[#This Row],[No用]],SetNo[[No.用]:[vlookup 用]],2,FALSE)</f>
        <v>127</v>
      </c>
      <c r="B194">
        <f>IF(A193&lt;&gt;Special[[#This Row],[No]],1,B193+1)</f>
        <v>1</v>
      </c>
      <c r="C194" t="s">
        <v>108</v>
      </c>
      <c r="D194" t="s">
        <v>123</v>
      </c>
      <c r="E194" t="s">
        <v>90</v>
      </c>
      <c r="F194" t="s">
        <v>78</v>
      </c>
      <c r="G194" t="s">
        <v>128</v>
      </c>
      <c r="H194" t="s">
        <v>71</v>
      </c>
      <c r="I194">
        <v>1</v>
      </c>
      <c r="J194" t="s">
        <v>272</v>
      </c>
      <c r="K194" s="3" t="s">
        <v>201</v>
      </c>
      <c r="L194" s="3" t="s">
        <v>172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ユニフォーム木葉秋紀ICONIC</v>
      </c>
    </row>
    <row r="195" spans="1:20" x14ac:dyDescent="0.3">
      <c r="A195">
        <f>VLOOKUP(Special[[#This Row],[No用]],SetNo[[No.用]:[vlookup 用]],2,FALSE)</f>
        <v>128</v>
      </c>
      <c r="B195">
        <f>IF(A194&lt;&gt;Special[[#This Row],[No]],1,B194+1)</f>
        <v>1</v>
      </c>
      <c r="C195" s="3" t="s">
        <v>398</v>
      </c>
      <c r="D195" t="s">
        <v>123</v>
      </c>
      <c r="E195" s="3" t="s">
        <v>77</v>
      </c>
      <c r="F195" t="s">
        <v>78</v>
      </c>
      <c r="G195" t="s">
        <v>128</v>
      </c>
      <c r="H195" t="s">
        <v>71</v>
      </c>
      <c r="I195">
        <v>1</v>
      </c>
      <c r="J195" t="s">
        <v>272</v>
      </c>
      <c r="K195" s="3" t="s">
        <v>201</v>
      </c>
      <c r="L195" s="3" t="s">
        <v>172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探偵木葉秋紀ICONIC</v>
      </c>
    </row>
    <row r="196" spans="1:20" x14ac:dyDescent="0.3">
      <c r="A196">
        <f>VLOOKUP(Special[[#This Row],[No用]],SetNo[[No.用]:[vlookup 用]],2,FALSE)</f>
        <v>129</v>
      </c>
      <c r="B196">
        <f>IF(A195&lt;&gt;Special[[#This Row],[No]],1,B195+1)</f>
        <v>1</v>
      </c>
      <c r="C196" t="s">
        <v>108</v>
      </c>
      <c r="D196" t="s">
        <v>124</v>
      </c>
      <c r="E196" t="s">
        <v>90</v>
      </c>
      <c r="F196" t="s">
        <v>78</v>
      </c>
      <c r="G196" t="s">
        <v>128</v>
      </c>
      <c r="H196" t="s">
        <v>71</v>
      </c>
      <c r="I196">
        <v>1</v>
      </c>
      <c r="J196" t="s">
        <v>272</v>
      </c>
      <c r="K196" s="3" t="s">
        <v>201</v>
      </c>
      <c r="L196" s="3" t="s">
        <v>172</v>
      </c>
      <c r="M196">
        <v>12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ユニフォーム猿杙大和ICONIC</v>
      </c>
    </row>
    <row r="197" spans="1:20" x14ac:dyDescent="0.3">
      <c r="A197">
        <f>VLOOKUP(Special[[#This Row],[No用]],SetNo[[No.用]:[vlookup 用]],2,FALSE)</f>
        <v>130</v>
      </c>
      <c r="B197">
        <f>IF(A196&lt;&gt;Special[[#This Row],[No]],1,B196+1)</f>
        <v>1</v>
      </c>
      <c r="C197" t="s">
        <v>108</v>
      </c>
      <c r="D197" t="s">
        <v>125</v>
      </c>
      <c r="E197" t="s">
        <v>90</v>
      </c>
      <c r="F197" t="s">
        <v>80</v>
      </c>
      <c r="G197" t="s">
        <v>128</v>
      </c>
      <c r="H197" t="s">
        <v>71</v>
      </c>
      <c r="I197">
        <v>1</v>
      </c>
      <c r="J197" t="s">
        <v>272</v>
      </c>
      <c r="K197" s="3" t="s">
        <v>206</v>
      </c>
      <c r="L197" s="3" t="s">
        <v>183</v>
      </c>
      <c r="M197">
        <v>12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ユニフォーム小見春樹ICONIC</v>
      </c>
    </row>
    <row r="198" spans="1:20" x14ac:dyDescent="0.3">
      <c r="A198">
        <f>VLOOKUP(Special[[#This Row],[No用]],SetNo[[No.用]:[vlookup 用]],2,FALSE)</f>
        <v>131</v>
      </c>
      <c r="B198">
        <f>IF(A197&lt;&gt;Special[[#This Row],[No]],1,B197+1)</f>
        <v>1</v>
      </c>
      <c r="C198" t="s">
        <v>108</v>
      </c>
      <c r="D198" t="s">
        <v>126</v>
      </c>
      <c r="E198" t="s">
        <v>90</v>
      </c>
      <c r="F198" t="s">
        <v>82</v>
      </c>
      <c r="G198" t="s">
        <v>128</v>
      </c>
      <c r="H198" t="s">
        <v>71</v>
      </c>
      <c r="I198">
        <v>1</v>
      </c>
      <c r="J198" t="s">
        <v>272</v>
      </c>
      <c r="K198" s="3" t="s">
        <v>201</v>
      </c>
      <c r="L198" s="3" t="s">
        <v>172</v>
      </c>
      <c r="M198">
        <v>12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ユニフォーム尾長渉ICONIC</v>
      </c>
    </row>
    <row r="199" spans="1:20" x14ac:dyDescent="0.3">
      <c r="A199">
        <f>VLOOKUP(Special[[#This Row],[No用]],SetNo[[No.用]:[vlookup 用]],2,FALSE)</f>
        <v>132</v>
      </c>
      <c r="B199">
        <f>IF(A198&lt;&gt;Special[[#This Row],[No]],1,B198+1)</f>
        <v>1</v>
      </c>
      <c r="C199" t="s">
        <v>108</v>
      </c>
      <c r="D199" t="s">
        <v>127</v>
      </c>
      <c r="E199" t="s">
        <v>90</v>
      </c>
      <c r="F199" t="s">
        <v>82</v>
      </c>
      <c r="G199" t="s">
        <v>128</v>
      </c>
      <c r="H199" t="s">
        <v>71</v>
      </c>
      <c r="I199">
        <v>1</v>
      </c>
      <c r="J199" t="s">
        <v>272</v>
      </c>
      <c r="K199" s="3" t="s">
        <v>201</v>
      </c>
      <c r="L199" s="3" t="s">
        <v>172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ユニフォーム鷲尾辰生ICONIC</v>
      </c>
    </row>
    <row r="200" spans="1:20" x14ac:dyDescent="0.3">
      <c r="A200">
        <f>VLOOKUP(Special[[#This Row],[No用]],SetNo[[No.用]:[vlookup 用]],2,FALSE)</f>
        <v>133</v>
      </c>
      <c r="B200">
        <f>IF(A199&lt;&gt;Special[[#This Row],[No]],1,B199+1)</f>
        <v>1</v>
      </c>
      <c r="C200" t="s">
        <v>108</v>
      </c>
      <c r="D200" t="s">
        <v>129</v>
      </c>
      <c r="E200" t="s">
        <v>73</v>
      </c>
      <c r="F200" t="s">
        <v>74</v>
      </c>
      <c r="G200" t="s">
        <v>128</v>
      </c>
      <c r="H200" t="s">
        <v>71</v>
      </c>
      <c r="I200">
        <v>1</v>
      </c>
      <c r="J200" t="s">
        <v>272</v>
      </c>
      <c r="K200" s="3" t="s">
        <v>201</v>
      </c>
      <c r="L200" s="3" t="s">
        <v>172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ユニフォーム赤葦京治ICONIC</v>
      </c>
    </row>
    <row r="201" spans="1:20" x14ac:dyDescent="0.3">
      <c r="A201">
        <f>VLOOKUP(Special[[#This Row],[No用]],SetNo[[No.用]:[vlookup 用]],2,FALSE)</f>
        <v>133</v>
      </c>
      <c r="B201">
        <f>IF(A200&lt;&gt;Special[[#This Row],[No]],1,B200+1)</f>
        <v>2</v>
      </c>
      <c r="C201" t="s">
        <v>108</v>
      </c>
      <c r="D201" t="s">
        <v>129</v>
      </c>
      <c r="E201" t="s">
        <v>73</v>
      </c>
      <c r="F201" t="s">
        <v>74</v>
      </c>
      <c r="G201" t="s">
        <v>128</v>
      </c>
      <c r="H201" t="s">
        <v>71</v>
      </c>
      <c r="I201">
        <v>1</v>
      </c>
      <c r="J201" t="s">
        <v>272</v>
      </c>
      <c r="K201" s="3" t="s">
        <v>714</v>
      </c>
      <c r="L201" s="3" t="s">
        <v>235</v>
      </c>
      <c r="M201">
        <v>50</v>
      </c>
      <c r="N201">
        <v>0</v>
      </c>
      <c r="O201">
        <v>60</v>
      </c>
      <c r="P201">
        <v>0</v>
      </c>
      <c r="T201" t="str">
        <f>Special[[#This Row],[服装]]&amp;Special[[#This Row],[名前]]&amp;Special[[#This Row],[レアリティ]]</f>
        <v>ユニフォーム赤葦京治ICONIC</v>
      </c>
    </row>
    <row r="202" spans="1:20" x14ac:dyDescent="0.3">
      <c r="A202">
        <f>VLOOKUP(Special[[#This Row],[No用]],SetNo[[No.用]:[vlookup 用]],2,FALSE)</f>
        <v>134</v>
      </c>
      <c r="B202">
        <f>IF(A201&lt;&gt;Special[[#This Row],[No]],1,B201+1)</f>
        <v>1</v>
      </c>
      <c r="C202" t="s">
        <v>150</v>
      </c>
      <c r="D202" t="s">
        <v>129</v>
      </c>
      <c r="E202" t="s">
        <v>90</v>
      </c>
      <c r="F202" t="s">
        <v>74</v>
      </c>
      <c r="G202" t="s">
        <v>128</v>
      </c>
      <c r="H202" t="s">
        <v>71</v>
      </c>
      <c r="I202">
        <v>1</v>
      </c>
      <c r="J202" t="s">
        <v>272</v>
      </c>
      <c r="K202" s="3" t="s">
        <v>292</v>
      </c>
      <c r="L202" s="3" t="s">
        <v>183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夏祭り赤葦京治ICONIC</v>
      </c>
    </row>
    <row r="203" spans="1:20" x14ac:dyDescent="0.3">
      <c r="A203">
        <f>VLOOKUP(Special[[#This Row],[No用]],SetNo[[No.用]:[vlookup 用]],2,FALSE)</f>
        <v>135</v>
      </c>
      <c r="B203">
        <f>IF(A202&lt;&gt;Special[[#This Row],[No]],1,B202+1)</f>
        <v>1</v>
      </c>
      <c r="C203" t="s">
        <v>108</v>
      </c>
      <c r="D203" t="s">
        <v>295</v>
      </c>
      <c r="E203" t="s">
        <v>77</v>
      </c>
      <c r="F203" t="s">
        <v>78</v>
      </c>
      <c r="G203" t="s">
        <v>134</v>
      </c>
      <c r="H203" t="s">
        <v>71</v>
      </c>
      <c r="I203">
        <v>1</v>
      </c>
      <c r="J203" t="s">
        <v>272</v>
      </c>
      <c r="K203" s="3" t="s">
        <v>201</v>
      </c>
      <c r="L203" s="3" t="s">
        <v>172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ユニフォーム星海光来ICONIC</v>
      </c>
    </row>
    <row r="204" spans="1:20" x14ac:dyDescent="0.3">
      <c r="A204">
        <f>VLOOKUP(Special[[#This Row],[No用]],SetNo[[No.用]:[vlookup 用]],2,FALSE)</f>
        <v>135</v>
      </c>
      <c r="B204">
        <f>IF(A203&lt;&gt;Special[[#This Row],[No]],1,B203+1)</f>
        <v>2</v>
      </c>
      <c r="C204" t="s">
        <v>108</v>
      </c>
      <c r="D204" t="s">
        <v>295</v>
      </c>
      <c r="E204" t="s">
        <v>77</v>
      </c>
      <c r="F204" t="s">
        <v>78</v>
      </c>
      <c r="G204" t="s">
        <v>134</v>
      </c>
      <c r="H204" t="s">
        <v>71</v>
      </c>
      <c r="I204">
        <v>1</v>
      </c>
      <c r="J204" t="s">
        <v>272</v>
      </c>
      <c r="K204" s="3" t="s">
        <v>190</v>
      </c>
      <c r="L204" s="3" t="s">
        <v>172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ユニフォーム星海光来ICONIC</v>
      </c>
    </row>
    <row r="205" spans="1:20" x14ac:dyDescent="0.3">
      <c r="A205">
        <f>VLOOKUP(Special[[#This Row],[No用]],SetNo[[No.用]:[vlookup 用]],2,FALSE)</f>
        <v>135</v>
      </c>
      <c r="B205">
        <f>IF(A204&lt;&gt;Special[[#This Row],[No]],1,B204+1)</f>
        <v>3</v>
      </c>
      <c r="C205" t="s">
        <v>108</v>
      </c>
      <c r="D205" t="s">
        <v>295</v>
      </c>
      <c r="E205" t="s">
        <v>77</v>
      </c>
      <c r="F205" t="s">
        <v>78</v>
      </c>
      <c r="G205" t="s">
        <v>134</v>
      </c>
      <c r="H205" t="s">
        <v>71</v>
      </c>
      <c r="I205">
        <v>1</v>
      </c>
      <c r="J205" t="s">
        <v>272</v>
      </c>
      <c r="K205" s="3" t="s">
        <v>203</v>
      </c>
      <c r="L205" s="3" t="s">
        <v>235</v>
      </c>
      <c r="M205">
        <v>51</v>
      </c>
      <c r="N205">
        <v>0</v>
      </c>
      <c r="O205">
        <v>61</v>
      </c>
      <c r="P205">
        <v>0</v>
      </c>
      <c r="T205" t="str">
        <f>Special[[#This Row],[服装]]&amp;Special[[#This Row],[名前]]&amp;Special[[#This Row],[レアリティ]]</f>
        <v>ユニフォーム星海光来ICONIC</v>
      </c>
    </row>
    <row r="206" spans="1:20" x14ac:dyDescent="0.3">
      <c r="A206">
        <f>VLOOKUP(Special[[#This Row],[No用]],SetNo[[No.用]:[vlookup 用]],2,FALSE)</f>
        <v>136</v>
      </c>
      <c r="B206">
        <f>IF(A205&lt;&gt;Special[[#This Row],[No]],1,B205+1)</f>
        <v>1</v>
      </c>
      <c r="C206" t="s">
        <v>108</v>
      </c>
      <c r="D206" t="s">
        <v>133</v>
      </c>
      <c r="E206" t="s">
        <v>77</v>
      </c>
      <c r="F206" t="s">
        <v>82</v>
      </c>
      <c r="G206" t="s">
        <v>134</v>
      </c>
      <c r="H206" t="s">
        <v>71</v>
      </c>
      <c r="I206">
        <v>1</v>
      </c>
      <c r="J206" t="s">
        <v>272</v>
      </c>
      <c r="K206" s="3" t="s">
        <v>201</v>
      </c>
      <c r="L206" s="3" t="s">
        <v>172</v>
      </c>
      <c r="M206">
        <v>12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ユニフォーム昼神幸郎ICONIC</v>
      </c>
    </row>
    <row r="207" spans="1:20" x14ac:dyDescent="0.3">
      <c r="A207">
        <f>VLOOKUP(Special[[#This Row],[No用]],SetNo[[No.用]:[vlookup 用]],2,FALSE)</f>
        <v>137</v>
      </c>
      <c r="B207">
        <f>IF(A206&lt;&gt;Special[[#This Row],[No]],1,B206+1)</f>
        <v>1</v>
      </c>
      <c r="C207" t="s">
        <v>108</v>
      </c>
      <c r="D207" t="s">
        <v>131</v>
      </c>
      <c r="E207" t="s">
        <v>77</v>
      </c>
      <c r="F207" t="s">
        <v>78</v>
      </c>
      <c r="G207" t="s">
        <v>135</v>
      </c>
      <c r="H207" t="s">
        <v>71</v>
      </c>
      <c r="I207">
        <v>1</v>
      </c>
      <c r="J207" t="s">
        <v>272</v>
      </c>
      <c r="K207" s="3" t="s">
        <v>201</v>
      </c>
      <c r="L207" s="3" t="s">
        <v>172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ユニフォーム佐久早聖臣ICONIC</v>
      </c>
    </row>
    <row r="208" spans="1:20" x14ac:dyDescent="0.3">
      <c r="A208">
        <f>VLOOKUP(Special[[#This Row],[No用]],SetNo[[No.用]:[vlookup 用]],2,FALSE)</f>
        <v>137</v>
      </c>
      <c r="B208">
        <f>IF(A207&lt;&gt;Special[[#This Row],[No]],1,B207+1)</f>
        <v>2</v>
      </c>
      <c r="C208" t="s">
        <v>108</v>
      </c>
      <c r="D208" t="s">
        <v>131</v>
      </c>
      <c r="E208" t="s">
        <v>77</v>
      </c>
      <c r="F208" t="s">
        <v>78</v>
      </c>
      <c r="G208" t="s">
        <v>135</v>
      </c>
      <c r="H208" t="s">
        <v>71</v>
      </c>
      <c r="I208">
        <v>1</v>
      </c>
      <c r="J208" t="s">
        <v>272</v>
      </c>
      <c r="K208" s="3" t="s">
        <v>203</v>
      </c>
      <c r="L208" s="3" t="s">
        <v>235</v>
      </c>
      <c r="M208">
        <v>51</v>
      </c>
      <c r="N208">
        <v>0</v>
      </c>
      <c r="O208">
        <v>61</v>
      </c>
      <c r="P208">
        <v>0</v>
      </c>
      <c r="T208" t="str">
        <f>Special[[#This Row],[服装]]&amp;Special[[#This Row],[名前]]&amp;Special[[#This Row],[レアリティ]]</f>
        <v>ユニフォーム佐久早聖臣ICONIC</v>
      </c>
    </row>
    <row r="209" spans="1:20" x14ac:dyDescent="0.3">
      <c r="A209">
        <f>VLOOKUP(Special[[#This Row],[No用]],SetNo[[No.用]:[vlookup 用]],2,FALSE)</f>
        <v>138</v>
      </c>
      <c r="B209">
        <f>IF(A208&lt;&gt;Special[[#This Row],[No]],1,B208+1)</f>
        <v>1</v>
      </c>
      <c r="C209" t="s">
        <v>108</v>
      </c>
      <c r="D209" t="s">
        <v>132</v>
      </c>
      <c r="E209" t="s">
        <v>77</v>
      </c>
      <c r="F209" t="s">
        <v>80</v>
      </c>
      <c r="G209" t="s">
        <v>135</v>
      </c>
      <c r="H209" t="s">
        <v>71</v>
      </c>
      <c r="I209">
        <v>1</v>
      </c>
      <c r="J209" t="s">
        <v>419</v>
      </c>
      <c r="K209" s="3" t="s">
        <v>282</v>
      </c>
      <c r="L209" s="3" t="s">
        <v>183</v>
      </c>
      <c r="M209">
        <v>32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ユニフォーム小森元也ICONIC</v>
      </c>
    </row>
    <row r="210" spans="1:20" x14ac:dyDescent="0.3">
      <c r="A210">
        <f>VLOOKUP(Special[[#This Row],[No用]],SetNo[[No.用]:[vlookup 用]],2,FALSE)</f>
        <v>138</v>
      </c>
      <c r="B210">
        <f>IF(A209&lt;&gt;Special[[#This Row],[No]],1,B209+1)</f>
        <v>2</v>
      </c>
      <c r="C210" t="s">
        <v>108</v>
      </c>
      <c r="D210" t="s">
        <v>132</v>
      </c>
      <c r="E210" t="s">
        <v>77</v>
      </c>
      <c r="F210" t="s">
        <v>80</v>
      </c>
      <c r="G210" t="s">
        <v>135</v>
      </c>
      <c r="H210" t="s">
        <v>71</v>
      </c>
      <c r="I210">
        <v>1</v>
      </c>
      <c r="J210" t="s">
        <v>419</v>
      </c>
      <c r="K210" s="3" t="s">
        <v>206</v>
      </c>
      <c r="L210" s="3" t="s">
        <v>235</v>
      </c>
      <c r="M210">
        <v>47</v>
      </c>
      <c r="N210">
        <v>0</v>
      </c>
      <c r="O210">
        <v>57</v>
      </c>
      <c r="P210">
        <v>0</v>
      </c>
      <c r="T210" t="str">
        <f>Special[[#This Row],[服装]]&amp;Special[[#This Row],[名前]]&amp;Special[[#This Row],[レアリティ]]</f>
        <v>ユニフォーム小森元也ICONIC</v>
      </c>
    </row>
    <row r="211" spans="1:20" x14ac:dyDescent="0.3">
      <c r="A211">
        <f>VLOOKUP(Special[[#This Row],[No用]],SetNo[[No.用]:[vlookup 用]],2,FALSE)</f>
        <v>139</v>
      </c>
      <c r="B211">
        <f>IF(A210&lt;&gt;Special[[#This Row],[No]],1,B210+1)</f>
        <v>1</v>
      </c>
      <c r="C211" t="s">
        <v>108</v>
      </c>
      <c r="D211" s="3" t="s">
        <v>700</v>
      </c>
      <c r="E211" s="3" t="s">
        <v>90</v>
      </c>
      <c r="F211" s="3" t="s">
        <v>78</v>
      </c>
      <c r="G211" s="3" t="s">
        <v>702</v>
      </c>
      <c r="H211" t="s">
        <v>71</v>
      </c>
      <c r="I211">
        <v>1</v>
      </c>
      <c r="J211" t="s">
        <v>419</v>
      </c>
      <c r="K211" s="3" t="s">
        <v>201</v>
      </c>
      <c r="L211" s="3" t="s">
        <v>172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ユニフォーム大将優ICONIC</v>
      </c>
    </row>
    <row r="212" spans="1:20" x14ac:dyDescent="0.3">
      <c r="A212">
        <f>VLOOKUP(Special[[#This Row],[No用]],SetNo[[No.用]:[vlookup 用]],2,FALSE)</f>
        <v>139</v>
      </c>
      <c r="B212">
        <f>IF(A211&lt;&gt;Special[[#This Row],[No]],1,B211+1)</f>
        <v>2</v>
      </c>
      <c r="C212" t="s">
        <v>108</v>
      </c>
      <c r="D212" s="3" t="s">
        <v>700</v>
      </c>
      <c r="E212" s="3" t="s">
        <v>90</v>
      </c>
      <c r="F212" s="3" t="s">
        <v>78</v>
      </c>
      <c r="G212" s="3" t="s">
        <v>702</v>
      </c>
      <c r="H212" t="s">
        <v>71</v>
      </c>
      <c r="I212">
        <v>1</v>
      </c>
      <c r="J212" t="s">
        <v>419</v>
      </c>
      <c r="K212" s="3" t="s">
        <v>203</v>
      </c>
      <c r="L212" s="3" t="s">
        <v>235</v>
      </c>
      <c r="M212">
        <v>44</v>
      </c>
      <c r="N212">
        <v>0</v>
      </c>
      <c r="O212">
        <v>54</v>
      </c>
      <c r="P212">
        <v>0</v>
      </c>
      <c r="T212" t="str">
        <f>Special[[#This Row],[服装]]&amp;Special[[#This Row],[名前]]&amp;Special[[#This Row],[レアリティ]]</f>
        <v>ユニフォーム大将優ICONIC</v>
      </c>
    </row>
    <row r="213" spans="1:20" x14ac:dyDescent="0.3">
      <c r="A213">
        <f>VLOOKUP(Special[[#This Row],[No用]],SetNo[[No.用]:[vlookup 用]],2,FALSE)</f>
        <v>140</v>
      </c>
      <c r="B213">
        <f>IF(A212&lt;&gt;Special[[#This Row],[No]],1,B212+1)</f>
        <v>1</v>
      </c>
      <c r="C213" t="s">
        <v>108</v>
      </c>
      <c r="D213" s="3" t="s">
        <v>705</v>
      </c>
      <c r="E213" s="3" t="s">
        <v>90</v>
      </c>
      <c r="F213" s="3" t="s">
        <v>78</v>
      </c>
      <c r="G213" s="3" t="s">
        <v>702</v>
      </c>
      <c r="H213" t="s">
        <v>71</v>
      </c>
      <c r="I213">
        <v>1</v>
      </c>
      <c r="J213" t="s">
        <v>272</v>
      </c>
      <c r="K213" s="3" t="s">
        <v>201</v>
      </c>
      <c r="L213" s="3" t="s">
        <v>172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ユニフォーム沼井和馬ICONIC</v>
      </c>
    </row>
    <row r="214" spans="1:20" x14ac:dyDescent="0.3">
      <c r="A214">
        <f>VLOOKUP(Special[[#This Row],[No用]],SetNo[[No.用]:[vlookup 用]],2,FALSE)</f>
        <v>140</v>
      </c>
      <c r="B214">
        <f>IF(A213&lt;&gt;Special[[#This Row],[No]],1,B213+1)</f>
        <v>2</v>
      </c>
      <c r="C214" t="s">
        <v>108</v>
      </c>
      <c r="D214" s="3" t="s">
        <v>705</v>
      </c>
      <c r="E214" s="3" t="s">
        <v>90</v>
      </c>
      <c r="F214" s="3" t="s">
        <v>78</v>
      </c>
      <c r="G214" s="3" t="s">
        <v>702</v>
      </c>
      <c r="H214" t="s">
        <v>71</v>
      </c>
      <c r="I214">
        <v>1</v>
      </c>
      <c r="J214" t="s">
        <v>419</v>
      </c>
      <c r="K214" s="3" t="s">
        <v>289</v>
      </c>
      <c r="L214" s="3" t="s">
        <v>235</v>
      </c>
      <c r="M214">
        <v>47</v>
      </c>
      <c r="N214">
        <v>0</v>
      </c>
      <c r="O214">
        <v>57</v>
      </c>
      <c r="P214">
        <v>0</v>
      </c>
      <c r="T214" t="str">
        <f>Special[[#This Row],[服装]]&amp;Special[[#This Row],[名前]]&amp;Special[[#This Row],[レアリティ]]</f>
        <v>ユニフォーム沼井和馬ICONIC</v>
      </c>
    </row>
    <row r="215" spans="1:20" x14ac:dyDescent="0.3">
      <c r="A215">
        <f>VLOOKUP(Special[[#This Row],[No用]],SetNo[[No.用]:[vlookup 用]],2,FALSE)</f>
        <v>141</v>
      </c>
      <c r="B215">
        <f>IF(A214&lt;&gt;Special[[#This Row],[No]],1,B214+1)</f>
        <v>1</v>
      </c>
      <c r="C215" t="s">
        <v>108</v>
      </c>
      <c r="D215" s="3" t="s">
        <v>878</v>
      </c>
      <c r="E215" s="3" t="s">
        <v>90</v>
      </c>
      <c r="F215" s="3" t="s">
        <v>78</v>
      </c>
      <c r="G215" s="3" t="s">
        <v>702</v>
      </c>
      <c r="H215" t="s">
        <v>71</v>
      </c>
      <c r="I215">
        <v>1</v>
      </c>
      <c r="J215" t="s">
        <v>272</v>
      </c>
      <c r="K215" s="3" t="s">
        <v>201</v>
      </c>
      <c r="L215" s="3" t="s">
        <v>172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ユニフォーム潜尚保ICONIC</v>
      </c>
    </row>
    <row r="216" spans="1:20" x14ac:dyDescent="0.3">
      <c r="A216">
        <f>VLOOKUP(Special[[#This Row],[No用]],SetNo[[No.用]:[vlookup 用]],2,FALSE)</f>
        <v>141</v>
      </c>
      <c r="B216">
        <f>IF(A215&lt;&gt;Special[[#This Row],[No]],1,B215+1)</f>
        <v>2</v>
      </c>
      <c r="C216" t="s">
        <v>108</v>
      </c>
      <c r="D216" s="3" t="s">
        <v>878</v>
      </c>
      <c r="E216" s="3" t="s">
        <v>90</v>
      </c>
      <c r="F216" s="3" t="s">
        <v>78</v>
      </c>
      <c r="G216" s="3" t="s">
        <v>702</v>
      </c>
      <c r="H216" t="s">
        <v>71</v>
      </c>
      <c r="I216">
        <v>1</v>
      </c>
      <c r="J216" t="s">
        <v>419</v>
      </c>
      <c r="K216" s="3" t="s">
        <v>282</v>
      </c>
      <c r="L216" s="3" t="s">
        <v>172</v>
      </c>
      <c r="M216">
        <v>29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ユニフォーム潜尚保ICONIC</v>
      </c>
    </row>
    <row r="217" spans="1:20" x14ac:dyDescent="0.3">
      <c r="A217">
        <f>VLOOKUP(Special[[#This Row],[No用]],SetNo[[No.用]:[vlookup 用]],2,FALSE)</f>
        <v>142</v>
      </c>
      <c r="B217">
        <f>IF(A216&lt;&gt;Special[[#This Row],[No]],1,B216+1)</f>
        <v>1</v>
      </c>
      <c r="C217" t="s">
        <v>108</v>
      </c>
      <c r="D217" s="3" t="s">
        <v>880</v>
      </c>
      <c r="E217" s="3" t="s">
        <v>90</v>
      </c>
      <c r="F217" s="3" t="s">
        <v>78</v>
      </c>
      <c r="G217" s="3" t="s">
        <v>702</v>
      </c>
      <c r="H217" t="s">
        <v>71</v>
      </c>
      <c r="I217">
        <v>1</v>
      </c>
      <c r="J217" t="s">
        <v>272</v>
      </c>
      <c r="K217" s="3" t="s">
        <v>201</v>
      </c>
      <c r="L217" s="3" t="s">
        <v>172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ユニフォーム高千穂恵也ICONIC</v>
      </c>
    </row>
    <row r="218" spans="1:20" x14ac:dyDescent="0.3">
      <c r="A218">
        <f>VLOOKUP(Special[[#This Row],[No用]],SetNo[[No.用]:[vlookup 用]],2,FALSE)</f>
        <v>142</v>
      </c>
      <c r="B218">
        <f>IF(A217&lt;&gt;Special[[#This Row],[No]],1,B217+1)</f>
        <v>2</v>
      </c>
      <c r="C218" t="s">
        <v>108</v>
      </c>
      <c r="D218" s="3" t="s">
        <v>880</v>
      </c>
      <c r="E218" s="3" t="s">
        <v>90</v>
      </c>
      <c r="F218" s="3" t="s">
        <v>78</v>
      </c>
      <c r="G218" s="3" t="s">
        <v>702</v>
      </c>
      <c r="H218" t="s">
        <v>71</v>
      </c>
      <c r="I218">
        <v>1</v>
      </c>
      <c r="J218" t="s">
        <v>419</v>
      </c>
      <c r="K218" s="3" t="s">
        <v>190</v>
      </c>
      <c r="L218" s="3" t="s">
        <v>183</v>
      </c>
      <c r="M218">
        <v>29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ユニフォーム高千穂恵也ICONIC</v>
      </c>
    </row>
    <row r="219" spans="1:20" x14ac:dyDescent="0.3">
      <c r="A219">
        <f>VLOOKUP(Special[[#This Row],[No用]],SetNo[[No.用]:[vlookup 用]],2,FALSE)</f>
        <v>143</v>
      </c>
      <c r="B219">
        <f>IF(A218&lt;&gt;Special[[#This Row],[No]],1,B218+1)</f>
        <v>1</v>
      </c>
      <c r="C219" t="s">
        <v>108</v>
      </c>
      <c r="D219" s="3" t="s">
        <v>882</v>
      </c>
      <c r="E219" s="3" t="s">
        <v>90</v>
      </c>
      <c r="F219" s="3" t="s">
        <v>82</v>
      </c>
      <c r="G219" s="3" t="s">
        <v>702</v>
      </c>
      <c r="H219" t="s">
        <v>71</v>
      </c>
      <c r="I219">
        <v>1</v>
      </c>
      <c r="J219" t="s">
        <v>272</v>
      </c>
      <c r="K219" s="3" t="s">
        <v>201</v>
      </c>
      <c r="L219" s="3" t="s">
        <v>172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ユニフォーム広尾倖児ICONIC</v>
      </c>
    </row>
    <row r="220" spans="1:20" x14ac:dyDescent="0.3">
      <c r="A220">
        <f>VLOOKUP(Special[[#This Row],[No用]],SetNo[[No.用]:[vlookup 用]],2,FALSE)</f>
        <v>143</v>
      </c>
      <c r="B220">
        <f>IF(A219&lt;&gt;Special[[#This Row],[No]],1,B219+1)</f>
        <v>2</v>
      </c>
      <c r="C220" t="s">
        <v>108</v>
      </c>
      <c r="D220" s="3" t="s">
        <v>882</v>
      </c>
      <c r="E220" s="3" t="s">
        <v>90</v>
      </c>
      <c r="F220" s="3" t="s">
        <v>82</v>
      </c>
      <c r="G220" s="3" t="s">
        <v>702</v>
      </c>
      <c r="H220" t="s">
        <v>71</v>
      </c>
      <c r="I220">
        <v>1</v>
      </c>
      <c r="J220" t="s">
        <v>272</v>
      </c>
      <c r="K220" s="3" t="s">
        <v>293</v>
      </c>
      <c r="L220" s="3" t="s">
        <v>183</v>
      </c>
      <c r="M220">
        <v>24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ユニフォーム広尾倖児ICONIC</v>
      </c>
    </row>
    <row r="221" spans="1:20" x14ac:dyDescent="0.3">
      <c r="A221">
        <f>VLOOKUP(Special[[#This Row],[No用]],SetNo[[No.用]:[vlookup 用]],2,FALSE)</f>
        <v>144</v>
      </c>
      <c r="B221">
        <f>IF(A220&lt;&gt;Special[[#This Row],[No]],1,B220+1)</f>
        <v>1</v>
      </c>
      <c r="C221" t="s">
        <v>108</v>
      </c>
      <c r="D221" s="3" t="s">
        <v>884</v>
      </c>
      <c r="E221" s="3" t="s">
        <v>90</v>
      </c>
      <c r="F221" s="3" t="s">
        <v>74</v>
      </c>
      <c r="G221" s="3" t="s">
        <v>702</v>
      </c>
      <c r="H221" t="s">
        <v>71</v>
      </c>
      <c r="I221">
        <v>1</v>
      </c>
      <c r="J221" t="s">
        <v>419</v>
      </c>
      <c r="K221" s="3" t="s">
        <v>201</v>
      </c>
      <c r="L221" s="3" t="s">
        <v>172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ユニフォーム先島伊澄ICONIC</v>
      </c>
    </row>
    <row r="222" spans="1:20" x14ac:dyDescent="0.3">
      <c r="A222">
        <f>VLOOKUP(Special[[#This Row],[No用]],SetNo[[No.用]:[vlookup 用]],2,FALSE)</f>
        <v>145</v>
      </c>
      <c r="B222">
        <f>IF(A221&lt;&gt;Special[[#This Row],[No]],1,B221+1)</f>
        <v>1</v>
      </c>
      <c r="C222" t="s">
        <v>108</v>
      </c>
      <c r="D222" s="3" t="s">
        <v>886</v>
      </c>
      <c r="E222" s="3" t="s">
        <v>90</v>
      </c>
      <c r="F222" s="3" t="s">
        <v>82</v>
      </c>
      <c r="G222" s="3" t="s">
        <v>702</v>
      </c>
      <c r="H222" t="s">
        <v>71</v>
      </c>
      <c r="I222">
        <v>1</v>
      </c>
      <c r="J222" t="s">
        <v>272</v>
      </c>
      <c r="K222" s="3" t="s">
        <v>201</v>
      </c>
      <c r="L222" s="3" t="s">
        <v>172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ユニフォーム背黒晃彦ICONIC</v>
      </c>
    </row>
    <row r="223" spans="1:20" x14ac:dyDescent="0.3">
      <c r="A223">
        <f>VLOOKUP(Special[[#This Row],[No用]],SetNo[[No.用]:[vlookup 用]],2,FALSE)</f>
        <v>146</v>
      </c>
      <c r="B223">
        <f>IF(A222&lt;&gt;Special[[#This Row],[No]],1,B222+1)</f>
        <v>1</v>
      </c>
      <c r="C223" t="s">
        <v>108</v>
      </c>
      <c r="D223" s="3" t="s">
        <v>888</v>
      </c>
      <c r="E223" s="3" t="s">
        <v>90</v>
      </c>
      <c r="F223" s="3" t="s">
        <v>80</v>
      </c>
      <c r="G223" s="3" t="s">
        <v>702</v>
      </c>
      <c r="H223" t="s">
        <v>71</v>
      </c>
      <c r="I223">
        <v>1</v>
      </c>
      <c r="J223" t="s">
        <v>419</v>
      </c>
      <c r="K223" s="3" t="s">
        <v>206</v>
      </c>
      <c r="L223" s="3" t="s">
        <v>183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33"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J 4 K A A B Q S w M E F A A C A A g A W b d 2 V 8 k 9 9 4 2 l A A A A 9 w A A A B I A H A B D b 2 5 m a W c v U G F j a 2 F n Z S 5 4 b W w g o h g A K K A U A A A A A A A A A A A A A A A A A A A A A A A A A A A A h Y + 9 D o I w H M R f h X S n X z o Y 8 q c M b k Y S E h P j 2 p S K V S i G F s u 7 O f h I v o I Y R d 0 c b r i 7 3 3 B 3 v 9 4 g G 5 o 6 u u j O m d a m i G G K I m 1 V W x p b p a j 3 + 3 i B M g G F V C d Z 6 W i E r U s G V 6 b o 4 P 0 5 I S S E g M M M t 1 1 F O K W M 7 P L 1 R h 1 0 I 9 E H N v / h 2 F j n p V U a C d i + x g i O G R / F 5 h x T I F M K u b F f g o + D n + 1 P C M u + 9 n 2 n x V H G q w L I Z I G 8 T 4 g H U E s D B B Q A A g A I A F m 3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t 3 Z X X T 0 B d J c H A A D + Q g A A E w A c A E Z v c m 1 1 b G F z L 1 N l Y 3 R p b 2 4 x L m 0 g o h g A K K A U A A A A A A A A A A A A A A A A A A A A A A A A A A A A 7 V x t T x R X F P 5 O w n + Y T L 9 A n B C b t P 1 i b W K p H / o S r U D a D 5 u N G X d H 2 b D O m t 2 h 1 Z B N 3 B l f Q F F b C q i h g C C K 1 a I o N i y + 1 B 9 z m Y X 9 F 7 3 v 9 8 7 d 2 V 0 Y d 4 E 0 4 w d 2 5 s y d c 8 5 9 z v O c Z c 8 O F q y U k 8 n Z W j 9 5 / f R I Z 0 d n R 2 H Q z F t p b f P N V P X u I / / l S + 2 o l r W c z g 4 N / g P u e + C 9 A + 4 G N J 4 6 3 e + Y j q G R K / 1 W 1 u r N Z a F 9 w D y T t X r Q e c q B l u H z d q F L 3 G d o I / q J X I 9 u a P B l a / K J b u i g d A + 4 H n D / A K X f 4 U 9 0 C X i z w C 0 D d x 1 4 y 8 B b 0 z V D r z 6 7 V 3 m w g C 7 6 z 0 d 9 9 7 5 / Y w a d V C b f V i Y 8 f K I P 5 B w z i 5 K C x 8 c c x 0 w N / W R m 4 S J N 7 7 f y v 1 j k B K 4 q F P C h / n U 2 x 5 b o f V b K y p A 1 R a 3 b o N v 1 p o D 7 E H j P g P s B 5 V + C p + O g N L + 9 M K 5 s t C / 3 a 6 G L Y m B o l p k a 1 L o S J O U k X K p z N P X u 7 s 6 O j N 3 U f 6 A U 7 2 5 U S 5 P + + q M m p Y g r s Z N K M D C j V M K f G N / c u O r f u i t X o n 4 p / p + 1 a G E x O J 6 R i l E u V 9 Y W Y 0 2 0 o A w Y y S g 1 q I x d V 9 Q Q 1 y B a D Q i S k W o w u + B P X / F f v I n L 0 I I y M D A j V W J x f n t 1 P S 5 D C 8 q A k Y x S g y 3 v T v X 6 7 b g G H 1 8 D g m S k G t x / X 1 1 7 V H k V v z m 3 o g w M z E i V e P J q + 9 a 6 / z o W R C s q w c C M U o n t 5 Q l / f T Y u w 8 e X g S A Z p Q b V 2 Q l / P p Z C C 2 p A k I x U g / m 1 6 v J E X I M W 1 A A j G a k G r 2 / 7 d 1 b j G r S g B h h J W g O t s 2 O n H x R G y 1 v / 7 q g R x f g 3 / p y A g Y y i A Q J y v R I c v 5 i y s j 2 9 w / m 8 Z T s / 5 / J D Z 3 K 5 o a 7 u k c Q J 8 7 x 1 V M d g J I u J 3 p z t w A V J u q / e Q d M + Z 6 U H L l 2 w C n w j A 3 n T L p z N 5 c + T o u G L o n D G y I g O X 4 A H S 7 Q E 3 B e 6 8 a 3 t f P F Z D 1 q m F Q 1 0 8 R + 0 0 p u W r 5 A L b 4 H n A e 8 a 3 u 0 a c F f V F d U H K 9 t X 1 l S r v 1 G u l m 7 W e P O m g b e C H A Z z I N d + A 9 6 t W u v f m E j h u c E d T e J r Y 7 X 3 L e B 0 Y X G e q d c k 1 i l J C 2 5 K F 4 q M U J y h H P V j 6 T T B u 0 s u C q Y p J z P h U 4 I H T R 5 K 8 D j o G A M F D + S M k 1 J 8 F p 1 r I i Q 6 D x e Q D g q c k M s u w o X 4 Z y o L c c 9 9 G r I W q X t K H O i b M C H o G 3 l m 6 G H l h r h n P g 2 h b u Z c J V + d K C S C 6 A K h E G H X h t w r N A q R x D F U C I l W Y W F Y 4 w k J I n z L / Y k G E d T H 1 U Z s D 7 g X z Y X d q n Q S B F P U V o L u D e k l s O n B 1 J u 0 f Q M 1 f d h x r b Q J f 9 L G D z v 5 0 r I / e q 2 6 M A e N / s u 5 y u V l e L A 9 9 g q 9 K U D G e S / g 3 c j y 8 M / K y k O 0 5 t 2 6 P z 7 N D 7 g d u E 8 x 2 K P A X Y T g s H J P 4 z e X W V B 6 v v m W L q 4 + u L o 1 8 7 z W 7 l 9 e 0 r l K / a W x y s x r 3 p D 9 u Z u N m y S B A H V I t M l g Q 8 A 7 V n q E 2 L X m o P b p W B e d I n p j Z B g o Z o y I Y p P w 0 W T 3 a D m F R b U z 9 M L t 9 e 6 q j y 3 J y L Q v k X X h Q D d c h F B X V j B u i N 0 W J V r X V i Z I c K q e i B S n d 4 e Q P O Z 5 z P O D x H P 0 V l S P 5 M 1 Y j u 4 N o 3 h M 8 J j g B 4 b g 5 P f F i H 2 c 3 B x z P O b 4 g e Y 4 / h 0 9 I s X x v T H D Y 4 Y f a I b 3 X 7 B S G f w x t 5 b j z T 9 w k p t j k s c k P 9 g k H 8 p k s 4 1 H K 5 E e Q T b 4 o H w H A 3 J o E g N y z n U + a i u K i f Y c 9 l 7 m + 0 H 4 u k + A 9 7 Q y t c p T O m E V H C v 9 X S 5 j i 6 E 2 w w l C R i d J A Z t O j T A u u u / 7 j J 3 u 6 c u c G 3 R O D j t W n s X / B P J t q j p 9 k 4 f X T u k 8 6 v G L F 0 w 7 j Y / p N K x x u o G g l P Y B g W u C 3 Z T Q A Q 4 L 1 g q e B p m J 6 U F j 9 F D / 7 D Q Q h x t 5 P G a h c d l p I D 5 f w / P g f n g + Q Q v L i + H 5 o 5 k 3 M Q F D R o l h W K N N e + / 9 G z O H 0 I z S X c G z b T J f z p z V E s F t J L V M Q b O H o X N n 0 L K 1 w 5 q V L V h a g r E q e S h R s y v J R l J N 1 m T 6 e U i q / K L I j + w 3 J M t E E J H k l 1 / B z H C C Y Z n R R a q B J k d 2 d F h S u 0 g z T O V N 5 k v 7 p X P 5 y 6 t W K 5 3 6 V r X O Z m V 7 r H Y R t p 1 6 p 1 G E 4 p l B 0 T w 3 S 6 p n N q 5 7 Z l C U z 9 d J 2 u f + J P U H b W 3 X f 3 B L d T q A 4 B s W V s 0 O A 9 Y 2 9 o E g N n I n q J O h 1 A 3 C c N 1 1 P 2 g 0 h 9 u v Z s C + A W t 5 J 0 C O 1 T a A h 4 l 7 3 A N o z H Y 2 A B R C q B + f K d I n N k n 3 2 M B F j 8 8 U x Z M V k t y J D 0 n r k q H t Q p c 2 U E f l l E h Y L c H 9 C F M b x S 2 B I S u 7 J i t J 0 z X 4 7 V r Q j e e O + y V p 8 Y 1 8 y 0 V N X K u y p h P U P R Y 2 j 9 p O a Z M g Q t z 0 X J E 3 s 0 o C p y Y u c X q u i J y t k m T O f E l C D 5 j a L v X A Z u q I n V M M C 0 n d m 2 x s o + Q D s M i i D 8 1 O E n 4 I n r u W f s N x 7 H 4 p n z 8 C 0 n L h Y 8 + q 7 s l Y e Y 9 l z 4 K 2 U / U 4 h h A 9 O V U 0 T 4 2 S 5 I m F K 5 6 c K o K n a y S 9 U z + S 3 G V L 2 9 U u b 6 O O 2 B m r s H a U X U m 2 N i p d R k Q W e k h m k s x r c d y x y t G f U + M / b G 8 6 q R P j v N 0 9 W i z U r g y M 2 H O u Q t 4 h I 6 S a C V J w g B R S 8 3 o w F 1 v / 9 G r w f w W I 8 A g r / b B 1 + o e M b c F u 0 g x 9 N n O I t A 9 R E L a T 2 k + 1 R 1 E b + Q s 9 0 o i e C V w E 7 m P g j c L N 0 Y i b 5 c e g t F G Z + Q B K o 8 A d C w m X y z t d D f J C c / k Q l Z 7 M p 6 1 8 z z d W I W X Z 6 Y x 9 L j B n r h f 0 y H 9 Q S w E C L Q A U A A I A C A B Z t 3 Z X y T 3 3 j a U A A A D 3 A A A A E g A A A A A A A A A A A A A A A A A A A A A A Q 2 9 u Z m l n L 1 B h Y 2 t h Z 2 U u e G 1 s U E s B A i 0 A F A A C A A g A W b d 2 V w / K 6 a u k A A A A 6 Q A A A B M A A A A A A A A A A A A A A A A A 8 Q A A A F t D b 2 5 0 Z W 5 0 X 1 R 5 c G V z X S 5 4 b W x Q S w E C L Q A U A A I A C A B Z t 3 Z X X T 0 B d J c H A A D + Q g A A E w A A A A A A A A A A A A A A A A D i A Q A A R m 9 y b X V s Y X M v U 2 V j d G l v b j E u b V B L B Q Y A A A A A A w A D A M I A A A D G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2 A E A A A A A A D T Y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Y T h h N D M w M j I t O T k w O S 0 0 Y 2 Q z L W J j M D E t M j V k Z m Q 1 Z W I x M m I 4 I i A v P j x F b n R y e S B U e X B l P S J G a W x s T G F z d F V w Z G F 0 Z W Q i I F Z h b H V l P S J k M j A y M y 0 x M S 0 y M l Q x M z o 1 O D o 1 M C 4 4 N T Y 5 N z k x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1 J l b G F 0 a W 9 u c 2 h p c E l u Z m 8 m c X V v d D s 6 W 1 1 9 I i A v P j x F b n R y e S B U e X B l P S J G a W x s Q 2 9 1 b n Q i I F Z h b H V l P S J s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Q 2 N T g 3 Z j Z i L T Q 0 O T g t N D B h Z C 0 4 M T k y L T l i N z J h Z j l k M T J i M i I g L z 4 8 R W 5 0 c n k g V H l w Z T 0 i R m l s b E x h c 3 R V c G R h d G V k I i B W Y W x 1 Z T 0 i Z D I w M j M t M T E t M j J U M T M 6 N T g 6 N T A u O D g 1 N D A x M F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S Z W x h d G l v b n N o a X B J b m Z v J n F 1 b 3 Q 7 O l t d f S I g L z 4 8 R W 5 0 c n k g V H l w Z T 0 i R m l s b E N v d W 5 0 I i B W Y W x 1 Z T 0 i b D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U 4 O G Z m N G Y 4 L T N i M W Q t N D k x Z C 1 i N T E 1 L T V m M j A 4 M j d m Z D h k Y S I g L z 4 8 R W 5 0 c n k g V H l w Z T 0 i R m l s b E x h c 3 R V c G R h d G V k I i B W Y W x 1 Z T 0 i Z D I w M j M t M T E t M j J U M T M 6 N T g 6 N D k u N j Q 2 O T U w M l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S Z W x h d G l v b n N o a X B J b m Z v J n F 1 b 3 Q 7 O l t d f S I g L z 4 8 R W 5 0 c n k g V H l w Z T 0 i R m l s b E N v d W 5 0 I i B W Y W x 1 Z T 0 i b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y M m R m O D k 2 O C 0 1 N m Y w L T Q w Y z k t O D R m N y 0 1 Z D I 3 Z m N j O T M 0 Z D c i I C 8 + P E V u d H J 5 I F R 5 c G U 9 I k Z p b G x M Y X N 0 V X B k Y X R l Z C I g V m F s d W U 9 I m Q y M D I z L T E x L T I y V D E z O j U 4 O j Q 5 L j Y 4 N T U w N j F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U m V s Y X R p b 2 5 z a G l w S W 5 m b y Z x d W 9 0 O z p b X X 0 i I C 8 + P E V u d H J 5 I F R 5 c G U 9 I k Z p b G x D b 3 V u d C I g V m F s d W U 9 I m w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j M y N 2 I 4 Y T g t M z d m N y 0 0 N 2 Z l L T h m N D k t Z m I 0 O D E w M m U 4 M D F h I i A v P j x F b n R y e S B U e X B l P S J G a W x s T G F z d F V w Z G F 0 Z W Q i I F Z h b H V l P S J k M j A y M y 0 x M S 0 y M l Q x M z o 1 O D o 0 O S 4 3 M T g y M z c x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1 J l b G F 0 a W 9 u c 2 h p c E l u Z m 8 m c X V v d D s 6 W 1 1 9 I i A v P j x F b n R y e S B U e X B l P S J G a W x s Q 2 9 1 b n Q i I F Z h b H V l P S J s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V m O W Q w M j d i L W J l M D E t N D Y w N C 0 4 Z j g x L W U 0 N z N m O G R i N G J l N C I g L z 4 8 R W 5 0 c n k g V H l w Z T 0 i R m l s b E x h c 3 R V c G R h d G V k I i B W Y W x 1 Z T 0 i Z D I w M j M t M T E t M j J U M T M 6 N T g 6 N D g u N D A w N j g 4 M V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S Z W x h d G l v b n N o a X B J b m Z v J n F 1 b 3 Q 7 O l t d f S I g L z 4 8 R W 5 0 c n k g V H l w Z T 0 i R m l s b E N v d W 5 0 I i B W Y W x 1 Z T 0 i b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M Y X N 0 V X B k Y X R l Z C I g V m F s d W U 9 I m Q y M D I z L T E x L T I y V D E z O j U 4 O j Q 4 L j Q 5 M j A 1 N T d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U m V s Y X R p b 2 5 z a G l w S W 5 m b y Z x d W 9 0 O z p b X X 0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x h c 3 R V c G R h d G V k I i B W Y W x 1 Z T 0 i Z D I w M j M t M T E t M j J U M T M 6 N T g 6 N D c u M j Q 3 M D M w M V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S Z W x h d G l v b n N o a X B J b m Z v J n F 1 b 3 Q 7 O l t d f S I g L z 4 8 R W 5 0 c n k g V H l w Z T 0 i R m l s b E N v d W 5 0 I i B W Y W x 1 Z T 0 i b D I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T G F z d F V w Z G F 0 Z W Q i I F Z h b H V l P S J k M j A y M y 0 x M S 0 y M l Q x M z o 1 O D o 0 N y 4 y N z I 3 O T g x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1 J l b G F 0 a W 9 u c 2 h p c E l u Z m 8 m c X V v d D s 6 W 1 1 9 I i A v P j x F b n R y e S B U e X B l P S J G a W x s Q 2 9 1 b n Q i I F Z h b H V l P S J s M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T G F z d F V w Z G F 0 Z W Q i I F Z h b H V l P S J k M j A y M y 0 x M S 0 y M l Q x M z o 1 O D o 0 N y 4 y O D I 4 N z A 1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1 J l b G F 0 a W 9 u c 2 h p c E l u Z m 8 m c X V v d D s 6 W 1 1 9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R k O W Y 2 N G N m L W E 1 O G Q t N D Z l Z i 1 i M 2 E w L T A 2 N m R l M z M x Y j J h Z C I g L z 4 8 R W 5 0 c n k g V H l w Z T 0 i R m l s b E x h c 3 R V c G R h d G V k I i B W Y W x 1 Z T 0 i Z D I w M j M t M T E t M j J U M T M 6 N T g 6 N D Y u M D E 5 N j U 5 N F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S Z W x h d G l v b n N o a X B J b m Z v J n F 1 b 3 Q 7 O l t d f S I g L z 4 8 R W 5 0 c n k g V H l w Z T 0 i R m l s b E N v d W 5 0 I i B W Y W x 1 Z T 0 i b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M 3 Y T Z k O S 0 y Z j J l L T R k Y T M t Y T l j N S 0 3 N W Q 5 O W M 0 Z D E 2 Y 2 Q i I C 8 + P E V u d H J 5 I F R 5 c G U 9 I k Z p b G x M Y X N 0 V X B k Y X R l Z C I g V m F s d W U 9 I m Q y M D I z L T E x L T I y V D E z O j U 4 O j Q 2 L j A 3 M D M 3 O T Z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E V u d H J 5 I F R 5 c G U 9 I k Z p b G x D b 3 V u d C I g V m F s d W U 9 I m w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k 4 N D Y 4 N m J m L T k 1 M j Q t N D c 4 Z S 1 h Z D N i L W Q 3 N T J j Z j B m Y T E 3 N y I g L z 4 8 R W 5 0 c n k g V H l w Z T 0 i R m l s b E x h c 3 R V c G R h d G V k I i B W Y W x 1 Z T 0 i Z D I w M j M t M T E t M j J U M T M 6 N T g 6 N D Q u O D A 2 N T M 5 N 1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R W 5 0 c n k g V H l w Z T 0 i R m l s b E N v d W 5 0 I i B W Y W x 1 Z T 0 i b D E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M 3 N 2 Y z Z D g t Z G R l N i 0 0 M D M 5 L T g y N m E t N m F i Z D M y M D k 5 M D h l I i A v P j x F b n R y e S B U e X B l P S J G a W x s T G F z d F V w Z G F 0 Z W Q i I F Z h b H V l P S J k M j A y M y 0 x M S 0 y M l Q x M z o 1 O D o 0 N C 4 4 M z g 1 M T Q w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1 J l b G F 0 a W 9 u c 2 h p c E l u Z m 8 m c X V v d D s 6 W 1 1 9 I i A v P j x F b n R y e S B U e X B l P S J G a W x s Q 2 9 1 b n Q i I F Z h b H V l P S J s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G a W x s T G F z d F V w Z G F 0 Z W Q i I F Z h b H V l P S J k M j A y M y 0 x M S 0 y M l Q x M z o 1 O D o 0 M y 4 x N z U 3 N z k 3 W i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S Z W N v d m V y e V R h c m d l d F N o Z W V 0 I i B W Y W x 1 Z T 0 i c 1 F f U 3 R h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E V u d H J 5 I F R 5 c G U 9 I k Z p b G x D b 3 V u d C I g V m F s d W U 9 I m w x N D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x h c 3 R V c G R h d G V k I i B W Y W x 1 Z T 0 i Z D I w M j M t M T E t M j J U M T M 6 N T g 6 N D M u M T g z N z c 4 N F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E V u d H J 5 I F R 5 c G U 9 I k Z p b G x D b 3 V u d C I g V m F s d W U 9 I m w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z V D E y O j U w O j E y L j k z M z Q 3 M z B a I i A v P j x F b n R y e S B U e X B l P S J G a W x s R X J y b 3 J D b 2 R l I i B W Y W x 1 Z T 0 i c 1 V u a 2 5 v d 2 4 i I C 8 + P E V u d H J 5 I F R 5 c G U 9 I l F 1 Z X J 5 S U Q i I F Z h b H V l P S J z M 2 Q 0 M D F j Y j Q t M W I w M S 0 0 Z D M 1 L W E z Z G Q t Z j M x O G U 1 Y 2 U 3 O G N h I i A v P j x F b n R y e S B U e X B l P S J G a W x s Q 2 9 s d W 1 u V H l w Z X M i I F Z h b H V l P S J z Q X d N R 0 J n W U d B d 0 1 E Q X d B Q U F B P T 0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4 N T A 1 M D c w W i I g L z 4 8 R W 5 0 c n k g V H l w Z T 0 i U X V l c n l J R C I g V m F s d W U 9 I n N m M m E 4 Y m E 5 Z i 0 0 M j N h L T Q 2 Y m M t Y j k x N C 1 l Z D l j N W Y 1 M D c 0 N G M i I C 8 + P E V u d H J 5 I F R 5 c G U 9 I k Z p b G x D b 2 x 1 b W 5 U e X B l c y I g V m F s d W U 9 I n N B d 0 F H Q m d Z R 0 J n W U R C Z 1 l H Q X d N R E F 3 Q U F B Q V k 9 I i A v P j x F b n R y e S B U e X B l P S J G a W x s R X J y b 3 J D b 2 R l I i B W Y W x 1 Z T 0 i c 1 V u a 2 5 v d 2 4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x M j E 4 N T Z a I i A v P j x F b n R y e S B U e X B l P S J R d W V y e U l E I i B W Y W x 1 Z T 0 i c z Q 0 N W E y O W E w L T R l Y j k t N G U 5 N i 1 h N W R k L W M 5 Y j V l M T g x Y 2 M x O C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Y 0 O D U 1 M V o i I C 8 + P E V u d H J 5 I F R 5 c G U 9 I l F 1 Z X J 5 S U Q i I F Z h b H V l P S J z Z D Q 2 M T d l O G E t N G V m M S 0 0 Z D M 0 L W E 3 M G U t Y j J m M T J i N j Q 3 Y j U x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M D U 2 N j c 1 W i I g L z 4 8 R W 5 0 c n k g V H l w Z T 0 i U X V l c n l J R C I g V m F s d W U 9 I n M 0 N G Y 0 M m Z j M C 1 h Z W Y 0 L T R i M T Q t Y j d h Z S 0 y Y T E 0 N G M 0 Y W E 5 N T M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2 N z c 2 N j B a I i A v P j x F b n R y e S B U e X B l P S J R d W V y e U l E I i B W Y W x 1 Z T 0 i c 2 Z j O T Q 4 N m Q y L W U 2 N D E t N D N l Y S 0 4 O D F h L W V k N W M x Y W R m Z G E 0 N C I g L z 4 8 R W 5 0 c n k g V H l w Z T 0 i R m l s b E N v b H V t b l R 5 c G V z I i B W Y W x 1 Z T 0 i c 0 F 3 Q U d C Z 1 l H Q m d Z R E J n W U d B Q U 1 E Q X d Z R 0 F B W T 0 i I C 8 + P E V u d H J 5 I F R 5 c G U 9 I k Z p b G x F c n J v c k N v Z G U i I F Z h b H V l P S J z V W 5 r b m 9 3 b i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x L T I w V D E w O j U 0 O j I z L j E 4 N z c 5 N z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B U M T A 6 N T Q 6 M j M u M j E 4 M D I y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E t M j B U M T A 6 N T Q 6 M j M u M j U 4 M j Q 3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I w V D E w O j U 0 O j I z L j M z O D g 2 M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x L T I w V D E w O j U 0 O j I z L j M 3 O T E 4 M T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5 N y V B N S V F N S V C M S V C M V 9 T Z X J 2 Z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M F Q x M D o 1 N D o y M y 4 1 M j E z N D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T c l Q T U l R T U l Q j E l Q j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k 3 J U E 1 J U U 1 J U I x J U I x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T c l Q T U l R T U l Q j E l Q j F f U 2 V y d m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F U M T I 6 M j I 6 M z c u M j A 2 O T A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f M B U y 6 0 p M u e a 0 W 7 h + b P U A A A A A A g A A A A A A E G Y A A A A B A A A g A A A A / L h o 6 T b g V 0 c W D g 4 z 5 j N y m 3 v W s V 3 w V M J L F Z m 5 k 8 U U z s k A A A A A D o A A A A A C A A A g A A A A d u W 7 e V H q M d + k i g t 5 / r E x 7 t q A W F h + i K T + y y N 4 S 0 9 d E x 5 Q A A A A Z Q y 5 1 f X A E h i J t 3 I M v U X X u 1 i N N / Q 9 4 X 8 E b u p R 8 c L B f n W I A V T 7 P X N N g J R J Z p M w C Q k d c 2 M u J N A P I o m T u t j K C l s N b R K 2 G s s A t 1 D + H A V z l 6 3 b w J p A A A A A U d k h + 9 3 V p 0 + P t L o r k G S u Q x Y q a H 2 0 5 W S j h D T 2 q h + u v S w e Z s P q w 5 x C j C Q f L E 0 Z b 6 e E g J R k B i 8 M s 9 4 f L 4 X T g K N h c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2023-11-22T13:59:04Z</dcterms:modified>
</cp:coreProperties>
</file>