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5BF4DCBE-53D8-4A75-8C67-D62DA4CBB481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Stat99!$C$1:$W$73</definedName>
    <definedName name="ExternalData_1" localSheetId="9" hidden="1">Q_Stat!$A$1:$AE$146</definedName>
    <definedName name="ExternalData_1" localSheetId="10" hidden="1">戸美!$A$1:$M$9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烏野!$A$1:$M$27</definedName>
  </definedNames>
  <calcPr calcId="191029"/>
  <pivotCaches>
    <pivotCache cacheId="3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9" i="17" l="1"/>
  <c r="B537" i="17"/>
  <c r="B538" i="17" s="1"/>
  <c r="B539" i="17" s="1"/>
  <c r="B540" i="17"/>
  <c r="B541" i="17"/>
  <c r="B542" i="17"/>
  <c r="B543" i="17"/>
  <c r="B544" i="17"/>
  <c r="B545" i="17"/>
  <c r="B546" i="17" s="1"/>
  <c r="B547" i="17" s="1"/>
  <c r="B548" i="17" s="1"/>
  <c r="B826" i="14"/>
  <c r="B827" i="14" s="1"/>
  <c r="B828" i="14" s="1"/>
  <c r="B829" i="14" s="1"/>
  <c r="T829" i="14"/>
  <c r="A829" i="14" s="1"/>
  <c r="T828" i="14"/>
  <c r="A828" i="14" s="1"/>
  <c r="T827" i="14"/>
  <c r="A827" i="14" s="1"/>
  <c r="T544" i="17"/>
  <c r="A544" i="17" s="1"/>
  <c r="T545" i="17"/>
  <c r="A545" i="17" s="1"/>
  <c r="T546" i="17"/>
  <c r="A546" i="17" s="1"/>
  <c r="T814" i="14"/>
  <c r="A814" i="14" s="1"/>
  <c r="T815" i="14"/>
  <c r="A815" i="14" s="1"/>
  <c r="T816" i="14"/>
  <c r="A816" i="14" s="1"/>
  <c r="B817" i="14" s="1"/>
  <c r="T817" i="14"/>
  <c r="A817" i="14" s="1"/>
  <c r="T818" i="14"/>
  <c r="A818" i="14" s="1"/>
  <c r="T819" i="14"/>
  <c r="A819" i="14" s="1"/>
  <c r="B217" i="18"/>
  <c r="B218" i="18"/>
  <c r="B219" i="18"/>
  <c r="B220" i="18"/>
  <c r="B221" i="18"/>
  <c r="T218" i="18"/>
  <c r="A218" i="18" s="1"/>
  <c r="T537" i="17"/>
  <c r="A537" i="17" s="1"/>
  <c r="T538" i="17"/>
  <c r="A538" i="17" s="1"/>
  <c r="T539" i="17"/>
  <c r="A539" i="17" s="1"/>
  <c r="T540" i="17"/>
  <c r="A540" i="17" s="1"/>
  <c r="T541" i="17"/>
  <c r="A541" i="17" s="1"/>
  <c r="T808" i="14"/>
  <c r="A808" i="14" s="1"/>
  <c r="T809" i="14"/>
  <c r="A809" i="14" s="1"/>
  <c r="T810" i="14"/>
  <c r="A810" i="14" s="1"/>
  <c r="T811" i="14"/>
  <c r="A811" i="14" s="1"/>
  <c r="T812" i="14"/>
  <c r="A812" i="14" s="1"/>
  <c r="T813" i="14"/>
  <c r="A813" i="14" s="1"/>
  <c r="T820" i="14"/>
  <c r="A820" i="14" s="1"/>
  <c r="T821" i="14"/>
  <c r="A821" i="14" s="1"/>
  <c r="T822" i="14"/>
  <c r="A822" i="14" s="1"/>
  <c r="B158" i="11"/>
  <c r="B159" i="11"/>
  <c r="B160" i="11"/>
  <c r="B156" i="11"/>
  <c r="B157" i="11"/>
  <c r="T158" i="11"/>
  <c r="A158" i="11" s="1"/>
  <c r="T544" i="16"/>
  <c r="A544" i="16" s="1"/>
  <c r="T545" i="16"/>
  <c r="A545" i="16" s="1"/>
  <c r="T546" i="16"/>
  <c r="A546" i="16" s="1"/>
  <c r="T547" i="16"/>
  <c r="A547" i="16" s="1"/>
  <c r="T548" i="16"/>
  <c r="A548" i="16" s="1"/>
  <c r="T549" i="16"/>
  <c r="A549" i="16" s="1"/>
  <c r="T384" i="15"/>
  <c r="A384" i="15" s="1"/>
  <c r="T385" i="15"/>
  <c r="A385" i="15" s="1"/>
  <c r="T386" i="15"/>
  <c r="A386" i="15" s="1"/>
  <c r="T387" i="15"/>
  <c r="A387" i="15" s="1"/>
  <c r="T388" i="15"/>
  <c r="A388" i="15" s="1"/>
  <c r="T389" i="15"/>
  <c r="A389" i="15" s="1"/>
  <c r="T390" i="15"/>
  <c r="A390" i="15" s="1"/>
  <c r="T391" i="15"/>
  <c r="A391" i="15" s="1"/>
  <c r="T156" i="11"/>
  <c r="A156" i="11" s="1"/>
  <c r="T530" i="17"/>
  <c r="A530" i="17" s="1"/>
  <c r="T531" i="17"/>
  <c r="A531" i="17" s="1"/>
  <c r="T532" i="17"/>
  <c r="A532" i="17" s="1"/>
  <c r="T533" i="17"/>
  <c r="A533" i="17" s="1"/>
  <c r="T534" i="17"/>
  <c r="A534" i="17" s="1"/>
  <c r="T535" i="17"/>
  <c r="A535" i="17" s="1"/>
  <c r="B536" i="17" s="1"/>
  <c r="T536" i="17"/>
  <c r="A536" i="17" s="1"/>
  <c r="T537" i="16"/>
  <c r="A537" i="16" s="1"/>
  <c r="T538" i="16"/>
  <c r="A538" i="16" s="1"/>
  <c r="T539" i="16"/>
  <c r="A539" i="16" s="1"/>
  <c r="T540" i="16"/>
  <c r="A540" i="16" s="1"/>
  <c r="T541" i="16"/>
  <c r="A541" i="16" s="1"/>
  <c r="T542" i="16"/>
  <c r="A542" i="16" s="1"/>
  <c r="T543" i="16"/>
  <c r="A543" i="16" s="1"/>
  <c r="T550" i="16"/>
  <c r="A550" i="16" s="1"/>
  <c r="B551" i="16" s="1"/>
  <c r="T551" i="16"/>
  <c r="A551" i="16" s="1"/>
  <c r="T381" i="15"/>
  <c r="A381" i="15" s="1"/>
  <c r="T382" i="15"/>
  <c r="A382" i="15" s="1"/>
  <c r="T797" i="14"/>
  <c r="A797" i="14" s="1"/>
  <c r="T798" i="14"/>
  <c r="A798" i="14" s="1"/>
  <c r="T799" i="14"/>
  <c r="A799" i="14" s="1"/>
  <c r="T800" i="14"/>
  <c r="A800" i="14" s="1"/>
  <c r="T801" i="14"/>
  <c r="A801" i="14" s="1"/>
  <c r="T802" i="14"/>
  <c r="A802" i="14" s="1"/>
  <c r="T803" i="14"/>
  <c r="A803" i="14" s="1"/>
  <c r="T804" i="14"/>
  <c r="A804" i="14" s="1"/>
  <c r="T805" i="14"/>
  <c r="A805" i="14" s="1"/>
  <c r="T806" i="14"/>
  <c r="A806" i="14" s="1"/>
  <c r="T213" i="18"/>
  <c r="A213" i="18" s="1"/>
  <c r="T214" i="18"/>
  <c r="A214" i="18" s="1"/>
  <c r="B215" i="18" s="1"/>
  <c r="T215" i="18"/>
  <c r="A215" i="18" s="1"/>
  <c r="T216" i="18"/>
  <c r="A216" i="18" s="1"/>
  <c r="T217" i="18"/>
  <c r="A217" i="18" s="1"/>
  <c r="T219" i="18"/>
  <c r="A219" i="18" s="1"/>
  <c r="T220" i="18"/>
  <c r="A220" i="18" s="1"/>
  <c r="T221" i="18"/>
  <c r="A221" i="18" s="1"/>
  <c r="T542" i="17"/>
  <c r="A542" i="17" s="1"/>
  <c r="T543" i="17"/>
  <c r="A543" i="17" s="1"/>
  <c r="T547" i="17"/>
  <c r="A547" i="17" s="1"/>
  <c r="T548" i="17"/>
  <c r="A548" i="17" s="1"/>
  <c r="T549" i="17"/>
  <c r="A549" i="17" s="1"/>
  <c r="T536" i="16"/>
  <c r="A536" i="16" s="1"/>
  <c r="T552" i="16"/>
  <c r="A552" i="16" s="1"/>
  <c r="T553" i="16"/>
  <c r="A553" i="16" s="1"/>
  <c r="T380" i="15"/>
  <c r="A380" i="15" s="1"/>
  <c r="T383" i="15"/>
  <c r="A383" i="15" s="1"/>
  <c r="T392" i="15"/>
  <c r="A392" i="15" s="1"/>
  <c r="T393" i="15"/>
  <c r="A393" i="15" s="1"/>
  <c r="T796" i="14"/>
  <c r="A796" i="14" s="1"/>
  <c r="T807" i="14"/>
  <c r="A807" i="14" s="1"/>
  <c r="T823" i="14"/>
  <c r="A823" i="14" s="1"/>
  <c r="T824" i="14"/>
  <c r="A824" i="14" s="1"/>
  <c r="T825" i="14"/>
  <c r="A825" i="14" s="1"/>
  <c r="T826" i="14"/>
  <c r="A826" i="14" s="1"/>
  <c r="T154" i="11"/>
  <c r="A154" i="11" s="1"/>
  <c r="T155" i="11"/>
  <c r="A155" i="11" s="1"/>
  <c r="T157" i="11"/>
  <c r="A157" i="11" s="1"/>
  <c r="T159" i="11"/>
  <c r="A159" i="11" s="1"/>
  <c r="T160" i="11"/>
  <c r="A160" i="11" s="1"/>
  <c r="B161" i="11" s="1"/>
  <c r="T161" i="11"/>
  <c r="A161" i="11" s="1"/>
  <c r="V146" i="2"/>
  <c r="W146" i="2"/>
  <c r="A141" i="2"/>
  <c r="A142" i="2"/>
  <c r="A143" i="2"/>
  <c r="A144" i="2"/>
  <c r="A145" i="2"/>
  <c r="A146" i="2"/>
  <c r="V141" i="2"/>
  <c r="V142" i="2"/>
  <c r="V143" i="2"/>
  <c r="V144" i="2"/>
  <c r="V145" i="2"/>
  <c r="W141" i="2"/>
  <c r="W142" i="2"/>
  <c r="W143" i="2"/>
  <c r="W144" i="2"/>
  <c r="W145" i="2"/>
  <c r="X141" i="2"/>
  <c r="X142" i="2"/>
  <c r="X143" i="2"/>
  <c r="X144" i="2"/>
  <c r="X145" i="2"/>
  <c r="X146" i="2"/>
  <c r="T189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B548" i="16" l="1"/>
  <c r="B549" i="16" s="1"/>
  <c r="B550" i="16"/>
  <c r="B553" i="16"/>
  <c r="B382" i="15"/>
  <c r="B383" i="15" s="1"/>
  <c r="B386" i="15"/>
  <c r="B387" i="15" s="1"/>
  <c r="B388" i="15" s="1"/>
  <c r="B389" i="15" s="1"/>
  <c r="B390" i="15" s="1"/>
  <c r="B818" i="14"/>
  <c r="B822" i="14"/>
  <c r="B552" i="16"/>
  <c r="B384" i="15"/>
  <c r="B385" i="15" s="1"/>
  <c r="B392" i="15"/>
  <c r="B819" i="14"/>
  <c r="B820" i="14" s="1"/>
  <c r="B821" i="14" s="1"/>
  <c r="B801" i="14"/>
  <c r="B802" i="14" s="1"/>
  <c r="B803" i="14" s="1"/>
  <c r="B804" i="14" s="1"/>
  <c r="B805" i="14" s="1"/>
  <c r="B806" i="14" s="1"/>
  <c r="B532" i="17"/>
  <c r="B533" i="17" s="1"/>
  <c r="B534" i="17" s="1"/>
  <c r="B535" i="17" s="1"/>
  <c r="B391" i="15"/>
  <c r="B393" i="15"/>
  <c r="B813" i="14"/>
  <c r="B814" i="14" s="1"/>
  <c r="B815" i="14" s="1"/>
  <c r="B816" i="14" s="1"/>
  <c r="B807" i="14"/>
  <c r="B808" i="14" s="1"/>
  <c r="B809" i="14" s="1"/>
  <c r="B810" i="14" s="1"/>
  <c r="B811" i="14" s="1"/>
  <c r="B823" i="14"/>
  <c r="B824" i="14" s="1"/>
  <c r="B825" i="14" s="1"/>
  <c r="B812" i="14"/>
  <c r="B155" i="11"/>
  <c r="B545" i="16"/>
  <c r="B546" i="16" s="1"/>
  <c r="B547" i="16" s="1"/>
  <c r="B216" i="18"/>
  <c r="T150" i="18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7" i="19" l="1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B380" i="15" s="1"/>
  <c r="B381" i="15" s="1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B796" i="14" s="1"/>
  <c r="B797" i="14" s="1"/>
  <c r="B798" i="14" s="1"/>
  <c r="B799" i="14" s="1"/>
  <c r="B800" i="14" s="1"/>
  <c r="A513" i="16"/>
  <c r="A762" i="14"/>
  <c r="A731" i="14"/>
  <c r="A764" i="14"/>
  <c r="A741" i="14"/>
  <c r="A475" i="17"/>
  <c r="A765" i="14"/>
  <c r="A146" i="11"/>
  <c r="A377" i="15"/>
  <c r="A758" i="14"/>
  <c r="A202" i="18"/>
  <c r="A519" i="17"/>
  <c r="A787" i="14"/>
  <c r="A476" i="17"/>
  <c r="A153" i="11"/>
  <c r="B154" i="11" s="1"/>
  <c r="A748" i="14"/>
  <c r="A375" i="15"/>
  <c r="A789" i="14"/>
  <c r="A499" i="17"/>
  <c r="A774" i="14"/>
  <c r="A350" i="15"/>
  <c r="A501" i="17"/>
  <c r="A529" i="17"/>
  <c r="B530" i="17" s="1"/>
  <c r="B531" i="17" s="1"/>
  <c r="A488" i="16"/>
  <c r="A203" i="18"/>
  <c r="A212" i="18"/>
  <c r="B213" i="18" s="1"/>
  <c r="B214" i="18" s="1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B536" i="16" s="1"/>
  <c r="B537" i="16" s="1"/>
  <c r="B538" i="16" s="1"/>
  <c r="B539" i="16" s="1"/>
  <c r="B540" i="16" s="1"/>
  <c r="B541" i="16" s="1"/>
  <c r="B542" i="16" s="1"/>
  <c r="B543" i="16" s="1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A468" i="17"/>
  <c r="A321" i="14"/>
  <c r="A65" i="14"/>
  <c r="A253" i="14"/>
  <c r="A452" i="14"/>
  <c r="A87" i="14"/>
  <c r="A278" i="14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A214" i="14"/>
  <c r="A242" i="14"/>
  <c r="A80" i="14"/>
  <c r="A139" i="14"/>
  <c r="A445" i="14"/>
  <c r="A234" i="14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A419" i="14"/>
  <c r="A284" i="14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A278" i="15"/>
  <c r="A279" i="15"/>
  <c r="A391" i="17"/>
  <c r="A397" i="16"/>
  <c r="A276" i="15"/>
  <c r="A174" i="18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A439" i="16"/>
  <c r="A293" i="15"/>
  <c r="A428" i="16"/>
  <c r="A434" i="16"/>
  <c r="A431" i="16"/>
  <c r="A427" i="16"/>
  <c r="A291" i="15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A354" i="15"/>
  <c r="A346" i="15"/>
  <c r="A324" i="15"/>
  <c r="A435" i="17"/>
  <c r="A158" i="18"/>
  <c r="A469" i="16"/>
  <c r="A475" i="16"/>
  <c r="A159" i="18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A191" i="15"/>
  <c r="A201" i="16"/>
  <c r="A76" i="18"/>
  <c r="A137" i="15"/>
  <c r="A113" i="15"/>
  <c r="A45" i="18"/>
  <c r="A43" i="15"/>
  <c r="A101" i="16"/>
  <c r="A72" i="17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A165" i="16"/>
  <c r="A63" i="15"/>
  <c r="A48" i="17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440" i="14" l="1"/>
  <c r="B441" i="14" s="1"/>
  <c r="B442" i="14" s="1"/>
  <c r="B443" i="14" s="1"/>
  <c r="B444" i="14" s="1"/>
  <c r="B413" i="17"/>
  <c r="B175" i="18"/>
  <c r="B544" i="16"/>
  <c r="B201" i="18"/>
  <c r="B202" i="18" s="1"/>
  <c r="B203" i="18" s="1"/>
  <c r="B160" i="18"/>
  <c r="B48" i="18"/>
  <c r="B198" i="18"/>
  <c r="B521" i="14"/>
  <c r="B522" i="14" s="1"/>
  <c r="B523" i="14" s="1"/>
  <c r="B524" i="14" s="1"/>
  <c r="B124" i="15"/>
  <c r="B125" i="15" s="1"/>
  <c r="B520" i="16"/>
  <c r="B521" i="16" s="1"/>
  <c r="B522" i="16" s="1"/>
  <c r="B523" i="16" s="1"/>
  <c r="B524" i="16" s="1"/>
  <c r="B525" i="16" s="1"/>
  <c r="B526" i="16" s="1"/>
  <c r="B527" i="16" s="1"/>
  <c r="B436" i="17"/>
  <c r="B285" i="14"/>
  <c r="B286" i="14" s="1"/>
  <c r="B287" i="14" s="1"/>
  <c r="B288" i="14" s="1"/>
  <c r="B289" i="14" s="1"/>
  <c r="B290" i="14" s="1"/>
  <c r="B467" i="17"/>
  <c r="B468" i="17" s="1"/>
  <c r="B469" i="17" s="1"/>
  <c r="B470" i="17" s="1"/>
  <c r="B262" i="17"/>
  <c r="B315" i="14"/>
  <c r="B316" i="14" s="1"/>
  <c r="B317" i="14" s="1"/>
  <c r="B318" i="14" s="1"/>
  <c r="B319" i="14" s="1"/>
  <c r="B187" i="14"/>
  <c r="B338" i="15"/>
  <c r="B339" i="15" s="1"/>
  <c r="B292" i="15"/>
  <c r="B293" i="15" s="1"/>
  <c r="B114" i="18"/>
  <c r="B279" i="14"/>
  <c r="B280" i="14" s="1"/>
  <c r="B281" i="14" s="1"/>
  <c r="B282" i="14" s="1"/>
  <c r="B283" i="14" s="1"/>
  <c r="B284" i="14" s="1"/>
  <c r="B181" i="14"/>
  <c r="B182" i="14" s="1"/>
  <c r="B183" i="14" s="1"/>
  <c r="B184" i="14" s="1"/>
  <c r="B185" i="14" s="1"/>
  <c r="B186" i="14" s="1"/>
  <c r="B235" i="14"/>
  <c r="B236" i="14" s="1"/>
  <c r="B237" i="14" s="1"/>
  <c r="B238" i="14" s="1"/>
  <c r="B239" i="14" s="1"/>
  <c r="B240" i="14" s="1"/>
  <c r="B375" i="16"/>
  <c r="B376" i="16" s="1"/>
  <c r="B377" i="16" s="1"/>
  <c r="B378" i="16" s="1"/>
  <c r="B81" i="14"/>
  <c r="B82" i="14" s="1"/>
  <c r="B83" i="14" s="1"/>
  <c r="B84" i="14" s="1"/>
  <c r="B85" i="14" s="1"/>
  <c r="B49" i="17"/>
  <c r="B50" i="17" s="1"/>
  <c r="B51" i="17" s="1"/>
  <c r="B34" i="18"/>
  <c r="B35" i="18" s="1"/>
  <c r="B73" i="17"/>
  <c r="B74" i="17" s="1"/>
  <c r="B75" i="17" s="1"/>
  <c r="B119" i="18"/>
  <c r="B410" i="17"/>
  <c r="B411" i="17" s="1"/>
  <c r="B412" i="17" s="1"/>
  <c r="B378" i="15"/>
  <c r="B379" i="15" s="1"/>
  <c r="B132" i="11"/>
  <c r="B165" i="18"/>
  <c r="B166" i="18" s="1"/>
  <c r="B272" i="15"/>
  <c r="B273" i="15" s="1"/>
  <c r="B298" i="15"/>
  <c r="B299" i="15" s="1"/>
  <c r="B332" i="14"/>
  <c r="B333" i="14" s="1"/>
  <c r="B334" i="14" s="1"/>
  <c r="B335" i="14" s="1"/>
  <c r="B336" i="14" s="1"/>
  <c r="B131" i="16"/>
  <c r="B371" i="14"/>
  <c r="B564" i="14"/>
  <c r="B565" i="14" s="1"/>
  <c r="B566" i="14" s="1"/>
  <c r="B567" i="14" s="1"/>
  <c r="B568" i="14" s="1"/>
  <c r="B540" i="14"/>
  <c r="B541" i="14" s="1"/>
  <c r="B542" i="14" s="1"/>
  <c r="B543" i="14" s="1"/>
  <c r="B544" i="14" s="1"/>
  <c r="B121" i="18"/>
  <c r="B260" i="14"/>
  <c r="B261" i="14" s="1"/>
  <c r="B262" i="14" s="1"/>
  <c r="B263" i="14" s="1"/>
  <c r="B264" i="14" s="1"/>
  <c r="B151" i="11"/>
  <c r="B156" i="18"/>
  <c r="B167" i="18"/>
  <c r="B168" i="18" s="1"/>
  <c r="B10" i="18"/>
  <c r="B11" i="18" s="1"/>
  <c r="B83" i="18"/>
  <c r="B84" i="18" s="1"/>
  <c r="B85" i="18" s="1"/>
  <c r="B77" i="18"/>
  <c r="B78" i="18" s="1"/>
  <c r="B182" i="18"/>
  <c r="B140" i="18"/>
  <c r="B69" i="18"/>
  <c r="B79" i="18"/>
  <c r="B80" i="18" s="1"/>
  <c r="B183" i="18"/>
  <c r="B193" i="17"/>
  <c r="B194" i="17" s="1"/>
  <c r="B195" i="17" s="1"/>
  <c r="B196" i="17" s="1"/>
  <c r="B331" i="17"/>
  <c r="B332" i="17" s="1"/>
  <c r="B333" i="17" s="1"/>
  <c r="B334" i="17" s="1"/>
  <c r="B335" i="17" s="1"/>
  <c r="B42" i="17"/>
  <c r="B43" i="17" s="1"/>
  <c r="B44" i="17" s="1"/>
  <c r="B45" i="17" s="1"/>
  <c r="B263" i="17"/>
  <c r="B264" i="17" s="1"/>
  <c r="B265" i="17" s="1"/>
  <c r="B504" i="17"/>
  <c r="B83" i="17"/>
  <c r="B84" i="17" s="1"/>
  <c r="B85" i="17" s="1"/>
  <c r="B86" i="17" s="1"/>
  <c r="B311" i="17"/>
  <c r="B367" i="17"/>
  <c r="B368" i="17" s="1"/>
  <c r="B369" i="17" s="1"/>
  <c r="B142" i="11"/>
  <c r="B70" i="11"/>
  <c r="B107" i="11"/>
  <c r="B151" i="16"/>
  <c r="B152" i="16" s="1"/>
  <c r="B153" i="16" s="1"/>
  <c r="B154" i="16" s="1"/>
  <c r="B46" i="16"/>
  <c r="B47" i="16" s="1"/>
  <c r="B48" i="16" s="1"/>
  <c r="B49" i="16" s="1"/>
  <c r="B107" i="16"/>
  <c r="B108" i="16" s="1"/>
  <c r="B109" i="16" s="1"/>
  <c r="B110" i="16" s="1"/>
  <c r="B95" i="16"/>
  <c r="B96" i="16" s="1"/>
  <c r="B97" i="16" s="1"/>
  <c r="B98" i="16" s="1"/>
  <c r="B111" i="16"/>
  <c r="B112" i="16" s="1"/>
  <c r="B113" i="16" s="1"/>
  <c r="B114" i="16" s="1"/>
  <c r="B115" i="16" s="1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198" i="15" s="1"/>
  <c r="B351" i="15"/>
  <c r="B352" i="15" s="1"/>
  <c r="B110" i="15"/>
  <c r="B111" i="15" s="1"/>
  <c r="B114" i="15"/>
  <c r="B115" i="15" s="1"/>
  <c r="B294" i="15"/>
  <c r="B295" i="15" s="1"/>
  <c r="B336" i="15"/>
  <c r="B337" i="15" s="1"/>
  <c r="B147" i="15"/>
  <c r="B148" i="15" s="1"/>
  <c r="B149" i="15" s="1"/>
  <c r="B150" i="15" s="1"/>
  <c r="B151" i="15" s="1"/>
  <c r="B152" i="15" s="1"/>
  <c r="B153" i="15" s="1"/>
  <c r="B340" i="15"/>
  <c r="B341" i="15" s="1"/>
  <c r="B86" i="14"/>
  <c r="B87" i="14" s="1"/>
  <c r="B88" i="14" s="1"/>
  <c r="B89" i="14" s="1"/>
  <c r="B90" i="14" s="1"/>
  <c r="B91" i="14" s="1"/>
  <c r="B92" i="14" s="1"/>
  <c r="B93" i="14" s="1"/>
  <c r="B430" i="14"/>
  <c r="B431" i="14" s="1"/>
  <c r="B432" i="14" s="1"/>
  <c r="B433" i="14" s="1"/>
  <c r="B434" i="14" s="1"/>
  <c r="B211" i="14"/>
  <c r="B212" i="14" s="1"/>
  <c r="B213" i="14" s="1"/>
  <c r="B214" i="14" s="1"/>
  <c r="B215" i="14" s="1"/>
  <c r="B488" i="14"/>
  <c r="B489" i="14" s="1"/>
  <c r="B490" i="14" s="1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546" i="14" s="1"/>
  <c r="B547" i="14" s="1"/>
  <c r="B548" i="14" s="1"/>
  <c r="B549" i="14" s="1"/>
  <c r="B550" i="14" s="1"/>
  <c r="B551" i="14" s="1"/>
  <c r="B552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718" i="14"/>
  <c r="B719" i="14" s="1"/>
  <c r="B720" i="14" s="1"/>
  <c r="B721" i="14" s="1"/>
  <c r="B722" i="14" s="1"/>
  <c r="B723" i="14" s="1"/>
  <c r="B724" i="14" s="1"/>
  <c r="B679" i="14"/>
  <c r="B680" i="14" s="1"/>
  <c r="B681" i="14" s="1"/>
  <c r="B682" i="14" s="1"/>
  <c r="B342" i="14"/>
  <c r="B343" i="14" s="1"/>
  <c r="B344" i="14" s="1"/>
  <c r="B345" i="14" s="1"/>
  <c r="B346" i="14" s="1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24" i="15" s="1"/>
  <c r="B25" i="15" s="1"/>
  <c r="B26" i="15" s="1"/>
  <c r="B27" i="15" s="1"/>
  <c r="B28" i="15" s="1"/>
  <c r="B29" i="15" s="1"/>
  <c r="B126" i="15"/>
  <c r="B127" i="15" s="1"/>
  <c r="B82" i="11"/>
  <c r="B281" i="16"/>
  <c r="B282" i="16" s="1"/>
  <c r="B283" i="16" s="1"/>
  <c r="B284" i="16" s="1"/>
  <c r="B285" i="16" s="1"/>
  <c r="B348" i="17"/>
  <c r="B349" i="17" s="1"/>
  <c r="B350" i="17" s="1"/>
  <c r="B101" i="11"/>
  <c r="B357" i="16"/>
  <c r="B358" i="16" s="1"/>
  <c r="B311" i="15"/>
  <c r="B312" i="15" s="1"/>
  <c r="B159" i="18"/>
  <c r="B125" i="11"/>
  <c r="B126" i="11" s="1"/>
  <c r="B335" i="15"/>
  <c r="B66" i="17"/>
  <c r="B67" i="17" s="1"/>
  <c r="B68" i="17" s="1"/>
  <c r="B69" i="17" s="1"/>
  <c r="B62" i="18"/>
  <c r="B63" i="18" s="1"/>
  <c r="B240" i="17"/>
  <c r="B267" i="15"/>
  <c r="B268" i="15" s="1"/>
  <c r="B49" i="11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341" i="16" s="1"/>
  <c r="B342" i="16" s="1"/>
  <c r="B129" i="18"/>
  <c r="B130" i="18" s="1"/>
  <c r="B323" i="16"/>
  <c r="B324" i="16" s="1"/>
  <c r="B325" i="16" s="1"/>
  <c r="B326" i="16" s="1"/>
  <c r="B327" i="16" s="1"/>
  <c r="B144" i="18"/>
  <c r="B359" i="16"/>
  <c r="B360" i="16" s="1"/>
  <c r="B153" i="18"/>
  <c r="B195" i="18"/>
  <c r="B38" i="14"/>
  <c r="B39" i="14" s="1"/>
  <c r="B40" i="14" s="1"/>
  <c r="B41" i="14" s="1"/>
  <c r="B42" i="14" s="1"/>
  <c r="B120" i="15"/>
  <c r="B121" i="15" s="1"/>
  <c r="B125" i="18"/>
  <c r="B126" i="18" s="1"/>
  <c r="B379" i="16"/>
  <c r="B380" i="16" s="1"/>
  <c r="B381" i="16" s="1"/>
  <c r="B382" i="16" s="1"/>
  <c r="B383" i="16" s="1"/>
  <c r="B274" i="15"/>
  <c r="B275" i="15" s="1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16" i="15" s="1"/>
  <c r="B204" i="18"/>
  <c r="B51" i="16"/>
  <c r="B19" i="18"/>
  <c r="B185" i="15"/>
  <c r="B186" i="15" s="1"/>
  <c r="B307" i="17"/>
  <c r="B308" i="17" s="1"/>
  <c r="B309" i="17" s="1"/>
  <c r="B310" i="17" s="1"/>
  <c r="B142" i="18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608" i="14" s="1"/>
  <c r="B609" i="14" s="1"/>
  <c r="B610" i="14" s="1"/>
  <c r="B611" i="14" s="1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644" i="14" s="1"/>
  <c r="B645" i="14" s="1"/>
  <c r="B646" i="14" s="1"/>
  <c r="B647" i="14" s="1"/>
  <c r="B216" i="14"/>
  <c r="B217" i="14" s="1"/>
  <c r="B218" i="14" s="1"/>
  <c r="B219" i="14" s="1"/>
  <c r="B220" i="14" s="1"/>
  <c r="B519" i="17"/>
  <c r="B520" i="17" s="1"/>
  <c r="B521" i="17" s="1"/>
  <c r="B65" i="18"/>
  <c r="B66" i="18" s="1"/>
  <c r="B83" i="15"/>
  <c r="B84" i="15" s="1"/>
  <c r="B85" i="15" s="1"/>
  <c r="B86" i="15" s="1"/>
  <c r="B87" i="15" s="1"/>
  <c r="B88" i="15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80" i="17" s="1"/>
  <c r="B81" i="17" s="1"/>
  <c r="B82" i="17" s="1"/>
  <c r="B328" i="17"/>
  <c r="B329" i="17" s="1"/>
  <c r="B330" i="17" s="1"/>
  <c r="B106" i="11"/>
  <c r="B342" i="17"/>
  <c r="B343" i="17" s="1"/>
  <c r="B344" i="17" s="1"/>
  <c r="B345" i="17" s="1"/>
  <c r="B346" i="17" s="1"/>
  <c r="B347" i="17" s="1"/>
  <c r="B128" i="15"/>
  <c r="B129" i="15" s="1"/>
  <c r="B51" i="11"/>
  <c r="B217" i="17"/>
  <c r="B218" i="17" s="1"/>
  <c r="B219" i="17" s="1"/>
  <c r="B220" i="17" s="1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633" i="14" s="1"/>
  <c r="B634" i="14" s="1"/>
  <c r="B635" i="14" s="1"/>
  <c r="B636" i="14" s="1"/>
  <c r="B637" i="14" s="1"/>
  <c r="B453" i="14"/>
  <c r="B454" i="14" s="1"/>
  <c r="B455" i="14" s="1"/>
  <c r="B456" i="14" s="1"/>
  <c r="B457" i="14" s="1"/>
  <c r="B118" i="17"/>
  <c r="B119" i="17" s="1"/>
  <c r="B120" i="17" s="1"/>
  <c r="B121" i="17" s="1"/>
  <c r="B122" i="17" s="1"/>
  <c r="B123" i="17" s="1"/>
  <c r="B67" i="11"/>
  <c r="B3" i="17"/>
  <c r="B4" i="17" s="1"/>
  <c r="B5" i="17" s="1"/>
  <c r="B6" i="17" s="1"/>
  <c r="B40" i="11"/>
  <c r="B75" i="18"/>
  <c r="B76" i="18" s="1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5" i="15" s="1"/>
  <c r="B100" i="15"/>
  <c r="B101" i="15" s="1"/>
  <c r="B88" i="18"/>
  <c r="B116" i="15"/>
  <c r="B117" i="15" s="1"/>
  <c r="B247" i="15"/>
  <c r="B248" i="15" s="1"/>
  <c r="B312" i="17"/>
  <c r="B313" i="17" s="1"/>
  <c r="B314" i="17" s="1"/>
  <c r="B315" i="17" s="1"/>
  <c r="B316" i="17" s="1"/>
  <c r="B317" i="17" s="1"/>
  <c r="B320" i="15"/>
  <c r="B94" i="14"/>
  <c r="B95" i="14" s="1"/>
  <c r="B96" i="14" s="1"/>
  <c r="B97" i="14" s="1"/>
  <c r="B98" i="14" s="1"/>
  <c r="B99" i="14" s="1"/>
  <c r="B100" i="14" s="1"/>
  <c r="B101" i="14" s="1"/>
  <c r="B506" i="16"/>
  <c r="B507" i="16" s="1"/>
  <c r="B372" i="15"/>
  <c r="B373" i="15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141" i="14" s="1"/>
  <c r="B142" i="14" s="1"/>
  <c r="B143" i="14" s="1"/>
  <c r="B144" i="14" s="1"/>
  <c r="B145" i="14" s="1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117" i="16" s="1"/>
  <c r="B118" i="16" s="1"/>
  <c r="B119" i="16" s="1"/>
  <c r="B56" i="16"/>
  <c r="B57" i="16" s="1"/>
  <c r="B58" i="16" s="1"/>
  <c r="B59" i="16" s="1"/>
  <c r="B46" i="15"/>
  <c r="B47" i="15" s="1"/>
  <c r="B54" i="17"/>
  <c r="B55" i="17" s="1"/>
  <c r="B31" i="18"/>
  <c r="B222" i="16"/>
  <c r="B223" i="16" s="1"/>
  <c r="B224" i="16" s="1"/>
  <c r="B225" i="16" s="1"/>
  <c r="B167" i="17"/>
  <c r="B168" i="17" s="1"/>
  <c r="B169" i="17" s="1"/>
  <c r="B170" i="17" s="1"/>
  <c r="B171" i="17" s="1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2" i="16" s="1"/>
  <c r="B328" i="16"/>
  <c r="B354" i="17"/>
  <c r="B355" i="17" s="1"/>
  <c r="B356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774" i="14" s="1"/>
  <c r="B775" i="14" s="1"/>
  <c r="B776" i="14" s="1"/>
  <c r="B513" i="17"/>
  <c r="B514" i="17" s="1"/>
  <c r="B515" i="17" s="1"/>
  <c r="B516" i="17" s="1"/>
  <c r="B517" i="17" s="1"/>
  <c r="B518" i="17" s="1"/>
  <c r="B368" i="15"/>
  <c r="B44" i="15"/>
  <c r="B45" i="15" s="1"/>
  <c r="B159" i="15"/>
  <c r="B160" i="15" s="1"/>
  <c r="B83" i="11"/>
  <c r="B225" i="17"/>
  <c r="B226" i="17" s="1"/>
  <c r="B227" i="17" s="1"/>
  <c r="B228" i="17" s="1"/>
  <c r="B229" i="17" s="1"/>
  <c r="B234" i="15"/>
  <c r="B523" i="17"/>
  <c r="B524" i="17" s="1"/>
  <c r="B525" i="17" s="1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87" i="17" s="1"/>
  <c r="B288" i="17" s="1"/>
  <c r="B289" i="17" s="1"/>
  <c r="B209" i="15"/>
  <c r="B210" i="15" s="1"/>
  <c r="B211" i="15"/>
  <c r="B212" i="15" s="1"/>
  <c r="B219" i="15"/>
  <c r="B220" i="15" s="1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420" i="17" s="1"/>
  <c r="B421" i="17" s="1"/>
  <c r="B152" i="18"/>
  <c r="B435" i="16"/>
  <c r="B436" i="16" s="1"/>
  <c r="B439" i="16"/>
  <c r="B174" i="18"/>
  <c r="B281" i="15"/>
  <c r="B282" i="15" s="1"/>
  <c r="B253" i="14"/>
  <c r="B254" i="14" s="1"/>
  <c r="B255" i="14" s="1"/>
  <c r="B256" i="14" s="1"/>
  <c r="B257" i="14" s="1"/>
  <c r="B258" i="14" s="1"/>
  <c r="B131" i="11"/>
  <c r="B122" i="14"/>
  <c r="B123" i="14" s="1"/>
  <c r="B124" i="14" s="1"/>
  <c r="B125" i="14" s="1"/>
  <c r="B126" i="14" s="1"/>
  <c r="B459" i="17"/>
  <c r="B696" i="14"/>
  <c r="B697" i="14" s="1"/>
  <c r="B698" i="14" s="1"/>
  <c r="B699" i="14" s="1"/>
  <c r="B700" i="14" s="1"/>
  <c r="B701" i="14" s="1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99" i="17" s="1"/>
  <c r="B100" i="17" s="1"/>
  <c r="B160" i="16"/>
  <c r="B35" i="16"/>
  <c r="B36" i="16" s="1"/>
  <c r="B37" i="16" s="1"/>
  <c r="B90" i="17"/>
  <c r="B91" i="17" s="1"/>
  <c r="B92" i="17" s="1"/>
  <c r="B93" i="17" s="1"/>
  <c r="B94" i="17" s="1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59" i="17" s="1"/>
  <c r="B260" i="17" s="1"/>
  <c r="B261" i="17" s="1"/>
  <c r="B287" i="16"/>
  <c r="B288" i="16" s="1"/>
  <c r="B501" i="16"/>
  <c r="B339" i="17"/>
  <c r="B340" i="17" s="1"/>
  <c r="B341" i="17" s="1"/>
  <c r="B425" i="17"/>
  <c r="B426" i="17" s="1"/>
  <c r="B427" i="17" s="1"/>
  <c r="B428" i="17" s="1"/>
  <c r="B429" i="17" s="1"/>
  <c r="B430" i="17" s="1"/>
  <c r="B431" i="17" s="1"/>
  <c r="B432" i="17" s="1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396" i="17" s="1"/>
  <c r="B397" i="17" s="1"/>
  <c r="B288" i="15"/>
  <c r="B289" i="15" s="1"/>
  <c r="B383" i="17"/>
  <c r="B384" i="17" s="1"/>
  <c r="B385" i="17" s="1"/>
  <c r="B386" i="17" s="1"/>
  <c r="B387" i="17" s="1"/>
  <c r="B388" i="17" s="1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492" i="14" s="1"/>
  <c r="B493" i="14" s="1"/>
  <c r="B494" i="14" s="1"/>
  <c r="B495" i="14" s="1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23" i="14" s="1"/>
  <c r="B24" i="14" s="1"/>
  <c r="B25" i="14" s="1"/>
  <c r="B26" i="14" s="1"/>
  <c r="B192" i="14"/>
  <c r="B193" i="14" s="1"/>
  <c r="B194" i="14" s="1"/>
  <c r="B195" i="14" s="1"/>
  <c r="B196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112" i="17" s="1"/>
  <c r="B113" i="17" s="1"/>
  <c r="B114" i="17" s="1"/>
  <c r="B115" i="17" s="1"/>
  <c r="B116" i="17" s="1"/>
  <c r="B117" i="17" s="1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69" i="16"/>
  <c r="B270" i="16" s="1"/>
  <c r="B271" i="16" s="1"/>
  <c r="B272" i="16" s="1"/>
  <c r="B273" i="16" s="1"/>
  <c r="B357" i="17"/>
  <c r="B358" i="17" s="1"/>
  <c r="B359" i="17" s="1"/>
  <c r="B360" i="17" s="1"/>
  <c r="B361" i="17" s="1"/>
  <c r="B362" i="17" s="1"/>
  <c r="B119" i="1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223" i="15" s="1"/>
  <c r="B224" i="15" s="1"/>
  <c r="B225" i="15" s="1"/>
  <c r="B226" i="15" s="1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478" i="17" s="1"/>
  <c r="B479" i="17" s="1"/>
  <c r="B480" i="17" s="1"/>
  <c r="B62" i="17"/>
  <c r="B63" i="17" s="1"/>
  <c r="B64" i="17" s="1"/>
  <c r="B65" i="17" s="1"/>
  <c r="B16" i="11"/>
  <c r="B6" i="18"/>
  <c r="B56" i="17"/>
  <c r="B57" i="17" s="1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137" i="17"/>
  <c r="B138" i="17" s="1"/>
  <c r="B139" i="17" s="1"/>
  <c r="B151" i="17"/>
  <c r="B152" i="17" s="1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22" i="17"/>
  <c r="B23" i="17" s="1"/>
  <c r="B24" i="17" s="1"/>
  <c r="B211" i="17"/>
  <c r="B212" i="17" s="1"/>
  <c r="B213" i="17" s="1"/>
  <c r="B404" i="17"/>
  <c r="B405" i="17" s="1"/>
  <c r="B406" i="17" s="1"/>
  <c r="B407" i="17" s="1"/>
  <c r="B408" i="17" s="1"/>
  <c r="B409" i="17" s="1"/>
  <c r="B173" i="16"/>
  <c r="B174" i="16" s="1"/>
  <c r="B175" i="16" s="1"/>
  <c r="B176" i="16" s="1"/>
  <c r="B58" i="17"/>
  <c r="B59" i="17" s="1"/>
  <c r="B180" i="17"/>
  <c r="B181" i="17" s="1"/>
  <c r="B182" i="17" s="1"/>
  <c r="B118" i="15"/>
  <c r="B119" i="15" s="1"/>
  <c r="B284" i="15"/>
  <c r="B285" i="15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32" i="18"/>
  <c r="B33" i="18" s="1"/>
  <c r="B53" i="17"/>
  <c r="B40" i="18"/>
  <c r="B41" i="18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250" i="17" s="1"/>
  <c r="B251" i="17" s="1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9" i="11"/>
  <c r="B40" i="15"/>
  <c r="B41" i="15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58" i="18"/>
  <c r="B444" i="17"/>
  <c r="B445" i="17" s="1"/>
  <c r="B446" i="17" s="1"/>
  <c r="B447" i="17" s="1"/>
  <c r="B448" i="17" s="1"/>
  <c r="B449" i="17" s="1"/>
  <c r="B45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87" i="18"/>
  <c r="B50" i="11"/>
  <c r="B91" i="18"/>
  <c r="B92" i="18" s="1"/>
  <c r="B155" i="17"/>
  <c r="B156" i="17" s="1"/>
  <c r="B157" i="17" s="1"/>
  <c r="B158" i="17" s="1"/>
  <c r="B159" i="17" s="1"/>
  <c r="B160" i="17" s="1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48" i="17" s="1"/>
  <c r="B213" i="15"/>
  <c r="B214" i="15" s="1"/>
  <c r="B233" i="17"/>
  <c r="B234" i="17" s="1"/>
  <c r="B235" i="17" s="1"/>
  <c r="B96" i="15"/>
  <c r="B97" i="15" s="1"/>
  <c r="B199" i="15"/>
  <c r="B200" i="15" s="1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72" i="11"/>
  <c r="B98" i="15"/>
  <c r="B99" i="15" s="1"/>
  <c r="B155" i="16"/>
  <c r="B156" i="16" s="1"/>
  <c r="B157" i="16" s="1"/>
  <c r="B158" i="16" s="1"/>
  <c r="B159" i="16" s="1"/>
  <c r="B113" i="15"/>
  <c r="B43" i="11"/>
  <c r="B71" i="15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8" i="18"/>
  <c r="B9" i="18" s="1"/>
  <c r="B28" i="17"/>
  <c r="B29" i="17" s="1"/>
  <c r="B30" i="17" s="1"/>
  <c r="B31" i="17" s="1"/>
  <c r="B32" i="17" s="1"/>
  <c r="B93" i="16"/>
  <c r="B94" i="16" s="1"/>
  <c r="B183" i="17"/>
  <c r="B184" i="17" s="1"/>
  <c r="B185" i="17" s="1"/>
  <c r="B186" i="17" s="1"/>
  <c r="B187" i="17" s="1"/>
  <c r="B36" i="18"/>
  <c r="B37" i="18" s="1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123" i="18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393" i="16"/>
  <c r="B394" i="16" s="1"/>
  <c r="B395" i="16" s="1"/>
  <c r="B396" i="16" s="1"/>
  <c r="B397" i="16" s="1"/>
  <c r="B392" i="17"/>
  <c r="B393" i="17" s="1"/>
  <c r="B394" i="17" s="1"/>
  <c r="B361" i="15"/>
  <c r="B362" i="15" s="1"/>
  <c r="B363" i="15" s="1"/>
  <c r="B364" i="15" s="1"/>
  <c r="B365" i="15" s="1"/>
  <c r="B366" i="15" s="1"/>
  <c r="B367" i="15" s="1"/>
  <c r="B471" i="17"/>
  <c r="B472" i="17" s="1"/>
  <c r="B473" i="17" s="1"/>
  <c r="B451" i="17"/>
  <c r="B452" i="17" s="1"/>
  <c r="B453" i="17" s="1"/>
  <c r="B454" i="17" s="1"/>
  <c r="B586" i="14"/>
  <c r="B587" i="14" s="1"/>
  <c r="B588" i="14" s="1"/>
  <c r="B589" i="14" s="1"/>
  <c r="B590" i="14" s="1"/>
  <c r="B591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438" i="17" s="1"/>
  <c r="B439" i="17" s="1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8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238" i="17" s="1"/>
  <c r="B304" i="17"/>
  <c r="B305" i="17" s="1"/>
  <c r="B306" i="17" s="1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320" i="16"/>
  <c r="B242" i="15"/>
  <c r="B329" i="16"/>
  <c r="B330" i="16" s="1"/>
  <c r="B331" i="16" s="1"/>
  <c r="B103" i="1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597" i="14"/>
  <c r="B598" i="14" s="1"/>
  <c r="B599" i="14" s="1"/>
  <c r="B600" i="14" s="1"/>
  <c r="B601" i="14" s="1"/>
  <c r="B426" i="14"/>
  <c r="B427" i="14" s="1"/>
  <c r="B428" i="14" s="1"/>
  <c r="B429" i="14" s="1"/>
  <c r="B145" i="11"/>
  <c r="B211" i="18"/>
  <c r="B212" i="18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435" i="14"/>
  <c r="B436" i="14" s="1"/>
  <c r="B437" i="14" s="1"/>
  <c r="B438" i="14" s="1"/>
  <c r="B439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1" i="17"/>
  <c r="B242" i="17" s="1"/>
  <c r="B243" i="17" s="1"/>
  <c r="B244" i="17" s="1"/>
  <c r="B245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273" i="17" s="1"/>
  <c r="B274" i="17" s="1"/>
  <c r="B275" i="17" s="1"/>
  <c r="B302" i="16"/>
  <c r="B303" i="16" s="1"/>
  <c r="B304" i="16" s="1"/>
  <c r="B280" i="17"/>
  <c r="B281" i="17" s="1"/>
  <c r="B282" i="17" s="1"/>
  <c r="B283" i="17" s="1"/>
  <c r="B284" i="17" s="1"/>
  <c r="B285" i="17" s="1"/>
  <c r="B127" i="18"/>
  <c r="B128" i="18" s="1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481" i="17"/>
  <c r="B482" i="17" s="1"/>
  <c r="B483" i="17" s="1"/>
  <c r="B484" i="17" s="1"/>
  <c r="B510" i="17"/>
  <c r="B511" i="17" s="1"/>
  <c r="B512" i="17" s="1"/>
  <c r="B205" i="18"/>
  <c r="B206" i="18" s="1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128" i="11"/>
  <c r="B170" i="18"/>
  <c r="B171" i="18" s="1"/>
  <c r="B113" i="11"/>
  <c r="B187" i="18"/>
  <c r="B188" i="18" s="1"/>
  <c r="B189" i="18" s="1"/>
  <c r="B117" i="11"/>
  <c r="B347" i="14"/>
  <c r="B348" i="14" s="1"/>
  <c r="B349" i="14" s="1"/>
  <c r="B350" i="14" s="1"/>
  <c r="B351" i="14" s="1"/>
  <c r="B410" i="14"/>
  <c r="B411" i="14" s="1"/>
  <c r="B412" i="14" s="1"/>
  <c r="B413" i="14" s="1"/>
  <c r="B414" i="14" s="1"/>
  <c r="B178" i="18"/>
  <c r="B179" i="18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66" i="16"/>
  <c r="B367" i="16" s="1"/>
  <c r="B368" i="16" s="1"/>
  <c r="B290" i="15"/>
  <c r="B291" i="15" s="1"/>
  <c r="B370" i="17"/>
  <c r="B371" i="17" s="1"/>
  <c r="B372" i="17" s="1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416" i="17"/>
  <c r="B417" i="17" s="1"/>
  <c r="B418" i="17" s="1"/>
  <c r="B239" i="17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106" i="18"/>
  <c r="B154" i="15"/>
  <c r="B155" i="15" s="1"/>
  <c r="B100" i="18"/>
  <c r="B101" i="18" s="1"/>
  <c r="B115" i="18"/>
  <c r="B116" i="18" s="1"/>
  <c r="B183" i="15"/>
  <c r="B184" i="15" s="1"/>
  <c r="B117" i="18"/>
  <c r="B302" i="17"/>
  <c r="B303" i="17" s="1"/>
  <c r="B300" i="17"/>
  <c r="B89" i="11"/>
  <c r="B318" i="16"/>
  <c r="B145" i="18"/>
  <c r="B355" i="16"/>
  <c r="B356" i="16" s="1"/>
  <c r="B448" i="16"/>
  <c r="B449" i="16" s="1"/>
  <c r="B450" i="16" s="1"/>
  <c r="B451" i="16" s="1"/>
  <c r="B327" i="15"/>
  <c r="B328" i="15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9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0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2" xr16:uid="{2168C1B0-031D-4A16-82E9-6F7ABCE7AF69}" keepAlive="1" name="クエリ - 伊達工_Serve" description="ブック内の '伊達工_Serve' クエリへの接続です。" type="5" refreshedVersion="0" background="1">
    <dbPr connection="Provider=Microsoft.Mashup.OleDb.1;Data Source=$Workbook$;Location=伊達工_Serve;Extended Properties=&quot;&quot;" command="SELECT * FROM [伊達工_Serve]"/>
  </connection>
  <connection id="13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4" xr16:uid="{2DBB9DEA-49E5-494A-9D08-D95D34E19226}" keepAlive="1" name="クエリ - 井闥山_Serve" description="ブック内の '井闥山_Serve' クエリへの接続です。" type="5" refreshedVersion="8" background="1" saveData="1">
    <dbPr connection="Provider=Microsoft.Mashup.OleDb.1;Data Source=$Workbook$;Location=井闥山_Serve;Extended Properties=&quot;&quot;" command="SELECT * FROM [井闥山_Serve]"/>
  </connection>
  <connection id="15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6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17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8" xr16:uid="{E84B3297-B927-49F1-86B1-138EA9CAA4DD}" keepAlive="1" name="クエリ - 鴎台_Serve" description="ブック内の '鴎台_Serve' クエリへの接続です。" type="5" refreshedVersion="0" background="1">
    <dbPr connection="Provider=Microsoft.Mashup.OleDb.1;Data Source=$Workbook$;Location=鴎台_Serve;Extended Properties=&quot;&quot;" command="SELECT * FROM [鴎台_Serve]"/>
  </connection>
  <connection id="19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0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1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2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3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4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5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6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7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8" xr16:uid="{36C5A584-AE2D-4A79-8BDD-7C9AFDBC1DC2}" keepAlive="1" name="クエリ - 和久南_Serve" description="ブック内の '和久南_Serve' クエリへの接続です。" type="5" refreshedVersion="0" background="1">
    <dbPr connection="Provider=Microsoft.Mashup.OleDb.1;Data Source=$Workbook$;Location=和久南_Serve;Extended Properties=&quot;&quot;" command="SELECT * FROM [和久南_Serve]"/>
  </connection>
  <connection id="2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<sst xmlns="http://schemas.openxmlformats.org/spreadsheetml/2006/main" count="28256" uniqueCount="915">
  <si>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</si>
  <si>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</si>
  <si>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</si>
  <si>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</si>
  <si>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</si>
  <si>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</si>
  <si>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</si>
  <si>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</si>
  <si>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</si>
  <si>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</si>
  <si>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</si>
  <si>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</si>
  <si>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</si>
  <si>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</si>
  <si>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</si>
  <si>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</si>
  <si>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</si>
  <si>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</si>
  <si>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</si>
  <si>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</si>
  <si>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</si>
  <si>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</si>
  <si>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</si>
  <si>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</si>
  <si>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</si>
  <si>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</si>
  <si>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</si>
  <si>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</si>
  <si>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</si>
  <si>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</si>
  <si>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</si>
  <si>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</si>
  <si>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</si>
  <si>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</si>
  <si>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</si>
  <si>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</si>
  <si>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</si>
  <si>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</si>
  <si>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</si>
  <si>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</si>
  <si>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</si>
  <si>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</si>
  <si>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</si>
  <si>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</si>
  <si>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</si>
  <si>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</si>
  <si>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</si>
  <si>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</si>
  <si>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</si>
  <si>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</si>
  <si>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</si>
  <si>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</si>
  <si>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</si>
  <si>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</si>
  <si>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</si>
  <si>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</si>
  <si>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</si>
  <si>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</si>
  <si>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</si>
  <si>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</si>
  <si>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</si>
  <si>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</si>
  <si>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</si>
  <si>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</si>
  <si>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</si>
  <si>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</si>
  <si>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</si>
  <si>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</si>
  <si>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</si>
  <si>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</si>
  <si>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</si>
  <si>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</si>
  <si>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</si>
  <si>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</si>
  <si>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</si>
  <si>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</si>
  <si>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</si>
  <si>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</si>
  <si>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</si>
  <si>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</si>
  <si>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</si>
  <si>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</si>
  <si>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</si>
  <si>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</si>
  <si>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</si>
  <si>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</si>
  <si>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</si>
  <si>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</si>
  <si>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</si>
  <si>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</si>
  <si>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</si>
  <si>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</si>
  <si>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</si>
  <si>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</si>
  <si>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</si>
  <si>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</si>
  <si>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</si>
  <si>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</si>
  <si>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</si>
  <si>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</si>
  <si>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</si>
  <si>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</si>
  <si>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</si>
  <si>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</si>
  <si>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</si>
  <si>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</si>
  <si>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</si>
  <si>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</si>
  <si>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</si>
  <si>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</si>
  <si>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</si>
  <si>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</si>
  <si>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</si>
  <si>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</si>
  <si>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</si>
  <si>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</si>
  <si>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</si>
  <si>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</si>
  <si>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</si>
  <si>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</si>
  <si>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</si>
  <si>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</si>
  <si>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</si>
  <si>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</si>
  <si>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</si>
  <si>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</si>
  <si>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</si>
  <si>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</si>
  <si>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</si>
  <si>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</si>
  <si>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</si>
  <si>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</si>
  <si>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</si>
  <si>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</si>
  <si>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</si>
  <si>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</si>
  <si>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</si>
  <si>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</si>
  <si>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</si>
  <si>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</si>
  <si>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</si>
  <si>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</si>
  <si>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</si>
  <si>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</si>
  <si>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</si>
  <si>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</si>
  <si>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</si>
  <si>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</si>
  <si>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</si>
  <si>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</si>
  <si>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</si>
  <si>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</si>
  <si>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</si>
  <si>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</si>
  <si>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</si>
  <si>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</si>
  <si>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</si>
  <si>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</si>
  <si>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</si>
  <si>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</si>
  <si>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</si>
  <si>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</si>
  <si>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</si>
  <si>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</si>
  <si>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</si>
  <si>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</si>
  <si>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</si>
  <si>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</si>
  <si>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</si>
  <si>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</si>
  <si>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</si>
  <si>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</si>
  <si>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</si>
  <si>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</si>
  <si>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</si>
  <si>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</si>
  <si>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</si>
  <si>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</si>
  <si>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</si>
  <si>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</si>
  <si>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</si>
  <si>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</si>
  <si>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</si>
  <si>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</si>
  <si>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</si>
  <si>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</si>
  <si>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</si>
  <si>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</si>
  <si>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</si>
  <si>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</si>
  <si>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</si>
  <si>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</si>
  <si>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</si>
  <si>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</si>
  <si>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</si>
  <si>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</si>
  <si>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</si>
  <si>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</si>
  <si>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</si>
  <si>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</si>
  <si>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</si>
  <si>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</si>
  <si>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</si>
  <si>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</si>
  <si>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</si>
  <si>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</si>
  <si>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</si>
  <si>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</si>
  <si>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</si>
  <si>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</si>
  <si>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</si>
  <si>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</si>
  <si>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</si>
  <si>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</si>
  <si>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</si>
  <si>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</si>
  <si>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</si>
  <si>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</si>
  <si>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</si>
  <si>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</si>
  <si>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</si>
  <si>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</si>
  <si>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</si>
  <si>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</si>
  <si>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</si>
  <si>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</si>
  <si>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</si>
  <si>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</si>
  <si>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</si>
  <si>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</si>
  <si>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</si>
  <si>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</si>
  <si>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</si>
  <si>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</si>
  <si>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</si>
  <si>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</si>
  <si>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</si>
  <si>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</si>
  <si>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</si>
  <si>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</si>
  <si>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</si>
  <si>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</si>
  <si>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</si>
  <si>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</si>
  <si>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</si>
  <si>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</si>
  <si>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</si>
  <si>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</si>
  <si>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</si>
  <si>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</si>
  <si>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</si>
  <si>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</si>
  <si>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</si>
  <si>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</si>
  <si>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</si>
  <si>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</si>
  <si>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</si>
  <si>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</si>
  <si>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</si>
  <si>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</si>
  <si>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</si>
  <si>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</si>
  <si>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</si>
  <si>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</si>
  <si>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</si>
  <si>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</si>
  <si>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</si>
  <si>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</si>
  <si>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</si>
  <si>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</si>
  <si>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</si>
  <si>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</si>
  <si>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</si>
  <si>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</si>
  <si>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</si>
  <si>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</si>
  <si>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</si>
  <si>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</si>
  <si>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</si>
  <si>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</si>
  <si>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</si>
  <si>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</si>
  <si>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</si>
  <si>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</si>
  <si>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</si>
  <si>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</si>
  <si>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</si>
  <si>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</si>
  <si>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</si>
  <si>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</si>
  <si>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</si>
  <si>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</si>
  <si>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</si>
  <si>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</si>
  <si>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</si>
  <si>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</si>
  <si>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</si>
  <si>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</si>
  <si>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</si>
  <si>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</si>
  <si>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</si>
  <si>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</si>
  <si>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</si>
  <si>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</si>
  <si>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</si>
  <si>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</si>
  <si>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</si>
  <si>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</si>
  <si>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</si>
  <si>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</si>
  <si>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</si>
  <si>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</si>
  <si>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</si>
  <si>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</si>
  <si>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</si>
  <si>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</si>
  <si>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</si>
  <si>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</si>
  <si>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</si>
  <si>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</si>
  <si>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</si>
  <si>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</si>
  <si>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</si>
  <si>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</si>
  <si>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</si>
  <si>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</si>
  <si>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</si>
  <si>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</si>
  <si>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</si>
  <si>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</si>
  <si>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</si>
  <si>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</si>
  <si>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</si>
  <si>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</si>
  <si>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</si>
  <si>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</si>
  <si>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</si>
  <si>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</si>
  <si>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</si>
  <si>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</si>
  <si>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</si>
  <si>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</si>
  <si>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</si>
  <si>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</si>
  <si>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</si>
  <si>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</si>
  <si>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</si>
  <si>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</si>
  <si>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</si>
  <si>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</si>
  <si>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</si>
  <si>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</si>
  <si>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</si>
  <si>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</si>
  <si>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</si>
  <si>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</si>
  <si>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</si>
  <si>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</si>
  <si>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</si>
  <si>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</si>
  <si>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</si>
  <si>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</si>
  <si>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</si>
  <si>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</si>
  <si>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</si>
  <si>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</si>
  <si>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</si>
  <si>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</si>
  <si>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</si>
  <si>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</si>
  <si>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</si>
  <si>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</si>
  <si>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</si>
  <si>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</si>
  <si>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</si>
  <si>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</si>
  <si>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</si>
  <si>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</si>
  <si>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</si>
  <si>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</si>
  <si>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</si>
  <si>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</si>
  <si>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</si>
  <si>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</si>
  <si>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</si>
  <si>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</si>
  <si>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</si>
  <si>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</si>
  <si>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</si>
  <si>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</si>
  <si>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</si>
  <si>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</si>
  <si>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</si>
  <si>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</si>
  <si>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</si>
  <si>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</si>
  <si>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</si>
  <si>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</si>
  <si>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</si>
  <si>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</si>
  <si>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</si>
  <si>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</si>
  <si>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</si>
  <si>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</si>
  <si>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</si>
  <si>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</si>
  <si>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</si>
  <si>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</si>
  <si>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</si>
  <si>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</si>
  <si>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</si>
  <si>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</si>
  <si>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</si>
  <si>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</si>
  <si>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</si>
  <si>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</si>
  <si>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</si>
  <si>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</si>
  <si>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</si>
  <si>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</si>
  <si>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</si>
  <si>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</si>
  <si>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</si>
  <si>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</si>
  <si>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</si>
  <si>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</si>
  <si>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</si>
  <si>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</si>
  <si>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</si>
  <si>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</si>
  <si>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</si>
  <si>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</si>
  <si>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</si>
  <si>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</si>
  <si>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</si>
  <si>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</si>
  <si>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</si>
  <si>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</si>
  <si>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</si>
  <si>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</si>
  <si>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</si>
  <si>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</si>
  <si>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</si>
  <si>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</si>
  <si>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</si>
  <si>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</si>
  <si>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</si>
  <si>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</si>
  <si>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</si>
  <si>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</si>
  <si>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</si>
  <si>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</si>
  <si>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</si>
  <si>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</si>
  <si>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</si>
  <si>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</si>
  <si>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</si>
  <si>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</si>
  <si>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</si>
  <si>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</si>
  <si>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</si>
  <si>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</si>
  <si>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</si>
  <si>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</si>
  <si>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</si>
  <si>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</si>
  <si>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</si>
  <si>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</si>
  <si>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</si>
  <si>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</si>
  <si>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</si>
  <si>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</si>
  <si>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</si>
  <si>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</si>
  <si>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</si>
  <si>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</si>
  <si>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</si>
  <si>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</si>
  <si>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</si>
  <si>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</si>
  <si>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</si>
  <si>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</si>
  <si>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</si>
  <si>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</si>
  <si>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</si>
  <si>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</si>
  <si>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</si>
  <si>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</si>
  <si>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</si>
  <si>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</si>
  <si>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</si>
  <si>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</si>
  <si>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</si>
  <si>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</si>
  <si>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</si>
  <si>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</si>
  <si>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</si>
  <si>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</si>
  <si>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</si>
  <si>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</si>
  <si>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</si>
  <si>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</si>
  <si>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</si>
  <si>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</si>
  <si>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</si>
  <si>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</si>
  <si>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</si>
  <si>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</si>
  <si>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</si>
  <si>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</si>
  <si>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</si>
  <si>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</si>
  <si>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</si>
  <si>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</si>
  <si>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</si>
  <si>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</si>
  <si>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</si>
  <si>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</si>
  <si>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</si>
  <si>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</si>
  <si>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</si>
  <si>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</si>
  <si>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</si>
  <si>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</si>
  <si>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</si>
  <si>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</si>
  <si>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</si>
  <si>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</si>
  <si>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</si>
  <si>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</si>
  <si>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</si>
  <si>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</si>
  <si>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</si>
  <si>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</si>
  <si>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</si>
  <si>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</si>
  <si>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</si>
  <si>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</si>
  <si>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</si>
  <si>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</si>
  <si>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</si>
  <si>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</si>
  <si>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</si>
  <si>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</si>
  <si>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</si>
  <si>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</si>
  <si>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</si>
  <si>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</si>
  <si>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</si>
  <si>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</si>
  <si>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</si>
  <si>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</si>
  <si>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</si>
  <si>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</si>
  <si>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</si>
  <si>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</si>
  <si>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</si>
  <si>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</si>
  <si>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</si>
  <si>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</si>
  <si>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</si>
  <si>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</si>
  <si>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</si>
  <si>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</si>
  <si>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</si>
  <si>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</si>
  <si>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</si>
  <si>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</si>
  <si>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</si>
  <si>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</si>
  <si>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</si>
  <si>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</si>
  <si>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</si>
  <si>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</si>
  <si>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</si>
  <si>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</si>
  <si>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</si>
  <si>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</si>
  <si>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</si>
  <si>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</si>
  <si>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</si>
  <si>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</si>
  <si>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</si>
  <si>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</si>
  <si>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</si>
  <si>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</si>
  <si>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</si>
  <si>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</si>
  <si>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</si>
  <si>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</si>
  <si>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</si>
  <si>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</si>
  <si>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</si>
  <si>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</si>
  <si>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</si>
  <si>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</si>
  <si>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</si>
  <si>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</si>
  <si>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</si>
  <si>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</si>
  <si>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</si>
  <si>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</si>
  <si>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</si>
  <si>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</si>
  <si>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</si>
  <si>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</si>
  <si>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</si>
  <si>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</si>
  <si>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</si>
  <si>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</si>
  <si>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</si>
  <si>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</si>
  <si>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</si>
  <si>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</si>
  <si>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</si>
  <si>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</si>
  <si>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</si>
  <si>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</si>
  <si>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</si>
  <si>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</si>
  <si>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</si>
  <si>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</si>
  <si>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</si>
  <si>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</si>
  <si>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</si>
  <si>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</si>
  <si>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</si>
  <si>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</si>
  <si>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</si>
  <si>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</si>
  <si>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</si>
  <si>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</si>
  <si>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</si>
  <si>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</si>
  <si>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</si>
  <si>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</si>
  <si>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</si>
  <si>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</si>
  <si>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</si>
  <si>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</si>
  <si>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</si>
  <si>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</si>
  <si>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</si>
  <si>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</si>
  <si>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</si>
  <si>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</si>
  <si>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</si>
  <si>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</si>
  <si>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</si>
  <si>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</si>
  <si>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</si>
  <si>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</si>
  <si>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</si>
  <si>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</si>
  <si>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</si>
  <si>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</si>
  <si>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</si>
  <si>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</si>
  <si>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</si>
  <si>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</si>
  <si>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</si>
  <si>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</si>
  <si>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</si>
  <si>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</si>
  <si>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</si>
  <si>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</si>
  <si>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</si>
  <si>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</si>
  <si>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</si>
  <si>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</si>
  <si>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</si>
  <si>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</si>
  <si>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</si>
  <si>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</si>
  <si>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</si>
  <si>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</si>
  <si>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</si>
  <si>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</si>
  <si>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</si>
  <si>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</si>
  <si>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</si>
  <si>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</si>
  <si>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</si>
  <si>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</si>
  <si>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</si>
  <si>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</si>
  <si>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</si>
  <si>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</si>
  <si>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</si>
  <si>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</si>
  <si>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</si>
  <si>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</si>
  <si>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</si>
  <si>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</si>
  <si>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</si>
  <si>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</si>
  <si>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</si>
  <si>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</si>
  <si>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</si>
  <si>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</si>
  <si>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</si>
  <si>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</si>
  <si>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</si>
  <si>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</si>
  <si>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</si>
  <si>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</si>
  <si>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</si>
  <si>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</si>
  <si>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</si>
  <si>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</si>
  <si>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</si>
  <si>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</si>
  <si>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</si>
  <si>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</si>
  <si>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</si>
  <si>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</si>
  <si>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</si>
  <si>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</si>
  <si>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</si>
  <si>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</si>
  <si>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</si>
  <si>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</si>
  <si>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</si>
  <si>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</si>
  <si>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</si>
  <si>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</si>
  <si>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</si>
  <si>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</si>
  <si>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</si>
  <si>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</si>
  <si>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</si>
  <si>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</si>
  <si>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</si>
  <si>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</si>
  <si>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</si>
  <si>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</si>
  <si>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</si>
  <si>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</si>
  <si>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</si>
  <si>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</si>
  <si>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</si>
  <si>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</si>
  <si>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</si>
  <si>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</si>
  <si>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</si>
  <si>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</si>
  <si>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</si>
  <si>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</si>
  <si>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</si>
  <si>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</si>
  <si>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</si>
  <si>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</si>
  <si>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</si>
  <si>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</si>
  <si>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</si>
  <si>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</si>
  <si>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</si>
  <si>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</si>
  <si>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</si>
  <si>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</si>
  <si>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</si>
  <si>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</si>
  <si>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</si>
  <si>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</si>
  <si>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</si>
  <si>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</si>
  <si>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</si>
  <si>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</si>
  <si>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</si>
  <si>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</si>
  <si>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</si>
  <si>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</si>
  <si>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</si>
  <si>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</si>
  <si>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</si>
  <si>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</si>
  <si>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</si>
  <si>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</si>
  <si>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</si>
  <si>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</si>
  <si>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</si>
  <si>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</si>
  <si>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</si>
  <si>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</si>
  <si>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</si>
  <si>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</si>
  <si>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</si>
  <si>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</si>
  <si>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</si>
  <si>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</si>
  <si>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</si>
  <si>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</si>
  <si>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</si>
  <si>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</si>
  <si>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</si>
  <si>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</si>
  <si>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</si>
  <si>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</si>
  <si>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</si>
  <si>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</si>
  <si>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</si>
  <si>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</si>
  <si>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</si>
  <si>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</si>
  <si>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</si>
  <si>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</si>
  <si>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</si>
  <si>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</si>
  <si>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</si>
  <si>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</si>
  <si>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</si>
  <si>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</si>
  <si>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</si>
  <si>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</si>
  <si>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</si>
  <si>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</si>
  <si>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</si>
  <si>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</si>
  <si>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</si>
  <si>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</si>
  <si>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</si>
  <si>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</si>
  <si>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</si>
  <si>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</si>
  <si>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</si>
  <si>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</si>
  <si>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</si>
  <si>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</si>
  <si>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</si>
  <si>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</si>
  <si>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</si>
  <si>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</si>
  <si>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</si>
  <si>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</si>
  <si>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</si>
  <si>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</si>
  <si>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</si>
  <si>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</si>
  <si>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</si>
  <si>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</si>
  <si>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</si>
  <si>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</si>
  <si>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</si>
  <si>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</si>
  <si>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</si>
  <si>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</si>
  <si>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</si>
  <si>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</si>
  <si>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</si>
  <si>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</si>
  <si>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</si>
  <si>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</si>
  <si>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</si>
  <si>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</si>
  <si>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</si>
  <si>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</si>
  <si>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</si>
  <si>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</si>
  <si>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</si>
  <si>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</si>
  <si>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</si>
  <si>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</si>
  <si>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</si>
  <si>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</si>
  <si>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</si>
  <si>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</si>
  <si>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</si>
  <si>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</si>
  <si>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</si>
  <si>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</si>
  <si>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</si>
  <si>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</si>
  <si>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</si>
  <si>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</si>
  <si>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</si>
  <si>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</si>
  <si>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</si>
  <si>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</si>
  <si>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スピード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</si>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</sst>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7597308376353114E-2"/>
                  <c:y val="-3.0718439867100317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2358180869089216E-2"/>
                  <c:y val="-6.6319210800911213E-4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B03AF8-E2D7-41BD-ACCD-5898B2E0FD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54BC63-2951-4577-821E-A55CBBC077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5387852702317663E-2"/>
                  <c:y val="-1.1155881554437006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3472C1-EFB4-4382-B938-AA16602778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0DF0E3-3ECB-4937-A7B2-3038375D09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A85A26-D9F6-47A3-943F-CD9B5A4FF8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326A9A-275B-436C-A9B3-971337C669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44.94270162037" createdVersion="8" refreshedVersion="8" minRefreshableVersion="3" recordCount="145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0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1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2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3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4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45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3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2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Spike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9" xr16:uid="{4ECECFCB-774B-41AC-80D6-3F50D0CB0F7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3" xr16:uid="{97A825B3-2738-4201-94AA-70F176D8010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5" xr16:uid="{E12F9B4D-1A5B-4115-A057-27D76823371B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86C9CD6B-C1F1-46CA-BB83-9BD05D83DE9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7" xr16:uid="{C21D3350-3AA9-4C73-9FF8-BBB24ED74F99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9BF1DA98-5C91-499E-9727-06295B9E73DC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502E0A1-EE59-4AA2-BF8C-06E12E8B02A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7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7" xr16:uid="{C6AAD661-2C19-4CFA-8066-70F6523D36F5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EA36CD42-086A-44BF-98F0-D44670A1F12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4" xr16:uid="{8D75A9A8-DC62-4D29-8EAF-4642B89BE45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0" xr16:uid="{51C69560-1EBF-4574-9D80-F6E00ACAC6D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ECB25F84-BE0A-403B-ADF8-B7C7DFE41BDE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6" xr16:uid="{94A42E7D-0D09-4A0C-8F34-BADF229888B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4EA4A678-8D25-4801-A20F-471DDC6AA2F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6" totalsRowShown="0">
  <autoFilter ref="A1:Y146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14"/>
    <tableColumn id="24" xr3:uid="{3169CA02-AAF0-4DC1-83D3-433D9A250B45}" uniqueName="24" name="No用" queryTableFieldId="24" dataDxfId="113"/>
    <tableColumn id="4" xr3:uid="{0A903343-63BB-4C6E-B591-D63B0A2A0191}" uniqueName="4" name="じゃんけん" queryTableFieldId="4" dataDxfId="112"/>
    <tableColumn id="5" xr3:uid="{33C24013-3021-47A5-8A6D-2338C91680CC}" uniqueName="5" name="ポジション" queryTableFieldId="5" dataDxfId="111"/>
    <tableColumn id="6" xr3:uid="{B39419FF-1833-4ABA-88D1-39F86531B8A0}" uniqueName="6" name="高校" queryTableFieldId="6" dataDxfId="110"/>
    <tableColumn id="23" xr3:uid="{F3A62044-80ED-4491-911C-3E01BA0016A1}" uniqueName="23" name="守備力" queryTableFieldId="23" dataDxfId="109"/>
    <tableColumn id="22" xr3:uid="{064CCBF9-6304-4E47-A462-6F1D577B6373}" uniqueName="22" name="攻撃力" queryTableFieldId="22" dataDxfId="108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107"/>
    <tableColumn id="24" xr3:uid="{44A1053B-44C0-40F5-81D2-0719E7063BB7}" uniqueName="24" name="No用" queryTableFieldId="24" dataDxfId="106"/>
    <tableColumn id="4" xr3:uid="{6E434709-8A23-46D9-81C6-9E089BA13350}" uniqueName="4" name="じゃんけん" queryTableFieldId="4" dataDxfId="105"/>
    <tableColumn id="5" xr3:uid="{5296B063-B70A-448C-BB37-13EB2B2C4D45}" uniqueName="5" name="ポジション" queryTableFieldId="5" dataDxfId="104"/>
    <tableColumn id="6" xr3:uid="{9A61F625-7CD4-4E24-8947-0CB72FE0DB18}" uniqueName="6" name="高校" queryTableFieldId="6" dataDxfId="103"/>
    <tableColumn id="23" xr3:uid="{BB92C92D-FD9C-4D78-84F0-297F37BEF01A}" uniqueName="23" name="守備力" queryTableFieldId="23" dataDxfId="102"/>
    <tableColumn id="22" xr3:uid="{121D6743-1D86-40BE-B16E-7EF01CEEE9DE}" uniqueName="22" name="攻撃力" queryTableFieldId="22" dataDxfId="101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100"/>
    <tableColumn id="24" xr3:uid="{9249E9B6-385E-4328-AE9E-5AB2B9DF6CCE}" uniqueName="24" name="No用" queryTableFieldId="24" dataDxfId="99"/>
    <tableColumn id="4" xr3:uid="{144F7B21-FB66-4459-9EED-89906BD8593E}" uniqueName="4" name="じゃんけん" queryTableFieldId="4" dataDxfId="98"/>
    <tableColumn id="5" xr3:uid="{C98AF85F-1583-4A7B-B7A8-F94ECB96DC9C}" uniqueName="5" name="ポジション" queryTableFieldId="5" dataDxfId="97"/>
    <tableColumn id="6" xr3:uid="{71BD8FE9-FCD0-4EFB-8F9E-6FF2912B1AD8}" uniqueName="6" name="高校" queryTableFieldId="6" dataDxfId="96"/>
    <tableColumn id="23" xr3:uid="{AFE776B3-AA2D-4145-8524-441505BD2D21}" uniqueName="23" name="守備力" queryTableFieldId="23" dataDxfId="95"/>
    <tableColumn id="22" xr3:uid="{C2CC3A4F-56A9-434E-8755-6D9E441CEE91}" uniqueName="22" name="攻撃力" queryTableFieldId="22" dataDxfId="94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93"/>
    <tableColumn id="24" xr3:uid="{8847D6C6-39F3-489B-820E-29AB567B69C0}" uniqueName="24" name="No用" queryTableFieldId="24" dataDxfId="92"/>
    <tableColumn id="4" xr3:uid="{6140528B-6BB1-40FB-9987-A25FC9485624}" uniqueName="4" name="じゃんけん" queryTableFieldId="4" dataDxfId="91"/>
    <tableColumn id="5" xr3:uid="{2E9EFEDA-54D3-4CCA-860A-D0162857FDD1}" uniqueName="5" name="ポジション" queryTableFieldId="5" dataDxfId="90"/>
    <tableColumn id="6" xr3:uid="{13E08CEE-FE91-4BC5-AEE4-63C9DE0C276E}" uniqueName="6" name="高校" queryTableFieldId="6" dataDxfId="89"/>
    <tableColumn id="23" xr3:uid="{6D141B8D-A584-407D-BB02-23029BB598A2}" uniqueName="23" name="守備力" queryTableFieldId="23" dataDxfId="88"/>
    <tableColumn id="22" xr3:uid="{7C8A1D2A-DB35-4B8A-96F0-F6397D44C9A4}" uniqueName="22" name="攻撃力" queryTableFieldId="22" dataDxfId="87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86"/>
    <tableColumn id="24" xr3:uid="{79E2E448-FAC8-4E50-9895-2F2EFEB9964F}" uniqueName="24" name="No用" queryTableFieldId="24" dataDxfId="85"/>
    <tableColumn id="4" xr3:uid="{901B80DB-ADFF-41C8-8312-D0AD5FE569D3}" uniqueName="4" name="じゃんけん" queryTableFieldId="4" dataDxfId="84"/>
    <tableColumn id="5" xr3:uid="{7B4A574C-8CF7-46BC-80FF-3260D1D7D957}" uniqueName="5" name="ポジション" queryTableFieldId="5" dataDxfId="83"/>
    <tableColumn id="6" xr3:uid="{93DAC090-CD3C-48F3-9B02-C9EDA69E3CE3}" uniqueName="6" name="高校" queryTableFieldId="6" dataDxfId="82"/>
    <tableColumn id="23" xr3:uid="{82321D5F-8DA3-45C0-B7E8-559231D16D14}" uniqueName="23" name="守備力" queryTableFieldId="23" dataDxfId="81"/>
    <tableColumn id="22" xr3:uid="{8623F562-202D-4ABC-8490-FBC18917D4A5}" uniqueName="22" name="攻撃力" queryTableFieldId="22" dataDxfId="80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79"/>
    <tableColumn id="24" xr3:uid="{C29C095B-79C6-44A8-B104-192A1FECDA31}" uniqueName="24" name="No用" queryTableFieldId="24" dataDxfId="78"/>
    <tableColumn id="4" xr3:uid="{9116BD98-1C92-45F3-B6D6-3AB40C09ACAD}" uniqueName="4" name="じゃんけん" queryTableFieldId="4" dataDxfId="77"/>
    <tableColumn id="5" xr3:uid="{F7881CC4-422B-4AC0-8AA7-9D41424DD163}" uniqueName="5" name="ポジション" queryTableFieldId="5" dataDxfId="76"/>
    <tableColumn id="6" xr3:uid="{A57CEE12-8706-4C36-9271-4B9E918764A9}" uniqueName="6" name="高校" queryTableFieldId="6" dataDxfId="75"/>
    <tableColumn id="23" xr3:uid="{9E754E97-0179-4D48-8DA8-95FE83CDB76A}" uniqueName="23" name="守備力" queryTableFieldId="23" dataDxfId="74"/>
    <tableColumn id="22" xr3:uid="{CE13C84E-5ABD-42C3-B638-AF24AF6EE881}" uniqueName="22" name="攻撃力" queryTableFieldId="22" dataDxfId="73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72"/>
    <tableColumn id="24" xr3:uid="{B20FC7FB-B75F-4569-A4C8-AC08F70EFA02}" uniqueName="24" name="No用" queryTableFieldId="24" dataDxfId="71"/>
    <tableColumn id="4" xr3:uid="{BE60C156-F1C6-4FE2-8234-AD7A8047258E}" uniqueName="4" name="じゃんけん" queryTableFieldId="4" dataDxfId="70"/>
    <tableColumn id="5" xr3:uid="{A543EFAB-002A-4A3A-BC0C-8345C70B8DA8}" uniqueName="5" name="ポジション" queryTableFieldId="5" dataDxfId="69"/>
    <tableColumn id="6" xr3:uid="{55D31589-74D7-4194-9A8E-1905BEFF3155}" uniqueName="6" name="高校" queryTableFieldId="6" dataDxfId="68"/>
    <tableColumn id="23" xr3:uid="{62326F4F-7EB5-4AF5-A373-6C17A2EA5EAF}" uniqueName="23" name="守備力" queryTableFieldId="23" dataDxfId="67"/>
    <tableColumn id="22" xr3:uid="{AEFE1640-94D9-4E9F-BDCC-6C111595E9BE}" uniqueName="22" name="攻撃力" queryTableFieldId="22" dataDxfId="66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65"/>
    <tableColumn id="24" xr3:uid="{CD7594EA-8C82-4E4A-BC06-715EA0D5260D}" uniqueName="24" name="No用" queryTableFieldId="24" dataDxfId="64"/>
    <tableColumn id="4" xr3:uid="{5804ACFD-3447-45C3-BDBD-96363DCCEF57}" uniqueName="4" name="じゃんけん" queryTableFieldId="4" dataDxfId="63"/>
    <tableColumn id="5" xr3:uid="{9D5A15B5-BE64-49FA-A24D-915171805348}" uniqueName="5" name="ポジション" queryTableFieldId="5" dataDxfId="62"/>
    <tableColumn id="6" xr3:uid="{C5CC4EC3-0F83-4934-B835-AC7CDC1F0491}" uniqueName="6" name="高校" queryTableFieldId="6" dataDxfId="61"/>
    <tableColumn id="23" xr3:uid="{A158F691-75AB-490E-A936-39A793BBB0CF}" uniqueName="23" name="守備力" queryTableFieldId="23" dataDxfId="60"/>
    <tableColumn id="22" xr3:uid="{D637784D-8764-4422-A4A3-51D9D13ED728}" uniqueName="22" name="攻撃力" queryTableFieldId="22" dataDxfId="59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8"/>
    <tableColumn id="24" xr3:uid="{8E3DE8CA-5196-456B-B150-0AD3EE9B0E3A}" uniqueName="24" name="No用" queryTableFieldId="24" dataDxfId="57"/>
    <tableColumn id="4" xr3:uid="{739EA6C5-E522-4D4A-AA20-B37A4D060F3F}" uniqueName="4" name="じゃんけん" queryTableFieldId="4" dataDxfId="56"/>
    <tableColumn id="5" xr3:uid="{4563D330-FB16-4F5F-B9B1-087B641B76A3}" uniqueName="5" name="ポジション" queryTableFieldId="5" dataDxfId="55"/>
    <tableColumn id="6" xr3:uid="{8BE07B6E-DF61-4DAF-B0DC-A9546B5565AD}" uniqueName="6" name="高校" queryTableFieldId="6" dataDxfId="54"/>
    <tableColumn id="23" xr3:uid="{88D1DC46-ADD5-4B4D-956B-4E9B7400FEE3}" uniqueName="23" name="守備力" queryTableFieldId="23" dataDxfId="53"/>
    <tableColumn id="22" xr3:uid="{379DB613-6DB4-4401-BC2F-78137DA43005}" uniqueName="22" name="攻撃力" queryTableFieldId="22" dataDxfId="52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51"/>
    <tableColumn id="24" xr3:uid="{48613021-C2CE-4B0B-8CA9-CE9891BC0951}" uniqueName="24" name="No用" queryTableFieldId="24" dataDxfId="50"/>
    <tableColumn id="4" xr3:uid="{5224F0DC-A670-4021-B01D-4EB6EE60070C}" uniqueName="4" name="じゃんけん" queryTableFieldId="4" dataDxfId="49"/>
    <tableColumn id="5" xr3:uid="{BD87FFDE-42A6-403F-AAAE-86E95463C710}" uniqueName="5" name="ポジション" queryTableFieldId="5" dataDxfId="48"/>
    <tableColumn id="6" xr3:uid="{B1CC6E3C-D4EA-4097-84E3-C860B486E4EC}" uniqueName="6" name="高校" queryTableFieldId="6" dataDxfId="47"/>
    <tableColumn id="23" xr3:uid="{0606C651-0735-4ED5-9CBB-C17741F9F243}" uniqueName="23" name="守備力" queryTableFieldId="23" dataDxfId="46"/>
    <tableColumn id="22" xr3:uid="{8955FA8B-8CFA-4F1D-8DD5-C6F7D6C7FAB0}" uniqueName="22" name="攻撃力" queryTableFieldId="22" dataDxfId="45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1" totalsRowShown="0">
  <autoFilter ref="A1:T16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44"/>
    <tableColumn id="24" xr3:uid="{3F089E4F-81C9-447B-98EF-4424E72C3AD3}" uniqueName="24" name="No用" queryTableFieldId="24" dataDxfId="43"/>
    <tableColumn id="4" xr3:uid="{082125AE-6DD6-41F5-96EC-B27AC93E3073}" uniqueName="4" name="じゃんけん" queryTableFieldId="4" dataDxfId="42"/>
    <tableColumn id="5" xr3:uid="{1D168F03-FC8B-4FF8-BEC4-7AEF4E609553}" uniqueName="5" name="ポジション" queryTableFieldId="5" dataDxfId="41"/>
    <tableColumn id="6" xr3:uid="{85F66D02-257D-48D9-B71E-92D22427182E}" uniqueName="6" name="高校" queryTableFieldId="6" dataDxfId="40"/>
    <tableColumn id="23" xr3:uid="{ADC370A5-324D-497C-8B94-A3E2B1FD24FC}" uniqueName="23" name="守備力" queryTableFieldId="23" dataDxfId="39"/>
    <tableColumn id="22" xr3:uid="{9C3932F8-24A6-4EAD-8C08-59036DDC4F74}" uniqueName="22" name="攻撃力" queryTableFieldId="22" dataDxfId="38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7"/>
    <tableColumn id="24" xr3:uid="{D4CBAE75-C74B-4489-A8C6-CA326448CDB9}" uniqueName="24" name="No用" queryTableFieldId="24" dataDxfId="36"/>
    <tableColumn id="4" xr3:uid="{9BE7C29C-B3C1-4C4D-B3FE-8762584D4070}" uniqueName="4" name="じゃんけん" queryTableFieldId="4" dataDxfId="35"/>
    <tableColumn id="5" xr3:uid="{C6CA647F-4911-4E4D-A2BF-FFE98BE5F193}" uniqueName="5" name="ポジション" queryTableFieldId="5" dataDxfId="34"/>
    <tableColumn id="6" xr3:uid="{4D39B65E-928B-48FE-BDD3-54F2B8ADFC54}" uniqueName="6" name="高校" queryTableFieldId="6" dataDxfId="33"/>
    <tableColumn id="23" xr3:uid="{04745C11-7FB7-4C1D-B670-E659782D90E1}" uniqueName="23" name="守備力" queryTableFieldId="23" dataDxfId="32"/>
    <tableColumn id="22" xr3:uid="{3432BBFD-8F82-41AB-8626-F26BABD4C05C}" uniqueName="22" name="攻撃力" queryTableFieldId="22" dataDxfId="31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30"/>
    <tableColumn id="24" xr3:uid="{4232FD20-7D1D-488E-9051-426A53029F1E}" uniqueName="24" name="No用" queryTableFieldId="24" dataDxfId="29"/>
    <tableColumn id="4" xr3:uid="{97B6CCE7-D38F-466A-9597-1A24BDCD9918}" uniqueName="4" name="じゃんけん" queryTableFieldId="4" dataDxfId="28"/>
    <tableColumn id="5" xr3:uid="{8B78A5A6-924C-4875-99B9-D1AD1F65E0F4}" uniqueName="5" name="ポジション" queryTableFieldId="5" dataDxfId="27"/>
    <tableColumn id="6" xr3:uid="{E4374A00-F9B5-4300-BD99-8D8AABB542EC}" uniqueName="6" name="高校" queryTableFieldId="6" dataDxfId="26"/>
    <tableColumn id="23" xr3:uid="{1C0BB5E7-E47D-4C4A-948B-7D4285853F7D}" uniqueName="23" name="守備力" queryTableFieldId="23" dataDxfId="25"/>
    <tableColumn id="22" xr3:uid="{E8278D8B-EDBA-48C6-926C-D7B99159217B}" uniqueName="22" name="攻撃力" queryTableFieldId="22" dataDxfId="24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23"/>
    <tableColumn id="24" xr3:uid="{E1F1E06A-7339-4F69-BFFB-86E4F4B8F6F1}" uniqueName="24" name="No用" queryTableFieldId="24" dataDxfId="22"/>
    <tableColumn id="4" xr3:uid="{E8A259C4-1EBE-4385-AC27-E03BF91134BD}" uniqueName="4" name="じゃんけん" queryTableFieldId="4" dataDxfId="21"/>
    <tableColumn id="5" xr3:uid="{87E950A5-BB20-4F1B-8DA7-D2C8909DE88F}" uniqueName="5" name="ポジション" queryTableFieldId="5" dataDxfId="20"/>
    <tableColumn id="6" xr3:uid="{A6B536C3-9F00-436E-998D-F5C87D4CD17A}" uniqueName="6" name="高校" queryTableFieldId="6" dataDxfId="19"/>
    <tableColumn id="23" xr3:uid="{1D345072-A707-44B8-B212-487D8AD03326}" uniqueName="23" name="守備力" queryTableFieldId="23" dataDxfId="18"/>
    <tableColumn id="22" xr3:uid="{F0064104-6FAC-45E4-92B3-B0ED845E33FB}" uniqueName="22" name="攻撃力" queryTableFieldId="22" dataDxfId="17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6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5">
      <calculatedColumnFormula>IFERROR(Stat[[#This Row],[No.]],"")</calculatedColumnFormula>
    </tableColumn>
    <tableColumn id="2" xr3:uid="{DAF265DF-DF04-4488-ADA4-3AD75C78FC1F}" name="No.用" dataDxfId="14">
      <calculatedColumnFormula>IFERROR(Stat[[#This Row],[No用]],"")</calculatedColumnFormula>
    </tableColumn>
    <tableColumn id="3" xr3:uid="{EBE29882-D29B-4F42-92D3-18165057E6D4}" name="vlookup 用" dataDxfId="13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29" totalsRowShown="0">
  <autoFilter ref="A1:T82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93" totalsRowShown="0">
  <autoFilter ref="A1:T39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53" totalsRowShown="0">
  <autoFilter ref="A1:T55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49" totalsRowShown="0">
  <autoFilter ref="A1:T54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21" totalsRowShown="0">
  <autoFilter ref="A1:T22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6" tableType="queryTable" totalsRowShown="0">
  <autoFilter ref="A1:AE14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90771668-108C-4EEB-B6E5-F374EE71D9AC}" uniqueName="27" name="SpikeVal" queryTableFieldId="27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2"/>
    <tableColumn id="24" xr3:uid="{06610F7A-457E-4EED-9B7E-EE1EBA109B57}" uniqueName="24" name="No用" queryTableFieldId="24" dataDxfId="11"/>
    <tableColumn id="4" xr3:uid="{795332E4-BC09-42E4-A8EB-977409665069}" uniqueName="4" name="じゃんけん" queryTableFieldId="4" dataDxfId="10"/>
    <tableColumn id="5" xr3:uid="{EF138022-318F-4C17-BF38-6B0E29BB44A2}" uniqueName="5" name="ポジション" queryTableFieldId="5" dataDxfId="9"/>
    <tableColumn id="6" xr3:uid="{EA10D5CE-893B-497E-A611-477E768D4C06}" uniqueName="6" name="高校" queryTableFieldId="6" dataDxfId="8"/>
    <tableColumn id="23" xr3:uid="{FB3E8D14-9BC9-4C91-BDE1-0FBC67D3ACCD}" uniqueName="23" name="守備力" queryTableFieldId="23" dataDxfId="7"/>
    <tableColumn id="22" xr3:uid="{E31AEEC9-CDBA-43C2-B5B5-4806373E06E7}" uniqueName="22" name="攻撃力" queryTableFieldId="22" dataDxfId="6"/>
    <tableColumn id="26" xr3:uid="{C7C33010-4369-408F-A2D0-29B5B9507E25}" uniqueName="26" name="TotalStat" queryTableFieldId="28" dataDxfId="5"/>
    <tableColumn id="27" xr3:uid="{9C3A3E88-CD96-4BB4-8845-497FB6723F93}" uniqueName="27" name="SpikeVal" queryTableFieldId="29" dataDxfId="4"/>
    <tableColumn id="28" xr3:uid="{DB252D1C-1F7C-4D7B-94CB-5A288AE69D24}" uniqueName="28" name="ServeVal" queryTableFieldId="30" dataDxfId="3"/>
    <tableColumn id="29" xr3:uid="{08F4DC54-9A66-4E98-9182-3110B8CE9E23}" uniqueName="29" name="TossVal" queryTableFieldId="31" dataDxfId="2"/>
    <tableColumn id="31" xr3:uid="{3D402C38-9ECA-456E-96B0-5B3496EF7999}" uniqueName="31" name="BlockVal" queryTableFieldId="33" dataDxfId="1"/>
    <tableColumn id="30" xr3:uid="{10309156-C7B3-4BB4-A15D-857C419B7B7F}" uniqueName="30" name="ReceiveVal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868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158</v>
      </c>
      <c r="B91" s="10">
        <v>121.25</v>
      </c>
      <c r="C91" s="10">
        <v>120</v>
      </c>
      <c r="D91" s="10">
        <v>117.25</v>
      </c>
      <c r="E91" s="10">
        <v>121.875</v>
      </c>
      <c r="F91" s="10">
        <v>100</v>
      </c>
      <c r="G91" s="10">
        <v>117.75</v>
      </c>
      <c r="H91" s="10">
        <v>118.5</v>
      </c>
      <c r="I91" s="10">
        <v>117.125</v>
      </c>
      <c r="J91" s="10">
        <v>119</v>
      </c>
      <c r="K91" s="10">
        <v>35</v>
      </c>
      <c r="L91" s="10">
        <v>1087.75</v>
      </c>
    </row>
    <row r="92" spans="1:12" x14ac:dyDescent="0.3">
      <c r="A92" s="2" t="s">
        <v>155</v>
      </c>
      <c r="B92" s="10">
        <v>120.57142857142857</v>
      </c>
      <c r="C92" s="10">
        <v>118.85714285714286</v>
      </c>
      <c r="D92" s="10">
        <v>116.14285714285714</v>
      </c>
      <c r="E92" s="10">
        <v>121</v>
      </c>
      <c r="F92" s="10">
        <v>99.285714285714292</v>
      </c>
      <c r="G92" s="10">
        <v>117.85714285714286</v>
      </c>
      <c r="H92" s="10">
        <v>118.85714285714286</v>
      </c>
      <c r="I92" s="10">
        <v>119.28571428571429</v>
      </c>
      <c r="J92" s="10">
        <v>118.71428571428571</v>
      </c>
      <c r="K92" s="10">
        <v>36.714285714285715</v>
      </c>
      <c r="L92" s="10">
        <v>1087.2857142857142</v>
      </c>
    </row>
    <row r="93" spans="1:12" x14ac:dyDescent="0.3">
      <c r="A93" s="2" t="s">
        <v>200</v>
      </c>
      <c r="B93" s="10">
        <v>122.5</v>
      </c>
      <c r="C93" s="10">
        <v>119.75</v>
      </c>
      <c r="D93" s="10">
        <v>116</v>
      </c>
      <c r="E93" s="10">
        <v>120.25</v>
      </c>
      <c r="F93" s="10">
        <v>99.5</v>
      </c>
      <c r="G93" s="10">
        <v>119.25</v>
      </c>
      <c r="H93" s="10">
        <v>118</v>
      </c>
      <c r="I93" s="10">
        <v>117.75</v>
      </c>
      <c r="J93" s="10">
        <v>118.25</v>
      </c>
      <c r="K93" s="10">
        <v>34.125</v>
      </c>
      <c r="L93" s="10">
        <v>1085.375</v>
      </c>
    </row>
    <row r="94" spans="1:12" x14ac:dyDescent="0.3">
      <c r="A94" s="2" t="s">
        <v>49</v>
      </c>
      <c r="B94" s="10">
        <v>121.28571428571429</v>
      </c>
      <c r="C94" s="10">
        <v>115.42857142857143</v>
      </c>
      <c r="D94" s="10">
        <v>114</v>
      </c>
      <c r="E94" s="10">
        <v>121.71428571428571</v>
      </c>
      <c r="F94" s="10">
        <v>98.142857142857139</v>
      </c>
      <c r="G94" s="10">
        <v>122.28571428571429</v>
      </c>
      <c r="H94" s="10">
        <v>116.57142857142857</v>
      </c>
      <c r="I94" s="10">
        <v>116.42857142857143</v>
      </c>
      <c r="J94" s="10">
        <v>117.71428571428571</v>
      </c>
      <c r="K94" s="10">
        <v>32.142857142857146</v>
      </c>
      <c r="L94" s="10">
        <v>1075.7142857142858</v>
      </c>
    </row>
    <row r="95" spans="1:12" x14ac:dyDescent="0.3">
      <c r="A95" s="2" t="s">
        <v>701</v>
      </c>
      <c r="B95" s="10">
        <v>119</v>
      </c>
      <c r="C95" s="10">
        <v>115.875</v>
      </c>
      <c r="D95" s="10">
        <v>115</v>
      </c>
      <c r="E95" s="10">
        <v>120.75</v>
      </c>
      <c r="F95" s="10">
        <v>98.5</v>
      </c>
      <c r="G95" s="10">
        <v>116.75</v>
      </c>
      <c r="H95" s="10">
        <v>118.625</v>
      </c>
      <c r="I95" s="10">
        <v>117.125</v>
      </c>
      <c r="J95" s="10">
        <v>117.125</v>
      </c>
      <c r="K95" s="10">
        <v>35.375</v>
      </c>
      <c r="L95" s="10">
        <v>1074.125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877</v>
      </c>
      <c r="B104" s="10">
        <v>119.29245283018868</v>
      </c>
      <c r="C104" s="10">
        <v>116.9622641509434</v>
      </c>
      <c r="D104" s="10">
        <v>115.28301886792453</v>
      </c>
      <c r="E104" s="10">
        <v>120.41509433962264</v>
      </c>
      <c r="F104" s="10">
        <v>98.79245283018868</v>
      </c>
      <c r="G104" s="10">
        <v>117.41509433962264</v>
      </c>
      <c r="H104" s="10">
        <v>117.16037735849056</v>
      </c>
      <c r="I104" s="10">
        <v>117.27358490566037</v>
      </c>
      <c r="J104" s="10">
        <v>117.63207547169812</v>
      </c>
      <c r="K104" s="10">
        <v>35.075471698113205</v>
      </c>
      <c r="L104" s="10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6"/>
  <sheetViews>
    <sheetView topLeftCell="A103"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723</v>
      </c>
      <c r="AB1" t="s">
        <v>724</v>
      </c>
      <c r="AC1" t="s">
        <v>725</v>
      </c>
      <c r="AD1" t="s">
        <v>726</v>
      </c>
      <c r="AE1" t="s">
        <v>727</v>
      </c>
    </row>
    <row r="2" spans="1:31" x14ac:dyDescent="0.3">
      <c r="A2" t="s">
        <v>744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729</v>
      </c>
      <c r="I2" t="s">
        <v>22</v>
      </c>
      <c r="J2" t="s">
        <v>730</v>
      </c>
      <c r="K2" t="s">
        <v>745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751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729</v>
      </c>
      <c r="I3" t="s">
        <v>22</v>
      </c>
      <c r="J3" t="s">
        <v>730</v>
      </c>
      <c r="K3" t="s">
        <v>752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755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729</v>
      </c>
      <c r="I4" t="s">
        <v>22</v>
      </c>
      <c r="J4" t="s">
        <v>730</v>
      </c>
      <c r="K4" t="s">
        <v>740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844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729</v>
      </c>
      <c r="I5" t="s">
        <v>22</v>
      </c>
      <c r="J5" t="s">
        <v>730</v>
      </c>
      <c r="K5" t="s">
        <v>759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845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729</v>
      </c>
      <c r="I6" t="s">
        <v>22</v>
      </c>
      <c r="J6" t="s">
        <v>730</v>
      </c>
      <c r="K6" t="s">
        <v>761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847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729</v>
      </c>
      <c r="I7" t="s">
        <v>22</v>
      </c>
      <c r="J7" t="s">
        <v>730</v>
      </c>
      <c r="K7" t="s">
        <v>752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848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729</v>
      </c>
      <c r="I8" t="s">
        <v>22</v>
      </c>
      <c r="J8" t="s">
        <v>730</v>
      </c>
      <c r="K8" t="s">
        <v>752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849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729</v>
      </c>
      <c r="I9" t="s">
        <v>22</v>
      </c>
      <c r="J9" t="s">
        <v>730</v>
      </c>
      <c r="K9" t="s">
        <v>772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850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729</v>
      </c>
      <c r="I10" t="s">
        <v>22</v>
      </c>
      <c r="J10" t="s">
        <v>730</v>
      </c>
      <c r="K10" t="s">
        <v>772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778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729</v>
      </c>
      <c r="I11" t="s">
        <v>22</v>
      </c>
      <c r="J11" t="s">
        <v>730</v>
      </c>
      <c r="K11" t="s">
        <v>772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851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729</v>
      </c>
      <c r="I12" t="s">
        <v>22</v>
      </c>
      <c r="J12" t="s">
        <v>730</v>
      </c>
      <c r="K12" t="s">
        <v>752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782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729</v>
      </c>
      <c r="I13" t="s">
        <v>22</v>
      </c>
      <c r="J13" t="s">
        <v>730</v>
      </c>
      <c r="K13" t="s">
        <v>752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729</v>
      </c>
      <c r="I14" t="s">
        <v>22</v>
      </c>
      <c r="J14" t="s">
        <v>730</v>
      </c>
      <c r="K14" t="s">
        <v>752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768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729</v>
      </c>
      <c r="I15" t="s">
        <v>22</v>
      </c>
      <c r="J15" t="s">
        <v>730</v>
      </c>
      <c r="K15" t="s">
        <v>783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729</v>
      </c>
      <c r="I16" t="s">
        <v>22</v>
      </c>
      <c r="J16" t="s">
        <v>730</v>
      </c>
      <c r="K16" t="s">
        <v>772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790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729</v>
      </c>
      <c r="I17" t="s">
        <v>22</v>
      </c>
      <c r="J17" t="s">
        <v>730</v>
      </c>
      <c r="K17" t="s">
        <v>759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787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729</v>
      </c>
      <c r="I18" t="s">
        <v>22</v>
      </c>
      <c r="J18" t="s">
        <v>730</v>
      </c>
      <c r="K18" t="s">
        <v>786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738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729</v>
      </c>
      <c r="I19" t="s">
        <v>22</v>
      </c>
      <c r="J19" t="s">
        <v>730</v>
      </c>
      <c r="K19" t="s">
        <v>740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788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729</v>
      </c>
      <c r="I20" t="s">
        <v>22</v>
      </c>
      <c r="J20" t="s">
        <v>730</v>
      </c>
      <c r="K20" t="s">
        <v>740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789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729</v>
      </c>
      <c r="I21" t="s">
        <v>22</v>
      </c>
      <c r="J21" t="s">
        <v>730</v>
      </c>
      <c r="K21" t="s">
        <v>752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791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729</v>
      </c>
      <c r="I22" t="s">
        <v>22</v>
      </c>
      <c r="J22" t="s">
        <v>730</v>
      </c>
      <c r="K22" t="s">
        <v>786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792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729</v>
      </c>
      <c r="I23" t="s">
        <v>22</v>
      </c>
      <c r="J23" t="s">
        <v>730</v>
      </c>
      <c r="K23" t="s">
        <v>731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780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729</v>
      </c>
      <c r="I24" t="s">
        <v>22</v>
      </c>
      <c r="J24" t="s">
        <v>730</v>
      </c>
      <c r="K24" t="s">
        <v>745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853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729</v>
      </c>
      <c r="I25" t="s">
        <v>22</v>
      </c>
      <c r="J25" t="s">
        <v>730</v>
      </c>
      <c r="K25" t="s">
        <v>731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855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729</v>
      </c>
      <c r="I26" t="s">
        <v>22</v>
      </c>
      <c r="J26" t="s">
        <v>730</v>
      </c>
      <c r="K26" t="s">
        <v>740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856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729</v>
      </c>
      <c r="I27" t="s">
        <v>22</v>
      </c>
      <c r="J27" t="s">
        <v>730</v>
      </c>
      <c r="K27" t="s">
        <v>731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770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729</v>
      </c>
      <c r="I28" t="s">
        <v>22</v>
      </c>
      <c r="J28" t="s">
        <v>730</v>
      </c>
      <c r="K28" t="s">
        <v>752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797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729</v>
      </c>
      <c r="I29" t="s">
        <v>22</v>
      </c>
      <c r="J29" t="s">
        <v>730</v>
      </c>
      <c r="K29" t="s">
        <v>731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798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729</v>
      </c>
      <c r="I30" t="s">
        <v>22</v>
      </c>
      <c r="J30" t="s">
        <v>730</v>
      </c>
      <c r="K30" t="s">
        <v>786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857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729</v>
      </c>
      <c r="I31" t="s">
        <v>22</v>
      </c>
      <c r="J31" t="s">
        <v>730</v>
      </c>
      <c r="K31" t="s">
        <v>740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729</v>
      </c>
      <c r="I32" t="s">
        <v>22</v>
      </c>
      <c r="J32" t="s">
        <v>730</v>
      </c>
      <c r="K32" t="s">
        <v>772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801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729</v>
      </c>
      <c r="I33" t="s">
        <v>22</v>
      </c>
      <c r="J33" t="s">
        <v>730</v>
      </c>
      <c r="K33" t="s">
        <v>800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729</v>
      </c>
      <c r="I34" t="s">
        <v>22</v>
      </c>
      <c r="J34" t="s">
        <v>730</v>
      </c>
      <c r="K34" t="s">
        <v>802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859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729</v>
      </c>
      <c r="I35" t="s">
        <v>22</v>
      </c>
      <c r="J35" t="s">
        <v>730</v>
      </c>
      <c r="K35" t="s">
        <v>740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729</v>
      </c>
      <c r="I36" t="s">
        <v>22</v>
      </c>
      <c r="J36" t="s">
        <v>730</v>
      </c>
      <c r="K36" t="s">
        <v>805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729</v>
      </c>
      <c r="I37" t="s">
        <v>22</v>
      </c>
      <c r="J37" t="s">
        <v>730</v>
      </c>
      <c r="K37" t="s">
        <v>786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729</v>
      </c>
      <c r="I38" t="s">
        <v>22</v>
      </c>
      <c r="J38" t="s">
        <v>730</v>
      </c>
      <c r="K38" t="s">
        <v>731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729</v>
      </c>
      <c r="I39" t="s">
        <v>22</v>
      </c>
      <c r="J39" t="s">
        <v>730</v>
      </c>
      <c r="K39" t="s">
        <v>731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729</v>
      </c>
      <c r="I40" t="s">
        <v>22</v>
      </c>
      <c r="J40" t="s">
        <v>730</v>
      </c>
      <c r="K40" t="s">
        <v>752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729</v>
      </c>
      <c r="I41" t="s">
        <v>22</v>
      </c>
      <c r="J41" t="s">
        <v>730</v>
      </c>
      <c r="K41" t="s">
        <v>800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729</v>
      </c>
      <c r="I42" t="s">
        <v>22</v>
      </c>
      <c r="J42" t="s">
        <v>730</v>
      </c>
      <c r="K42" t="s">
        <v>800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814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729</v>
      </c>
      <c r="I43" t="s">
        <v>22</v>
      </c>
      <c r="J43" t="s">
        <v>730</v>
      </c>
      <c r="K43" t="s">
        <v>786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805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729</v>
      </c>
      <c r="I44" t="s">
        <v>22</v>
      </c>
      <c r="J44" t="s">
        <v>730</v>
      </c>
      <c r="K44" t="s">
        <v>740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802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729</v>
      </c>
      <c r="I45" t="s">
        <v>22</v>
      </c>
      <c r="J45" t="s">
        <v>730</v>
      </c>
      <c r="K45" t="s">
        <v>745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815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729</v>
      </c>
      <c r="I46" t="s">
        <v>22</v>
      </c>
      <c r="J46" t="s">
        <v>730</v>
      </c>
      <c r="K46" t="s">
        <v>740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759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729</v>
      </c>
      <c r="I47" t="s">
        <v>22</v>
      </c>
      <c r="J47" t="s">
        <v>730</v>
      </c>
      <c r="K47" t="s">
        <v>731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745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729</v>
      </c>
      <c r="I48" t="s">
        <v>22</v>
      </c>
      <c r="J48" t="s">
        <v>730</v>
      </c>
      <c r="K48" t="s">
        <v>740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740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729</v>
      </c>
      <c r="I49" t="s">
        <v>22</v>
      </c>
      <c r="J49" t="s">
        <v>730</v>
      </c>
      <c r="K49" t="s">
        <v>740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731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729</v>
      </c>
      <c r="I50" t="s">
        <v>22</v>
      </c>
      <c r="J50" t="s">
        <v>730</v>
      </c>
      <c r="K50" t="s">
        <v>731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800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729</v>
      </c>
      <c r="I51" t="s">
        <v>22</v>
      </c>
      <c r="J51" t="s">
        <v>730</v>
      </c>
      <c r="K51" t="s">
        <v>740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752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729</v>
      </c>
      <c r="I52" t="s">
        <v>22</v>
      </c>
      <c r="J52" t="s">
        <v>730</v>
      </c>
      <c r="K52" t="s">
        <v>816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783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729</v>
      </c>
      <c r="I53" t="s">
        <v>22</v>
      </c>
      <c r="J53" t="s">
        <v>730</v>
      </c>
      <c r="K53" t="s">
        <v>759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772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729</v>
      </c>
      <c r="I54" t="s">
        <v>22</v>
      </c>
      <c r="J54" t="s">
        <v>730</v>
      </c>
      <c r="K54" t="s">
        <v>731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729</v>
      </c>
      <c r="I55" t="s">
        <v>22</v>
      </c>
      <c r="J55" t="s">
        <v>730</v>
      </c>
      <c r="K55" t="s">
        <v>731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818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729</v>
      </c>
      <c r="I56" t="s">
        <v>22</v>
      </c>
      <c r="J56" t="s">
        <v>730</v>
      </c>
      <c r="K56" t="s">
        <v>816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819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729</v>
      </c>
      <c r="I57" t="s">
        <v>22</v>
      </c>
      <c r="J57" t="s">
        <v>730</v>
      </c>
      <c r="K57" t="s">
        <v>740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786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729</v>
      </c>
      <c r="I58" t="s">
        <v>22</v>
      </c>
      <c r="J58" t="s">
        <v>730</v>
      </c>
      <c r="K58" t="s">
        <v>740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816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729</v>
      </c>
      <c r="I59" t="s">
        <v>22</v>
      </c>
      <c r="J59" t="s">
        <v>730</v>
      </c>
      <c r="K59" t="s">
        <v>740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761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729</v>
      </c>
      <c r="I60" t="s">
        <v>22</v>
      </c>
      <c r="J60" t="s">
        <v>730</v>
      </c>
      <c r="K60" t="s">
        <v>731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820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729</v>
      </c>
      <c r="I61" t="s">
        <v>22</v>
      </c>
      <c r="J61" t="s">
        <v>730</v>
      </c>
      <c r="K61" t="s">
        <v>731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860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729</v>
      </c>
      <c r="I62" t="s">
        <v>22</v>
      </c>
      <c r="J62" t="s">
        <v>730</v>
      </c>
      <c r="K62" t="s">
        <v>731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729</v>
      </c>
      <c r="I63" t="s">
        <v>22</v>
      </c>
      <c r="J63" t="s">
        <v>730</v>
      </c>
      <c r="K63" t="s">
        <v>745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729</v>
      </c>
      <c r="I64" t="s">
        <v>22</v>
      </c>
      <c r="J64" t="s">
        <v>730</v>
      </c>
      <c r="K64" t="s">
        <v>745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729</v>
      </c>
      <c r="I65" t="s">
        <v>22</v>
      </c>
      <c r="J65" t="s">
        <v>730</v>
      </c>
      <c r="K65" t="s">
        <v>745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826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729</v>
      </c>
      <c r="I66" t="s">
        <v>22</v>
      </c>
      <c r="J66" t="s">
        <v>730</v>
      </c>
      <c r="K66" t="s">
        <v>745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827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729</v>
      </c>
      <c r="I67" t="s">
        <v>22</v>
      </c>
      <c r="J67" t="s">
        <v>730</v>
      </c>
      <c r="K67" t="s">
        <v>816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742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729</v>
      </c>
      <c r="I68" t="s">
        <v>22</v>
      </c>
      <c r="J68" t="s">
        <v>730</v>
      </c>
      <c r="K68" t="s">
        <v>731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828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729</v>
      </c>
      <c r="I69" t="s">
        <v>22</v>
      </c>
      <c r="J69" t="s">
        <v>730</v>
      </c>
      <c r="K69" t="s">
        <v>772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729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729</v>
      </c>
      <c r="I70" t="s">
        <v>22</v>
      </c>
      <c r="J70" t="s">
        <v>730</v>
      </c>
      <c r="K70" t="s">
        <v>731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829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729</v>
      </c>
      <c r="I71" t="s">
        <v>22</v>
      </c>
      <c r="J71" t="s">
        <v>730</v>
      </c>
      <c r="K71" t="s">
        <v>772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735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729</v>
      </c>
      <c r="I72" t="s">
        <v>22</v>
      </c>
      <c r="J72" t="s">
        <v>730</v>
      </c>
      <c r="K72" t="s">
        <v>816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830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729</v>
      </c>
      <c r="I73" t="s">
        <v>22</v>
      </c>
      <c r="J73" t="s">
        <v>730</v>
      </c>
      <c r="K73" t="s">
        <v>745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861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729</v>
      </c>
      <c r="I74" t="s">
        <v>22</v>
      </c>
      <c r="J74" t="s">
        <v>730</v>
      </c>
      <c r="K74" t="s">
        <v>745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729</v>
      </c>
      <c r="I75" t="s">
        <v>22</v>
      </c>
      <c r="J75" t="s">
        <v>730</v>
      </c>
      <c r="K75" t="s">
        <v>818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833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729</v>
      </c>
      <c r="I76" t="s">
        <v>22</v>
      </c>
      <c r="J76" t="s">
        <v>730</v>
      </c>
      <c r="K76" t="s">
        <v>817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834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729</v>
      </c>
      <c r="I77" t="s">
        <v>22</v>
      </c>
      <c r="J77" t="s">
        <v>730</v>
      </c>
      <c r="K77" t="s">
        <v>731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763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729</v>
      </c>
      <c r="I78" t="s">
        <v>22</v>
      </c>
      <c r="J78" t="s">
        <v>730</v>
      </c>
      <c r="K78" t="s">
        <v>740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747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729</v>
      </c>
      <c r="I79" t="s">
        <v>22</v>
      </c>
      <c r="J79" t="s">
        <v>730</v>
      </c>
      <c r="K79" t="s">
        <v>740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767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729</v>
      </c>
      <c r="I80" t="s">
        <v>22</v>
      </c>
      <c r="J80" t="s">
        <v>730</v>
      </c>
      <c r="K80" t="s">
        <v>740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748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729</v>
      </c>
      <c r="I81" t="s">
        <v>22</v>
      </c>
      <c r="J81" t="s">
        <v>730</v>
      </c>
      <c r="K81" t="s">
        <v>745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746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729</v>
      </c>
      <c r="I82" t="s">
        <v>22</v>
      </c>
      <c r="J82" t="s">
        <v>730</v>
      </c>
      <c r="K82" t="s">
        <v>816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736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729</v>
      </c>
      <c r="I83" t="s">
        <v>22</v>
      </c>
      <c r="J83" t="s">
        <v>730</v>
      </c>
      <c r="K83" t="s">
        <v>818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762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729</v>
      </c>
      <c r="I84" t="s">
        <v>22</v>
      </c>
      <c r="J84" t="s">
        <v>730</v>
      </c>
      <c r="K84" t="s">
        <v>818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734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729</v>
      </c>
      <c r="I85" t="s">
        <v>22</v>
      </c>
      <c r="J85" t="s">
        <v>730</v>
      </c>
      <c r="K85" t="s">
        <v>772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733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729</v>
      </c>
      <c r="I86" t="s">
        <v>22</v>
      </c>
      <c r="J86" t="s">
        <v>730</v>
      </c>
      <c r="K86" t="s">
        <v>745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753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729</v>
      </c>
      <c r="I87" t="s">
        <v>22</v>
      </c>
      <c r="J87" t="s">
        <v>730</v>
      </c>
      <c r="K87" t="s">
        <v>800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743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729</v>
      </c>
      <c r="I88" t="s">
        <v>22</v>
      </c>
      <c r="J88" t="s">
        <v>730</v>
      </c>
      <c r="K88" t="s">
        <v>761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737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729</v>
      </c>
      <c r="I89" t="s">
        <v>22</v>
      </c>
      <c r="J89" t="s">
        <v>730</v>
      </c>
      <c r="K89" t="s">
        <v>802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732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729</v>
      </c>
      <c r="I90" t="s">
        <v>22</v>
      </c>
      <c r="J90" t="s">
        <v>730</v>
      </c>
      <c r="K90" t="s">
        <v>745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773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729</v>
      </c>
      <c r="I91" t="s">
        <v>22</v>
      </c>
      <c r="J91" t="s">
        <v>730</v>
      </c>
      <c r="K91" t="s">
        <v>818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756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729</v>
      </c>
      <c r="I92" t="s">
        <v>22</v>
      </c>
      <c r="J92" t="s">
        <v>730</v>
      </c>
      <c r="K92" t="s">
        <v>731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777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729</v>
      </c>
      <c r="I93" t="s">
        <v>22</v>
      </c>
      <c r="J93" t="s">
        <v>730</v>
      </c>
      <c r="K93" t="s">
        <v>740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749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729</v>
      </c>
      <c r="I94" t="s">
        <v>22</v>
      </c>
      <c r="J94" t="s">
        <v>730</v>
      </c>
      <c r="K94" t="s">
        <v>761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764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729</v>
      </c>
      <c r="I95" t="s">
        <v>22</v>
      </c>
      <c r="J95" t="s">
        <v>730</v>
      </c>
      <c r="K95" t="s">
        <v>740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837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729</v>
      </c>
      <c r="I96" t="s">
        <v>22</v>
      </c>
      <c r="J96" t="s">
        <v>730</v>
      </c>
      <c r="K96" t="s">
        <v>740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835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729</v>
      </c>
      <c r="I97" t="s">
        <v>22</v>
      </c>
      <c r="J97" t="s">
        <v>730</v>
      </c>
      <c r="K97" t="s">
        <v>752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838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729</v>
      </c>
      <c r="I98" t="s">
        <v>22</v>
      </c>
      <c r="J98" t="s">
        <v>730</v>
      </c>
      <c r="K98" t="s">
        <v>819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839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729</v>
      </c>
      <c r="I99" t="s">
        <v>22</v>
      </c>
      <c r="J99" t="s">
        <v>730</v>
      </c>
      <c r="K99" t="s">
        <v>740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728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729</v>
      </c>
      <c r="I100" t="s">
        <v>22</v>
      </c>
      <c r="J100" t="s">
        <v>730</v>
      </c>
      <c r="K100" t="s">
        <v>818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739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729</v>
      </c>
      <c r="I101" t="s">
        <v>22</v>
      </c>
      <c r="J101" t="s">
        <v>730</v>
      </c>
      <c r="K101" t="s">
        <v>761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866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729</v>
      </c>
      <c r="I102" t="s">
        <v>22</v>
      </c>
      <c r="J102" t="s">
        <v>730</v>
      </c>
      <c r="K102" t="s">
        <v>731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874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729</v>
      </c>
      <c r="I103" t="s">
        <v>22</v>
      </c>
      <c r="J103" t="s">
        <v>730</v>
      </c>
      <c r="K103" t="s">
        <v>740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903</v>
      </c>
      <c r="B104" t="s">
        <v>216</v>
      </c>
      <c r="C104" t="s">
        <v>879</v>
      </c>
      <c r="D104" t="s">
        <v>24</v>
      </c>
      <c r="E104" t="s">
        <v>25</v>
      </c>
      <c r="F104" t="s">
        <v>701</v>
      </c>
      <c r="G104" t="s">
        <v>71</v>
      </c>
      <c r="H104" t="s">
        <v>729</v>
      </c>
      <c r="I104" t="s">
        <v>22</v>
      </c>
      <c r="J104" t="s">
        <v>730</v>
      </c>
      <c r="K104" t="s">
        <v>740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904</v>
      </c>
      <c r="Y104" t="s">
        <v>891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905</v>
      </c>
      <c r="B105" t="s">
        <v>216</v>
      </c>
      <c r="C105" t="s">
        <v>881</v>
      </c>
      <c r="D105" t="s">
        <v>24</v>
      </c>
      <c r="E105" t="s">
        <v>25</v>
      </c>
      <c r="F105" t="s">
        <v>701</v>
      </c>
      <c r="G105" t="s">
        <v>71</v>
      </c>
      <c r="H105" t="s">
        <v>729</v>
      </c>
      <c r="I105" t="s">
        <v>22</v>
      </c>
      <c r="J105" t="s">
        <v>730</v>
      </c>
      <c r="K105" t="s">
        <v>745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906</v>
      </c>
      <c r="Y105" t="s">
        <v>893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907</v>
      </c>
      <c r="B106" t="s">
        <v>216</v>
      </c>
      <c r="C106" t="s">
        <v>883</v>
      </c>
      <c r="D106" t="s">
        <v>24</v>
      </c>
      <c r="E106" t="s">
        <v>26</v>
      </c>
      <c r="F106" t="s">
        <v>701</v>
      </c>
      <c r="G106" t="s">
        <v>71</v>
      </c>
      <c r="H106" t="s">
        <v>729</v>
      </c>
      <c r="I106" t="s">
        <v>22</v>
      </c>
      <c r="J106" t="s">
        <v>730</v>
      </c>
      <c r="K106" t="s">
        <v>745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908</v>
      </c>
      <c r="Y106" t="s">
        <v>895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909</v>
      </c>
      <c r="B107" t="s">
        <v>216</v>
      </c>
      <c r="C107" t="s">
        <v>885</v>
      </c>
      <c r="D107" t="s">
        <v>24</v>
      </c>
      <c r="E107" t="s">
        <v>31</v>
      </c>
      <c r="F107" t="s">
        <v>701</v>
      </c>
      <c r="G107" t="s">
        <v>71</v>
      </c>
      <c r="H107" t="s">
        <v>729</v>
      </c>
      <c r="I107" t="s">
        <v>22</v>
      </c>
      <c r="J107" t="s">
        <v>730</v>
      </c>
      <c r="K107" t="s">
        <v>759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910</v>
      </c>
      <c r="Y107" t="s">
        <v>897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911</v>
      </c>
      <c r="B108" t="s">
        <v>216</v>
      </c>
      <c r="C108" t="s">
        <v>887</v>
      </c>
      <c r="D108" t="s">
        <v>24</v>
      </c>
      <c r="E108" t="s">
        <v>26</v>
      </c>
      <c r="F108" t="s">
        <v>701</v>
      </c>
      <c r="G108" t="s">
        <v>71</v>
      </c>
      <c r="H108" t="s">
        <v>729</v>
      </c>
      <c r="I108" t="s">
        <v>22</v>
      </c>
      <c r="J108" t="s">
        <v>730</v>
      </c>
      <c r="K108" t="s">
        <v>815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912</v>
      </c>
      <c r="Y108" t="s">
        <v>899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913</v>
      </c>
      <c r="B109" t="s">
        <v>216</v>
      </c>
      <c r="C109" t="s">
        <v>889</v>
      </c>
      <c r="D109" t="s">
        <v>24</v>
      </c>
      <c r="E109" t="s">
        <v>21</v>
      </c>
      <c r="F109" t="s">
        <v>701</v>
      </c>
      <c r="G109" t="s">
        <v>71</v>
      </c>
      <c r="H109" t="s">
        <v>729</v>
      </c>
      <c r="I109" t="s">
        <v>22</v>
      </c>
      <c r="J109" t="s">
        <v>730</v>
      </c>
      <c r="K109" t="s">
        <v>761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914</v>
      </c>
      <c r="Y109" t="s">
        <v>901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840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729</v>
      </c>
      <c r="I110" t="s">
        <v>22</v>
      </c>
      <c r="J110" t="s">
        <v>730</v>
      </c>
      <c r="K110" t="s">
        <v>731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424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841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729</v>
      </c>
      <c r="I111" t="s">
        <v>22</v>
      </c>
      <c r="J111" t="s">
        <v>730</v>
      </c>
      <c r="K111" t="s">
        <v>731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424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730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729</v>
      </c>
      <c r="I112" t="s">
        <v>22</v>
      </c>
      <c r="J112" t="s">
        <v>730</v>
      </c>
      <c r="K112" t="s">
        <v>783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425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842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729</v>
      </c>
      <c r="I113" t="s">
        <v>22</v>
      </c>
      <c r="J113" t="s">
        <v>730</v>
      </c>
      <c r="K113" t="s">
        <v>783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425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843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729</v>
      </c>
      <c r="I114" t="s">
        <v>22</v>
      </c>
      <c r="J114" t="s">
        <v>730</v>
      </c>
      <c r="K114" t="s">
        <v>731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426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758</v>
      </c>
      <c r="B115" t="s">
        <v>715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729</v>
      </c>
      <c r="I115" t="s">
        <v>22</v>
      </c>
      <c r="J115" t="s">
        <v>730</v>
      </c>
      <c r="K115" t="s">
        <v>731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875</v>
      </c>
      <c r="Y115" t="s">
        <v>426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760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729</v>
      </c>
      <c r="I116" t="s">
        <v>22</v>
      </c>
      <c r="J116" t="s">
        <v>730</v>
      </c>
      <c r="K116" t="s">
        <v>745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427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766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729</v>
      </c>
      <c r="I117" t="s">
        <v>22</v>
      </c>
      <c r="J117" t="s">
        <v>730</v>
      </c>
      <c r="K117" t="s">
        <v>846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428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769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729</v>
      </c>
      <c r="I118" t="s">
        <v>22</v>
      </c>
      <c r="J118" t="s">
        <v>730</v>
      </c>
      <c r="K118" t="s">
        <v>783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431</v>
      </c>
      <c r="Y118" t="s">
        <v>430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771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729</v>
      </c>
      <c r="I119" t="s">
        <v>22</v>
      </c>
      <c r="J119" t="s">
        <v>730</v>
      </c>
      <c r="K119" t="s">
        <v>783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434</v>
      </c>
      <c r="Y119" t="s">
        <v>433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775</v>
      </c>
      <c r="B120" t="s">
        <v>226</v>
      </c>
      <c r="C120" t="s">
        <v>227</v>
      </c>
      <c r="D120" t="s">
        <v>28</v>
      </c>
      <c r="E120" t="s">
        <v>31</v>
      </c>
      <c r="F120" t="s">
        <v>154</v>
      </c>
      <c r="G120" t="s">
        <v>71</v>
      </c>
      <c r="H120" t="s">
        <v>729</v>
      </c>
      <c r="I120" t="s">
        <v>22</v>
      </c>
      <c r="J120" t="s">
        <v>730</v>
      </c>
      <c r="K120" t="s">
        <v>817</v>
      </c>
      <c r="L120">
        <v>116</v>
      </c>
      <c r="M120">
        <v>118</v>
      </c>
      <c r="N120">
        <v>127</v>
      </c>
      <c r="O120">
        <v>126</v>
      </c>
      <c r="P120">
        <v>101</v>
      </c>
      <c r="Q120">
        <v>117</v>
      </c>
      <c r="R120">
        <v>117</v>
      </c>
      <c r="S120">
        <v>116</v>
      </c>
      <c r="T120">
        <v>116</v>
      </c>
      <c r="U120">
        <v>46</v>
      </c>
      <c r="V120">
        <v>487</v>
      </c>
      <c r="W120">
        <v>466</v>
      </c>
      <c r="X120" t="s">
        <v>437</v>
      </c>
      <c r="Y120" t="s">
        <v>436</v>
      </c>
      <c r="Z120">
        <v>1100</v>
      </c>
      <c r="AA120">
        <v>217</v>
      </c>
      <c r="AB120">
        <v>244</v>
      </c>
      <c r="AC120">
        <v>253</v>
      </c>
      <c r="AD120">
        <v>233</v>
      </c>
      <c r="AE120">
        <v>233</v>
      </c>
    </row>
    <row r="121" spans="1:31" x14ac:dyDescent="0.3">
      <c r="A121" t="s">
        <v>776</v>
      </c>
      <c r="B121" t="s">
        <v>226</v>
      </c>
      <c r="C121" t="s">
        <v>228</v>
      </c>
      <c r="D121" t="s">
        <v>23</v>
      </c>
      <c r="E121" t="s">
        <v>25</v>
      </c>
      <c r="F121" t="s">
        <v>154</v>
      </c>
      <c r="G121" t="s">
        <v>71</v>
      </c>
      <c r="H121" t="s">
        <v>729</v>
      </c>
      <c r="I121" t="s">
        <v>22</v>
      </c>
      <c r="J121" t="s">
        <v>730</v>
      </c>
      <c r="K121" t="s">
        <v>752</v>
      </c>
      <c r="L121">
        <v>124</v>
      </c>
      <c r="M121">
        <v>124</v>
      </c>
      <c r="N121">
        <v>110</v>
      </c>
      <c r="O121">
        <v>119</v>
      </c>
      <c r="P121">
        <v>97</v>
      </c>
      <c r="Q121">
        <v>118</v>
      </c>
      <c r="R121">
        <v>112</v>
      </c>
      <c r="S121">
        <v>112</v>
      </c>
      <c r="T121">
        <v>111</v>
      </c>
      <c r="U121">
        <v>29</v>
      </c>
      <c r="V121">
        <v>477</v>
      </c>
      <c r="W121">
        <v>453</v>
      </c>
      <c r="X121" t="s">
        <v>440</v>
      </c>
      <c r="Y121" t="s">
        <v>439</v>
      </c>
      <c r="Z121">
        <v>1056</v>
      </c>
      <c r="AA121">
        <v>221</v>
      </c>
      <c r="AB121">
        <v>243</v>
      </c>
      <c r="AC121">
        <v>229</v>
      </c>
      <c r="AD121">
        <v>223</v>
      </c>
      <c r="AE121">
        <v>230</v>
      </c>
    </row>
    <row r="122" spans="1:31" x14ac:dyDescent="0.3">
      <c r="A122" t="s">
        <v>781</v>
      </c>
      <c r="B122" t="s">
        <v>404</v>
      </c>
      <c r="C122" t="s">
        <v>230</v>
      </c>
      <c r="D122" t="s">
        <v>28</v>
      </c>
      <c r="E122" t="s">
        <v>25</v>
      </c>
      <c r="F122" t="s">
        <v>154</v>
      </c>
      <c r="G122" t="s">
        <v>71</v>
      </c>
      <c r="H122" t="s">
        <v>729</v>
      </c>
      <c r="I122" t="s">
        <v>22</v>
      </c>
      <c r="J122" t="s">
        <v>730</v>
      </c>
      <c r="K122" t="s">
        <v>783</v>
      </c>
      <c r="L122">
        <v>116</v>
      </c>
      <c r="M122">
        <v>118</v>
      </c>
      <c r="N122">
        <v>113</v>
      </c>
      <c r="O122">
        <v>121</v>
      </c>
      <c r="P122">
        <v>99</v>
      </c>
      <c r="Q122">
        <v>114</v>
      </c>
      <c r="R122">
        <v>121</v>
      </c>
      <c r="S122">
        <v>117</v>
      </c>
      <c r="T122">
        <v>115</v>
      </c>
      <c r="U122">
        <v>41</v>
      </c>
      <c r="V122">
        <v>468</v>
      </c>
      <c r="W122">
        <v>467</v>
      </c>
      <c r="X122" t="s">
        <v>444</v>
      </c>
      <c r="Y122" t="s">
        <v>443</v>
      </c>
      <c r="Z122">
        <v>1075</v>
      </c>
      <c r="AA122">
        <v>215</v>
      </c>
      <c r="AB122">
        <v>239</v>
      </c>
      <c r="AC122">
        <v>234</v>
      </c>
      <c r="AD122">
        <v>236</v>
      </c>
      <c r="AE122">
        <v>231</v>
      </c>
    </row>
    <row r="123" spans="1:31" x14ac:dyDescent="0.3">
      <c r="A123" t="s">
        <v>832</v>
      </c>
      <c r="B123" t="s">
        <v>218</v>
      </c>
      <c r="C123" t="s">
        <v>39</v>
      </c>
      <c r="D123" t="s">
        <v>24</v>
      </c>
      <c r="E123" t="s">
        <v>31</v>
      </c>
      <c r="F123" t="s">
        <v>27</v>
      </c>
      <c r="G123" t="s">
        <v>71</v>
      </c>
      <c r="H123" t="s">
        <v>729</v>
      </c>
      <c r="I123" t="s">
        <v>22</v>
      </c>
      <c r="J123" t="s">
        <v>730</v>
      </c>
      <c r="K123" t="s">
        <v>772</v>
      </c>
      <c r="L123">
        <v>114</v>
      </c>
      <c r="M123">
        <v>118</v>
      </c>
      <c r="N123">
        <v>130</v>
      </c>
      <c r="O123">
        <v>132</v>
      </c>
      <c r="P123">
        <v>101</v>
      </c>
      <c r="Q123">
        <v>114</v>
      </c>
      <c r="R123">
        <v>118</v>
      </c>
      <c r="S123">
        <v>114</v>
      </c>
      <c r="T123">
        <v>116</v>
      </c>
      <c r="U123">
        <v>41</v>
      </c>
      <c r="V123">
        <v>494</v>
      </c>
      <c r="W123">
        <v>462</v>
      </c>
      <c r="X123" t="s">
        <v>451</v>
      </c>
      <c r="Y123" t="s">
        <v>450</v>
      </c>
      <c r="Z123">
        <v>1098</v>
      </c>
      <c r="AA123">
        <v>215</v>
      </c>
      <c r="AB123">
        <v>250</v>
      </c>
      <c r="AC123">
        <v>262</v>
      </c>
      <c r="AD123">
        <v>234</v>
      </c>
      <c r="AE123">
        <v>228</v>
      </c>
    </row>
    <row r="124" spans="1:31" x14ac:dyDescent="0.3">
      <c r="A124" t="s">
        <v>765</v>
      </c>
      <c r="B124" t="s">
        <v>219</v>
      </c>
      <c r="C124" t="s">
        <v>39</v>
      </c>
      <c r="D124" t="s">
        <v>28</v>
      </c>
      <c r="E124" t="s">
        <v>31</v>
      </c>
      <c r="F124" t="s">
        <v>27</v>
      </c>
      <c r="G124" t="s">
        <v>71</v>
      </c>
      <c r="H124" t="s">
        <v>729</v>
      </c>
      <c r="I124" t="s">
        <v>22</v>
      </c>
      <c r="J124" t="s">
        <v>730</v>
      </c>
      <c r="K124" t="s">
        <v>772</v>
      </c>
      <c r="L124">
        <v>112</v>
      </c>
      <c r="M124">
        <v>118</v>
      </c>
      <c r="N124">
        <v>132</v>
      </c>
      <c r="O124">
        <v>132</v>
      </c>
      <c r="P124">
        <v>101</v>
      </c>
      <c r="Q124">
        <v>112</v>
      </c>
      <c r="R124">
        <v>120</v>
      </c>
      <c r="S124">
        <v>112</v>
      </c>
      <c r="T124">
        <v>118</v>
      </c>
      <c r="U124">
        <v>41</v>
      </c>
      <c r="V124">
        <v>494</v>
      </c>
      <c r="W124">
        <v>462</v>
      </c>
      <c r="X124" t="s">
        <v>452</v>
      </c>
      <c r="Y124" t="s">
        <v>450</v>
      </c>
      <c r="Z124">
        <v>1098</v>
      </c>
      <c r="AA124">
        <v>213</v>
      </c>
      <c r="AB124">
        <v>250</v>
      </c>
      <c r="AC124">
        <v>264</v>
      </c>
      <c r="AD124">
        <v>238</v>
      </c>
      <c r="AE124">
        <v>224</v>
      </c>
    </row>
    <row r="125" spans="1:31" x14ac:dyDescent="0.3">
      <c r="A125" t="s">
        <v>754</v>
      </c>
      <c r="B125" t="s">
        <v>218</v>
      </c>
      <c r="C125" t="s">
        <v>40</v>
      </c>
      <c r="D125" t="s">
        <v>23</v>
      </c>
      <c r="E125" t="s">
        <v>26</v>
      </c>
      <c r="F125" t="s">
        <v>27</v>
      </c>
      <c r="G125" t="s">
        <v>71</v>
      </c>
      <c r="H125" t="s">
        <v>729</v>
      </c>
      <c r="I125" t="s">
        <v>22</v>
      </c>
      <c r="J125" t="s">
        <v>730</v>
      </c>
      <c r="K125" t="s">
        <v>818</v>
      </c>
      <c r="L125">
        <v>129</v>
      </c>
      <c r="M125">
        <v>122</v>
      </c>
      <c r="N125">
        <v>115</v>
      </c>
      <c r="O125">
        <v>120</v>
      </c>
      <c r="P125">
        <v>101</v>
      </c>
      <c r="Q125">
        <v>132</v>
      </c>
      <c r="R125">
        <v>118</v>
      </c>
      <c r="S125">
        <v>119</v>
      </c>
      <c r="T125">
        <v>116</v>
      </c>
      <c r="U125">
        <v>36</v>
      </c>
      <c r="V125">
        <v>486</v>
      </c>
      <c r="W125">
        <v>485</v>
      </c>
      <c r="X125" t="s">
        <v>455</v>
      </c>
      <c r="Y125" t="s">
        <v>454</v>
      </c>
      <c r="Z125">
        <v>1108</v>
      </c>
      <c r="AA125">
        <v>230</v>
      </c>
      <c r="AB125">
        <v>242</v>
      </c>
      <c r="AC125">
        <v>235</v>
      </c>
      <c r="AD125">
        <v>234</v>
      </c>
      <c r="AE125">
        <v>251</v>
      </c>
    </row>
    <row r="126" spans="1:31" x14ac:dyDescent="0.3">
      <c r="A126" t="s">
        <v>784</v>
      </c>
      <c r="B126" t="s">
        <v>219</v>
      </c>
      <c r="C126" t="s">
        <v>40</v>
      </c>
      <c r="D126" t="s">
        <v>24</v>
      </c>
      <c r="E126" t="s">
        <v>26</v>
      </c>
      <c r="F126" t="s">
        <v>27</v>
      </c>
      <c r="G126" t="s">
        <v>71</v>
      </c>
      <c r="H126" t="s">
        <v>729</v>
      </c>
      <c r="I126" t="s">
        <v>22</v>
      </c>
      <c r="J126" t="s">
        <v>730</v>
      </c>
      <c r="K126" t="s">
        <v>818</v>
      </c>
      <c r="L126">
        <v>131</v>
      </c>
      <c r="M126">
        <v>125</v>
      </c>
      <c r="N126">
        <v>115</v>
      </c>
      <c r="O126">
        <v>123</v>
      </c>
      <c r="P126">
        <v>101</v>
      </c>
      <c r="Q126">
        <v>129</v>
      </c>
      <c r="R126">
        <v>118</v>
      </c>
      <c r="S126">
        <v>116</v>
      </c>
      <c r="T126">
        <v>114</v>
      </c>
      <c r="U126">
        <v>36</v>
      </c>
      <c r="V126">
        <v>494</v>
      </c>
      <c r="W126">
        <v>477</v>
      </c>
      <c r="X126" t="s">
        <v>456</v>
      </c>
      <c r="Y126" t="s">
        <v>454</v>
      </c>
      <c r="Z126">
        <v>1108</v>
      </c>
      <c r="AA126">
        <v>232</v>
      </c>
      <c r="AB126">
        <v>248</v>
      </c>
      <c r="AC126">
        <v>238</v>
      </c>
      <c r="AD126">
        <v>232</v>
      </c>
      <c r="AE126">
        <v>245</v>
      </c>
    </row>
    <row r="127" spans="1:31" x14ac:dyDescent="0.3">
      <c r="A127" t="s">
        <v>785</v>
      </c>
      <c r="B127" t="s">
        <v>404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 t="s">
        <v>729</v>
      </c>
      <c r="I127" t="s">
        <v>22</v>
      </c>
      <c r="J127" t="s">
        <v>730</v>
      </c>
      <c r="K127" t="s">
        <v>740</v>
      </c>
      <c r="L127">
        <v>120</v>
      </c>
      <c r="M127">
        <v>115</v>
      </c>
      <c r="N127">
        <v>114</v>
      </c>
      <c r="O127">
        <v>119</v>
      </c>
      <c r="P127">
        <v>97</v>
      </c>
      <c r="Q127">
        <v>126</v>
      </c>
      <c r="R127">
        <v>116</v>
      </c>
      <c r="S127">
        <v>118</v>
      </c>
      <c r="T127">
        <v>116</v>
      </c>
      <c r="U127">
        <v>27</v>
      </c>
      <c r="V127">
        <v>468</v>
      </c>
      <c r="W127">
        <v>476</v>
      </c>
      <c r="X127" t="s">
        <v>459</v>
      </c>
      <c r="Y127" t="s">
        <v>458</v>
      </c>
      <c r="Z127">
        <v>1068</v>
      </c>
      <c r="AA127">
        <v>217</v>
      </c>
      <c r="AB127">
        <v>234</v>
      </c>
      <c r="AC127">
        <v>233</v>
      </c>
      <c r="AD127">
        <v>232</v>
      </c>
      <c r="AE127">
        <v>244</v>
      </c>
    </row>
    <row r="128" spans="1:31" x14ac:dyDescent="0.3">
      <c r="A128" t="s">
        <v>854</v>
      </c>
      <c r="B128" t="s">
        <v>218</v>
      </c>
      <c r="C128" t="s">
        <v>48</v>
      </c>
      <c r="D128" t="s">
        <v>23</v>
      </c>
      <c r="E128" t="s">
        <v>26</v>
      </c>
      <c r="F128" t="s">
        <v>49</v>
      </c>
      <c r="G128" t="s">
        <v>71</v>
      </c>
      <c r="H128" t="s">
        <v>729</v>
      </c>
      <c r="I128" t="s">
        <v>22</v>
      </c>
      <c r="J128" t="s">
        <v>730</v>
      </c>
      <c r="K128" t="s">
        <v>752</v>
      </c>
      <c r="L128">
        <v>128</v>
      </c>
      <c r="M128">
        <v>114</v>
      </c>
      <c r="N128">
        <v>113</v>
      </c>
      <c r="O128">
        <v>123</v>
      </c>
      <c r="P128">
        <v>97</v>
      </c>
      <c r="Q128">
        <v>133</v>
      </c>
      <c r="R128">
        <v>116</v>
      </c>
      <c r="S128">
        <v>119</v>
      </c>
      <c r="T128">
        <v>116</v>
      </c>
      <c r="U128">
        <v>31</v>
      </c>
      <c r="V128">
        <v>478</v>
      </c>
      <c r="W128">
        <v>484</v>
      </c>
      <c r="X128" t="s">
        <v>475</v>
      </c>
      <c r="Y128" t="s">
        <v>474</v>
      </c>
      <c r="Z128">
        <v>1090</v>
      </c>
      <c r="AA128">
        <v>225</v>
      </c>
      <c r="AB128">
        <v>237</v>
      </c>
      <c r="AC128">
        <v>236</v>
      </c>
      <c r="AD128">
        <v>232</v>
      </c>
      <c r="AE128">
        <v>252</v>
      </c>
    </row>
    <row r="129" spans="1:31" x14ac:dyDescent="0.3">
      <c r="A129" t="s">
        <v>794</v>
      </c>
      <c r="B129" t="s">
        <v>226</v>
      </c>
      <c r="C129" t="s">
        <v>48</v>
      </c>
      <c r="D129" t="s">
        <v>24</v>
      </c>
      <c r="E129" t="s">
        <v>26</v>
      </c>
      <c r="F129" t="s">
        <v>49</v>
      </c>
      <c r="G129" t="s">
        <v>71</v>
      </c>
      <c r="H129" t="s">
        <v>729</v>
      </c>
      <c r="I129" t="s">
        <v>22</v>
      </c>
      <c r="J129" t="s">
        <v>730</v>
      </c>
      <c r="K129" t="s">
        <v>752</v>
      </c>
      <c r="L129">
        <v>130</v>
      </c>
      <c r="M129">
        <v>114</v>
      </c>
      <c r="N129">
        <v>113</v>
      </c>
      <c r="O129">
        <v>123</v>
      </c>
      <c r="P129">
        <v>97</v>
      </c>
      <c r="Q129">
        <v>131</v>
      </c>
      <c r="R129">
        <v>116</v>
      </c>
      <c r="S129">
        <v>119</v>
      </c>
      <c r="T129">
        <v>116</v>
      </c>
      <c r="U129">
        <v>31</v>
      </c>
      <c r="V129">
        <v>480</v>
      </c>
      <c r="W129">
        <v>482</v>
      </c>
      <c r="X129" t="s">
        <v>476</v>
      </c>
      <c r="Y129" t="s">
        <v>474</v>
      </c>
      <c r="Z129">
        <v>1090</v>
      </c>
      <c r="AA129">
        <v>227</v>
      </c>
      <c r="AB129">
        <v>237</v>
      </c>
      <c r="AC129">
        <v>236</v>
      </c>
      <c r="AD129">
        <v>232</v>
      </c>
      <c r="AE129">
        <v>250</v>
      </c>
    </row>
    <row r="130" spans="1:31" x14ac:dyDescent="0.3">
      <c r="A130" t="s">
        <v>774</v>
      </c>
      <c r="B130" t="s">
        <v>218</v>
      </c>
      <c r="C130" t="s">
        <v>50</v>
      </c>
      <c r="D130" t="s">
        <v>28</v>
      </c>
      <c r="E130" t="s">
        <v>25</v>
      </c>
      <c r="F130" t="s">
        <v>49</v>
      </c>
      <c r="G130" t="s">
        <v>71</v>
      </c>
      <c r="H130" t="s">
        <v>729</v>
      </c>
      <c r="I130" t="s">
        <v>22</v>
      </c>
      <c r="J130" t="s">
        <v>730</v>
      </c>
      <c r="K130" t="s">
        <v>800</v>
      </c>
      <c r="L130">
        <v>127</v>
      </c>
      <c r="M130">
        <v>122</v>
      </c>
      <c r="N130">
        <v>115</v>
      </c>
      <c r="O130">
        <v>128</v>
      </c>
      <c r="P130">
        <v>101</v>
      </c>
      <c r="Q130">
        <v>128</v>
      </c>
      <c r="R130">
        <v>117</v>
      </c>
      <c r="S130">
        <v>119</v>
      </c>
      <c r="T130">
        <v>120</v>
      </c>
      <c r="U130">
        <v>36</v>
      </c>
      <c r="V130">
        <v>492</v>
      </c>
      <c r="W130">
        <v>484</v>
      </c>
      <c r="X130" t="s">
        <v>479</v>
      </c>
      <c r="Y130" t="s">
        <v>478</v>
      </c>
      <c r="Z130">
        <v>1113</v>
      </c>
      <c r="AA130">
        <v>228</v>
      </c>
      <c r="AB130">
        <v>250</v>
      </c>
      <c r="AC130">
        <v>243</v>
      </c>
      <c r="AD130">
        <v>237</v>
      </c>
      <c r="AE130">
        <v>247</v>
      </c>
    </row>
    <row r="131" spans="1:31" x14ac:dyDescent="0.3">
      <c r="A131" t="s">
        <v>795</v>
      </c>
      <c r="B131" t="s">
        <v>226</v>
      </c>
      <c r="C131" t="s">
        <v>50</v>
      </c>
      <c r="D131" t="s">
        <v>23</v>
      </c>
      <c r="E131" t="s">
        <v>25</v>
      </c>
      <c r="F131" t="s">
        <v>49</v>
      </c>
      <c r="G131" t="s">
        <v>71</v>
      </c>
      <c r="H131" t="s">
        <v>729</v>
      </c>
      <c r="I131" t="s">
        <v>22</v>
      </c>
      <c r="J131" t="s">
        <v>730</v>
      </c>
      <c r="K131" t="s">
        <v>800</v>
      </c>
      <c r="L131">
        <v>124</v>
      </c>
      <c r="M131">
        <v>119</v>
      </c>
      <c r="N131">
        <v>115</v>
      </c>
      <c r="O131">
        <v>126</v>
      </c>
      <c r="P131">
        <v>101</v>
      </c>
      <c r="Q131">
        <v>131</v>
      </c>
      <c r="R131">
        <v>120</v>
      </c>
      <c r="S131">
        <v>119</v>
      </c>
      <c r="T131">
        <v>122</v>
      </c>
      <c r="U131">
        <v>36</v>
      </c>
      <c r="V131">
        <v>484</v>
      </c>
      <c r="W131">
        <v>492</v>
      </c>
      <c r="X131" t="s">
        <v>480</v>
      </c>
      <c r="Y131" t="s">
        <v>478</v>
      </c>
      <c r="Z131">
        <v>1113</v>
      </c>
      <c r="AA131">
        <v>225</v>
      </c>
      <c r="AB131">
        <v>245</v>
      </c>
      <c r="AC131">
        <v>241</v>
      </c>
      <c r="AD131">
        <v>242</v>
      </c>
      <c r="AE131">
        <v>250</v>
      </c>
    </row>
    <row r="132" spans="1:31" x14ac:dyDescent="0.3">
      <c r="A132" t="s">
        <v>793</v>
      </c>
      <c r="B132" t="s">
        <v>218</v>
      </c>
      <c r="C132" t="s">
        <v>396</v>
      </c>
      <c r="D132" t="s">
        <v>23</v>
      </c>
      <c r="E132" t="s">
        <v>31</v>
      </c>
      <c r="F132" t="s">
        <v>49</v>
      </c>
      <c r="G132" t="s">
        <v>71</v>
      </c>
      <c r="H132" t="s">
        <v>729</v>
      </c>
      <c r="I132" t="s">
        <v>22</v>
      </c>
      <c r="J132" t="s">
        <v>730</v>
      </c>
      <c r="K132" t="s">
        <v>752</v>
      </c>
      <c r="L132">
        <v>120</v>
      </c>
      <c r="M132">
        <v>121</v>
      </c>
      <c r="N132">
        <v>126</v>
      </c>
      <c r="O132">
        <v>124</v>
      </c>
      <c r="P132">
        <v>97</v>
      </c>
      <c r="Q132">
        <v>128</v>
      </c>
      <c r="R132">
        <v>117</v>
      </c>
      <c r="S132">
        <v>117</v>
      </c>
      <c r="T132">
        <v>117</v>
      </c>
      <c r="U132">
        <v>29</v>
      </c>
      <c r="V132">
        <v>491</v>
      </c>
      <c r="W132">
        <v>479</v>
      </c>
      <c r="X132" t="s">
        <v>483</v>
      </c>
      <c r="Y132" t="s">
        <v>482</v>
      </c>
      <c r="Z132">
        <v>1096</v>
      </c>
      <c r="AA132">
        <v>217</v>
      </c>
      <c r="AB132">
        <v>245</v>
      </c>
      <c r="AC132">
        <v>250</v>
      </c>
      <c r="AD132">
        <v>234</v>
      </c>
      <c r="AE132">
        <v>245</v>
      </c>
    </row>
    <row r="133" spans="1:31" x14ac:dyDescent="0.3">
      <c r="A133" t="s">
        <v>796</v>
      </c>
      <c r="B133" t="s">
        <v>715</v>
      </c>
      <c r="C133" t="s">
        <v>396</v>
      </c>
      <c r="D133" t="s">
        <v>24</v>
      </c>
      <c r="E133" t="s">
        <v>31</v>
      </c>
      <c r="F133" t="s">
        <v>49</v>
      </c>
      <c r="G133" t="s">
        <v>71</v>
      </c>
      <c r="H133" t="s">
        <v>729</v>
      </c>
      <c r="I133" t="s">
        <v>22</v>
      </c>
      <c r="J133" t="s">
        <v>730</v>
      </c>
      <c r="K133" t="s">
        <v>752</v>
      </c>
      <c r="L133">
        <v>122</v>
      </c>
      <c r="M133">
        <v>123</v>
      </c>
      <c r="N133">
        <v>126</v>
      </c>
      <c r="O133">
        <v>126</v>
      </c>
      <c r="P133">
        <v>97</v>
      </c>
      <c r="Q133">
        <v>126</v>
      </c>
      <c r="R133">
        <v>115</v>
      </c>
      <c r="S133">
        <v>116</v>
      </c>
      <c r="T133">
        <v>116</v>
      </c>
      <c r="U133">
        <v>29</v>
      </c>
      <c r="V133">
        <v>497</v>
      </c>
      <c r="W133">
        <v>473</v>
      </c>
      <c r="X133" t="s">
        <v>867</v>
      </c>
      <c r="Y133" t="s">
        <v>482</v>
      </c>
      <c r="Z133">
        <v>1096</v>
      </c>
      <c r="AA133">
        <v>219</v>
      </c>
      <c r="AB133">
        <v>249</v>
      </c>
      <c r="AC133">
        <v>252</v>
      </c>
      <c r="AD133">
        <v>231</v>
      </c>
      <c r="AE133">
        <v>242</v>
      </c>
    </row>
    <row r="134" spans="1:31" x14ac:dyDescent="0.3">
      <c r="A134" t="s">
        <v>858</v>
      </c>
      <c r="B134" t="s">
        <v>226</v>
      </c>
      <c r="C134" t="s">
        <v>30</v>
      </c>
      <c r="D134" t="s">
        <v>24</v>
      </c>
      <c r="E134" t="s">
        <v>31</v>
      </c>
      <c r="F134" t="s">
        <v>20</v>
      </c>
      <c r="G134" t="s">
        <v>71</v>
      </c>
      <c r="H134" t="s">
        <v>729</v>
      </c>
      <c r="I134" t="s">
        <v>22</v>
      </c>
      <c r="J134" t="s">
        <v>730</v>
      </c>
      <c r="K134" t="s">
        <v>818</v>
      </c>
      <c r="L134">
        <v>128</v>
      </c>
      <c r="M134">
        <v>130</v>
      </c>
      <c r="N134">
        <v>132</v>
      </c>
      <c r="O134">
        <v>130</v>
      </c>
      <c r="P134">
        <v>101</v>
      </c>
      <c r="Q134">
        <v>115</v>
      </c>
      <c r="R134">
        <v>116</v>
      </c>
      <c r="S134">
        <v>116</v>
      </c>
      <c r="T134">
        <v>116</v>
      </c>
      <c r="U134">
        <v>36</v>
      </c>
      <c r="V134">
        <v>520</v>
      </c>
      <c r="W134">
        <v>463</v>
      </c>
      <c r="X134" t="s">
        <v>494</v>
      </c>
      <c r="Y134" t="s">
        <v>493</v>
      </c>
      <c r="Z134">
        <v>1120</v>
      </c>
      <c r="AA134">
        <v>229</v>
      </c>
      <c r="AB134">
        <v>260</v>
      </c>
      <c r="AC134">
        <v>262</v>
      </c>
      <c r="AD134">
        <v>232</v>
      </c>
      <c r="AE134">
        <v>231</v>
      </c>
    </row>
    <row r="135" spans="1:31" x14ac:dyDescent="0.3">
      <c r="A135" t="s">
        <v>803</v>
      </c>
      <c r="B135" t="s">
        <v>226</v>
      </c>
      <c r="C135" t="s">
        <v>32</v>
      </c>
      <c r="D135" t="s">
        <v>23</v>
      </c>
      <c r="E135" t="s">
        <v>25</v>
      </c>
      <c r="F135" t="s">
        <v>20</v>
      </c>
      <c r="G135" t="s">
        <v>71</v>
      </c>
      <c r="H135" t="s">
        <v>729</v>
      </c>
      <c r="I135" t="s">
        <v>22</v>
      </c>
      <c r="J135" t="s">
        <v>730</v>
      </c>
      <c r="K135" t="s">
        <v>783</v>
      </c>
      <c r="L135">
        <v>128</v>
      </c>
      <c r="M135">
        <v>124</v>
      </c>
      <c r="N135">
        <v>115</v>
      </c>
      <c r="O135">
        <v>123</v>
      </c>
      <c r="P135">
        <v>101</v>
      </c>
      <c r="Q135">
        <v>118</v>
      </c>
      <c r="R135">
        <v>116</v>
      </c>
      <c r="S135">
        <v>119</v>
      </c>
      <c r="T135">
        <v>117</v>
      </c>
      <c r="U135">
        <v>36</v>
      </c>
      <c r="V135">
        <v>490</v>
      </c>
      <c r="W135">
        <v>470</v>
      </c>
      <c r="X135" t="s">
        <v>497</v>
      </c>
      <c r="Y135" t="s">
        <v>496</v>
      </c>
      <c r="Z135">
        <v>1097</v>
      </c>
      <c r="AA135">
        <v>229</v>
      </c>
      <c r="AB135">
        <v>247</v>
      </c>
      <c r="AC135">
        <v>238</v>
      </c>
      <c r="AD135">
        <v>233</v>
      </c>
      <c r="AE135">
        <v>237</v>
      </c>
    </row>
    <row r="136" spans="1:31" x14ac:dyDescent="0.3">
      <c r="A136" t="s">
        <v>807</v>
      </c>
      <c r="B136" t="s">
        <v>715</v>
      </c>
      <c r="C136" t="s">
        <v>35</v>
      </c>
      <c r="D136" t="s">
        <v>24</v>
      </c>
      <c r="E136" t="s">
        <v>25</v>
      </c>
      <c r="F136" t="s">
        <v>20</v>
      </c>
      <c r="G136" t="s">
        <v>71</v>
      </c>
      <c r="H136" t="s">
        <v>729</v>
      </c>
      <c r="I136" t="s">
        <v>22</v>
      </c>
      <c r="J136" t="s">
        <v>730</v>
      </c>
      <c r="K136" t="s">
        <v>815</v>
      </c>
      <c r="L136">
        <v>122</v>
      </c>
      <c r="M136">
        <v>118</v>
      </c>
      <c r="N136">
        <v>115</v>
      </c>
      <c r="O136">
        <v>120</v>
      </c>
      <c r="P136">
        <v>115</v>
      </c>
      <c r="Q136">
        <v>115</v>
      </c>
      <c r="R136">
        <v>117</v>
      </c>
      <c r="S136">
        <v>119</v>
      </c>
      <c r="T136">
        <v>117</v>
      </c>
      <c r="U136">
        <v>31</v>
      </c>
      <c r="V136">
        <v>475</v>
      </c>
      <c r="W136">
        <v>468</v>
      </c>
      <c r="X136" t="s">
        <v>721</v>
      </c>
      <c r="Y136" t="s">
        <v>503</v>
      </c>
      <c r="Z136">
        <v>1089</v>
      </c>
      <c r="AA136">
        <v>237</v>
      </c>
      <c r="AB136">
        <v>238</v>
      </c>
      <c r="AC136">
        <v>235</v>
      </c>
      <c r="AD136">
        <v>234</v>
      </c>
      <c r="AE136">
        <v>234</v>
      </c>
    </row>
    <row r="137" spans="1:31" x14ac:dyDescent="0.3">
      <c r="A137" t="s">
        <v>846</v>
      </c>
      <c r="B137" t="s">
        <v>715</v>
      </c>
      <c r="C137" t="s">
        <v>556</v>
      </c>
      <c r="D137" t="s">
        <v>24</v>
      </c>
      <c r="E137" t="s">
        <v>25</v>
      </c>
      <c r="F137" t="s">
        <v>153</v>
      </c>
      <c r="G137" t="s">
        <v>71</v>
      </c>
      <c r="H137" t="s">
        <v>729</v>
      </c>
      <c r="I137" t="s">
        <v>22</v>
      </c>
      <c r="J137" t="s">
        <v>730</v>
      </c>
      <c r="K137" t="s">
        <v>800</v>
      </c>
      <c r="L137">
        <v>122</v>
      </c>
      <c r="M137">
        <v>121</v>
      </c>
      <c r="N137">
        <v>116</v>
      </c>
      <c r="O137">
        <v>118</v>
      </c>
      <c r="P137">
        <v>97</v>
      </c>
      <c r="Q137">
        <v>117</v>
      </c>
      <c r="R137">
        <v>116</v>
      </c>
      <c r="S137">
        <v>119</v>
      </c>
      <c r="T137">
        <v>117</v>
      </c>
      <c r="U137">
        <v>31</v>
      </c>
      <c r="V137">
        <v>477</v>
      </c>
      <c r="W137">
        <v>469</v>
      </c>
      <c r="X137" t="s">
        <v>720</v>
      </c>
      <c r="Y137" t="s">
        <v>558</v>
      </c>
      <c r="Z137">
        <v>1074</v>
      </c>
      <c r="AA137">
        <v>219</v>
      </c>
      <c r="AB137">
        <v>239</v>
      </c>
      <c r="AC137">
        <v>234</v>
      </c>
      <c r="AD137">
        <v>233</v>
      </c>
      <c r="AE137">
        <v>236</v>
      </c>
    </row>
    <row r="138" spans="1:31" x14ac:dyDescent="0.3">
      <c r="A138" t="s">
        <v>821</v>
      </c>
      <c r="B138" t="s">
        <v>218</v>
      </c>
      <c r="C138" t="s">
        <v>559</v>
      </c>
      <c r="D138" t="s">
        <v>28</v>
      </c>
      <c r="E138" t="s">
        <v>25</v>
      </c>
      <c r="F138" t="s">
        <v>160</v>
      </c>
      <c r="G138" t="s">
        <v>71</v>
      </c>
      <c r="H138" t="s">
        <v>729</v>
      </c>
      <c r="I138" t="s">
        <v>22</v>
      </c>
      <c r="J138" t="s">
        <v>730</v>
      </c>
      <c r="K138" t="s">
        <v>800</v>
      </c>
      <c r="L138">
        <v>125</v>
      </c>
      <c r="M138">
        <v>124</v>
      </c>
      <c r="N138">
        <v>115</v>
      </c>
      <c r="O138">
        <v>123</v>
      </c>
      <c r="P138">
        <v>101</v>
      </c>
      <c r="Q138">
        <v>115</v>
      </c>
      <c r="R138">
        <v>116</v>
      </c>
      <c r="S138">
        <v>121</v>
      </c>
      <c r="T138">
        <v>121</v>
      </c>
      <c r="U138">
        <v>41</v>
      </c>
      <c r="V138">
        <v>487</v>
      </c>
      <c r="W138">
        <v>473</v>
      </c>
      <c r="X138" t="s">
        <v>562</v>
      </c>
      <c r="Y138" t="s">
        <v>561</v>
      </c>
      <c r="Z138">
        <v>1102</v>
      </c>
      <c r="AA138">
        <v>226</v>
      </c>
      <c r="AB138">
        <v>247</v>
      </c>
      <c r="AC138">
        <v>238</v>
      </c>
      <c r="AD138">
        <v>237</v>
      </c>
      <c r="AE138">
        <v>236</v>
      </c>
    </row>
    <row r="139" spans="1:31" x14ac:dyDescent="0.3">
      <c r="A139" t="s">
        <v>823</v>
      </c>
      <c r="B139" t="s">
        <v>218</v>
      </c>
      <c r="C139" t="s">
        <v>566</v>
      </c>
      <c r="D139" t="s">
        <v>24</v>
      </c>
      <c r="E139" t="s">
        <v>31</v>
      </c>
      <c r="F139" t="s">
        <v>160</v>
      </c>
      <c r="G139" t="s">
        <v>71</v>
      </c>
      <c r="H139" t="s">
        <v>729</v>
      </c>
      <c r="I139" t="s">
        <v>22</v>
      </c>
      <c r="J139" t="s">
        <v>730</v>
      </c>
      <c r="K139" t="s">
        <v>740</v>
      </c>
      <c r="L139">
        <v>116</v>
      </c>
      <c r="M139">
        <v>117</v>
      </c>
      <c r="N139">
        <v>123</v>
      </c>
      <c r="O139">
        <v>123</v>
      </c>
      <c r="P139">
        <v>97</v>
      </c>
      <c r="Q139">
        <v>118</v>
      </c>
      <c r="R139">
        <v>115</v>
      </c>
      <c r="S139">
        <v>117</v>
      </c>
      <c r="T139">
        <v>118</v>
      </c>
      <c r="U139">
        <v>41</v>
      </c>
      <c r="V139">
        <v>479</v>
      </c>
      <c r="W139">
        <v>468</v>
      </c>
      <c r="X139" t="s">
        <v>569</v>
      </c>
      <c r="Y139" t="s">
        <v>568</v>
      </c>
      <c r="Z139">
        <v>1085</v>
      </c>
      <c r="AA139">
        <v>213</v>
      </c>
      <c r="AB139">
        <v>240</v>
      </c>
      <c r="AC139">
        <v>246</v>
      </c>
      <c r="AD139">
        <v>233</v>
      </c>
      <c r="AE139">
        <v>235</v>
      </c>
    </row>
    <row r="140" spans="1:31" x14ac:dyDescent="0.3">
      <c r="A140" t="s">
        <v>862</v>
      </c>
      <c r="B140" t="s">
        <v>221</v>
      </c>
      <c r="C140" t="s">
        <v>603</v>
      </c>
      <c r="D140" t="s">
        <v>24</v>
      </c>
      <c r="E140" t="s">
        <v>25</v>
      </c>
      <c r="F140" t="s">
        <v>158</v>
      </c>
      <c r="G140" t="s">
        <v>71</v>
      </c>
      <c r="H140" t="s">
        <v>729</v>
      </c>
      <c r="I140" t="s">
        <v>22</v>
      </c>
      <c r="J140" t="s">
        <v>730</v>
      </c>
      <c r="K140" t="s">
        <v>819</v>
      </c>
      <c r="L140">
        <v>133</v>
      </c>
      <c r="M140">
        <v>133</v>
      </c>
      <c r="N140">
        <v>115</v>
      </c>
      <c r="O140">
        <v>124</v>
      </c>
      <c r="P140">
        <v>101</v>
      </c>
      <c r="Q140">
        <v>117</v>
      </c>
      <c r="R140">
        <v>117</v>
      </c>
      <c r="S140">
        <v>123</v>
      </c>
      <c r="T140">
        <v>121</v>
      </c>
      <c r="U140">
        <v>41</v>
      </c>
      <c r="V140">
        <v>505</v>
      </c>
      <c r="W140">
        <v>478</v>
      </c>
      <c r="X140" t="s">
        <v>606</v>
      </c>
      <c r="Y140" t="s">
        <v>605</v>
      </c>
      <c r="Z140">
        <v>1125</v>
      </c>
      <c r="AA140">
        <v>234</v>
      </c>
      <c r="AB140">
        <v>257</v>
      </c>
      <c r="AC140">
        <v>239</v>
      </c>
      <c r="AD140">
        <v>238</v>
      </c>
      <c r="AE140">
        <v>240</v>
      </c>
    </row>
    <row r="141" spans="1:31" x14ac:dyDescent="0.3">
      <c r="A141" t="s">
        <v>863</v>
      </c>
      <c r="B141" t="s">
        <v>221</v>
      </c>
      <c r="C141" t="s">
        <v>607</v>
      </c>
      <c r="D141" t="s">
        <v>24</v>
      </c>
      <c r="E141" t="s">
        <v>26</v>
      </c>
      <c r="F141" t="s">
        <v>158</v>
      </c>
      <c r="G141" t="s">
        <v>71</v>
      </c>
      <c r="H141" t="s">
        <v>729</v>
      </c>
      <c r="I141" t="s">
        <v>22</v>
      </c>
      <c r="J141" t="s">
        <v>730</v>
      </c>
      <c r="K141" t="s">
        <v>818</v>
      </c>
      <c r="L141">
        <v>126</v>
      </c>
      <c r="M141">
        <v>121</v>
      </c>
      <c r="N141">
        <v>114</v>
      </c>
      <c r="O141">
        <v>122</v>
      </c>
      <c r="P141">
        <v>97</v>
      </c>
      <c r="Q141">
        <v>128</v>
      </c>
      <c r="R141">
        <v>116</v>
      </c>
      <c r="S141">
        <v>120</v>
      </c>
      <c r="T141">
        <v>118</v>
      </c>
      <c r="U141">
        <v>28</v>
      </c>
      <c r="V141">
        <v>483</v>
      </c>
      <c r="W141">
        <v>482</v>
      </c>
      <c r="X141" t="s">
        <v>610</v>
      </c>
      <c r="Y141" t="s">
        <v>609</v>
      </c>
      <c r="Z141">
        <v>1090</v>
      </c>
      <c r="AA141">
        <v>223</v>
      </c>
      <c r="AB141">
        <v>243</v>
      </c>
      <c r="AC141">
        <v>236</v>
      </c>
      <c r="AD141">
        <v>234</v>
      </c>
      <c r="AE141">
        <v>248</v>
      </c>
    </row>
    <row r="142" spans="1:31" x14ac:dyDescent="0.3">
      <c r="A142" t="s">
        <v>864</v>
      </c>
      <c r="B142" t="s">
        <v>715</v>
      </c>
      <c r="C142" t="s">
        <v>611</v>
      </c>
      <c r="D142" t="s">
        <v>23</v>
      </c>
      <c r="E142" t="s">
        <v>25</v>
      </c>
      <c r="F142" t="s">
        <v>158</v>
      </c>
      <c r="G142" t="s">
        <v>71</v>
      </c>
      <c r="H142" t="s">
        <v>729</v>
      </c>
      <c r="I142" t="s">
        <v>22</v>
      </c>
      <c r="J142" t="s">
        <v>730</v>
      </c>
      <c r="K142" t="s">
        <v>800</v>
      </c>
      <c r="L142">
        <v>126</v>
      </c>
      <c r="M142">
        <v>123</v>
      </c>
      <c r="N142">
        <v>119</v>
      </c>
      <c r="O142">
        <v>124</v>
      </c>
      <c r="P142">
        <v>101</v>
      </c>
      <c r="Q142">
        <v>119</v>
      </c>
      <c r="R142">
        <v>119</v>
      </c>
      <c r="S142">
        <v>124</v>
      </c>
      <c r="T142">
        <v>122</v>
      </c>
      <c r="U142">
        <v>41</v>
      </c>
      <c r="V142">
        <v>492</v>
      </c>
      <c r="W142">
        <v>484</v>
      </c>
      <c r="X142" t="s">
        <v>717</v>
      </c>
      <c r="Y142" t="s">
        <v>613</v>
      </c>
      <c r="Z142">
        <v>1118</v>
      </c>
      <c r="AA142">
        <v>227</v>
      </c>
      <c r="AB142">
        <v>247</v>
      </c>
      <c r="AC142">
        <v>243</v>
      </c>
      <c r="AD142">
        <v>241</v>
      </c>
      <c r="AE142">
        <v>243</v>
      </c>
    </row>
    <row r="143" spans="1:31" x14ac:dyDescent="0.3">
      <c r="A143" t="s">
        <v>779</v>
      </c>
      <c r="B143" t="s">
        <v>404</v>
      </c>
      <c r="C143" t="s">
        <v>405</v>
      </c>
      <c r="D143" t="s">
        <v>24</v>
      </c>
      <c r="E143" t="s">
        <v>31</v>
      </c>
      <c r="F143" t="s">
        <v>158</v>
      </c>
      <c r="G143" t="s">
        <v>71</v>
      </c>
      <c r="H143" t="s">
        <v>729</v>
      </c>
      <c r="I143" t="s">
        <v>22</v>
      </c>
      <c r="J143" t="s">
        <v>730</v>
      </c>
      <c r="K143" t="s">
        <v>731</v>
      </c>
      <c r="L143">
        <v>120</v>
      </c>
      <c r="M143">
        <v>123</v>
      </c>
      <c r="N143">
        <v>130</v>
      </c>
      <c r="O143">
        <v>126</v>
      </c>
      <c r="P143">
        <v>101</v>
      </c>
      <c r="Q143">
        <v>118</v>
      </c>
      <c r="R143">
        <v>118</v>
      </c>
      <c r="S143">
        <v>117</v>
      </c>
      <c r="T143">
        <v>119</v>
      </c>
      <c r="U143">
        <v>36</v>
      </c>
      <c r="V143">
        <v>499</v>
      </c>
      <c r="W143">
        <v>472</v>
      </c>
      <c r="X143" t="s">
        <v>616</v>
      </c>
      <c r="Y143" t="s">
        <v>615</v>
      </c>
      <c r="Z143">
        <v>1108</v>
      </c>
      <c r="AA143">
        <v>221</v>
      </c>
      <c r="AB143">
        <v>249</v>
      </c>
      <c r="AC143">
        <v>256</v>
      </c>
      <c r="AD143">
        <v>237</v>
      </c>
      <c r="AE143">
        <v>235</v>
      </c>
    </row>
    <row r="144" spans="1:31" x14ac:dyDescent="0.3">
      <c r="A144" t="s">
        <v>741</v>
      </c>
      <c r="B144" t="s">
        <v>219</v>
      </c>
      <c r="C144" t="s">
        <v>639</v>
      </c>
      <c r="D144" t="s">
        <v>28</v>
      </c>
      <c r="E144" t="s">
        <v>25</v>
      </c>
      <c r="F144" t="s">
        <v>155</v>
      </c>
      <c r="G144" t="s">
        <v>71</v>
      </c>
      <c r="H144" t="s">
        <v>729</v>
      </c>
      <c r="I144" t="s">
        <v>22</v>
      </c>
      <c r="J144" t="s">
        <v>730</v>
      </c>
      <c r="K144" t="s">
        <v>819</v>
      </c>
      <c r="L144">
        <v>131</v>
      </c>
      <c r="M144">
        <v>130</v>
      </c>
      <c r="N144">
        <v>115</v>
      </c>
      <c r="O144">
        <v>120</v>
      </c>
      <c r="P144">
        <v>101</v>
      </c>
      <c r="Q144">
        <v>119</v>
      </c>
      <c r="R144">
        <v>122</v>
      </c>
      <c r="S144">
        <v>124</v>
      </c>
      <c r="T144">
        <v>122</v>
      </c>
      <c r="U144">
        <v>26</v>
      </c>
      <c r="V144">
        <v>496</v>
      </c>
      <c r="W144">
        <v>487</v>
      </c>
      <c r="X144" t="s">
        <v>642</v>
      </c>
      <c r="Y144" t="s">
        <v>641</v>
      </c>
      <c r="Z144">
        <v>1110</v>
      </c>
      <c r="AA144">
        <v>232</v>
      </c>
      <c r="AB144">
        <v>250</v>
      </c>
      <c r="AC144">
        <v>235</v>
      </c>
      <c r="AD144">
        <v>244</v>
      </c>
      <c r="AE144">
        <v>243</v>
      </c>
    </row>
    <row r="145" spans="1:31" x14ac:dyDescent="0.3">
      <c r="A145" t="s">
        <v>757</v>
      </c>
      <c r="B145" t="s">
        <v>404</v>
      </c>
      <c r="C145" t="s">
        <v>643</v>
      </c>
      <c r="D145" t="s">
        <v>28</v>
      </c>
      <c r="E145" t="s">
        <v>25</v>
      </c>
      <c r="F145" t="s">
        <v>155</v>
      </c>
      <c r="G145" t="s">
        <v>71</v>
      </c>
      <c r="H145" t="s">
        <v>729</v>
      </c>
      <c r="I145" t="s">
        <v>22</v>
      </c>
      <c r="J145" t="s">
        <v>730</v>
      </c>
      <c r="K145" t="s">
        <v>800</v>
      </c>
      <c r="L145">
        <v>126</v>
      </c>
      <c r="M145">
        <v>120</v>
      </c>
      <c r="N145">
        <v>121</v>
      </c>
      <c r="O145">
        <v>124</v>
      </c>
      <c r="P145">
        <v>101</v>
      </c>
      <c r="Q145">
        <v>117</v>
      </c>
      <c r="R145">
        <v>122</v>
      </c>
      <c r="S145">
        <v>124</v>
      </c>
      <c r="T145">
        <v>122</v>
      </c>
      <c r="U145">
        <v>36</v>
      </c>
      <c r="V145">
        <v>491</v>
      </c>
      <c r="W145">
        <v>485</v>
      </c>
      <c r="X145" t="s">
        <v>677</v>
      </c>
      <c r="Y145" t="s">
        <v>645</v>
      </c>
      <c r="Z145">
        <v>1113</v>
      </c>
      <c r="AA145">
        <v>227</v>
      </c>
      <c r="AB145">
        <v>244</v>
      </c>
      <c r="AC145">
        <v>245</v>
      </c>
      <c r="AD145">
        <v>244</v>
      </c>
      <c r="AE145">
        <v>241</v>
      </c>
    </row>
    <row r="146" spans="1:31" x14ac:dyDescent="0.3">
      <c r="A146" t="s">
        <v>836</v>
      </c>
      <c r="B146" t="s">
        <v>219</v>
      </c>
      <c r="C146" t="s">
        <v>658</v>
      </c>
      <c r="D146" t="s">
        <v>24</v>
      </c>
      <c r="E146" t="s">
        <v>31</v>
      </c>
      <c r="F146" t="s">
        <v>155</v>
      </c>
      <c r="G146" t="s">
        <v>71</v>
      </c>
      <c r="H146" t="s">
        <v>729</v>
      </c>
      <c r="I146" t="s">
        <v>22</v>
      </c>
      <c r="J146" t="s">
        <v>730</v>
      </c>
      <c r="K146" t="s">
        <v>783</v>
      </c>
      <c r="L146">
        <v>120</v>
      </c>
      <c r="M146">
        <v>124</v>
      </c>
      <c r="N146">
        <v>129</v>
      </c>
      <c r="O146">
        <v>129</v>
      </c>
      <c r="P146">
        <v>101</v>
      </c>
      <c r="Q146">
        <v>115</v>
      </c>
      <c r="R146">
        <v>122</v>
      </c>
      <c r="S146">
        <v>119</v>
      </c>
      <c r="T146">
        <v>120</v>
      </c>
      <c r="U146">
        <v>41</v>
      </c>
      <c r="V146">
        <v>502</v>
      </c>
      <c r="W146">
        <v>476</v>
      </c>
      <c r="X146" t="s">
        <v>661</v>
      </c>
      <c r="Y146" t="s">
        <v>660</v>
      </c>
      <c r="Z146">
        <v>1120</v>
      </c>
      <c r="AA146">
        <v>221</v>
      </c>
      <c r="AB146">
        <v>253</v>
      </c>
      <c r="AC146">
        <v>258</v>
      </c>
      <c r="AD146">
        <v>242</v>
      </c>
      <c r="AE146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 s="10" t="s">
        <v>866</v>
      </c>
      <c r="B2" s="10" t="s">
        <v>710</v>
      </c>
      <c r="C2" s="10" t="s">
        <v>24</v>
      </c>
      <c r="D2" s="10" t="s">
        <v>25</v>
      </c>
      <c r="E2" s="10" t="s">
        <v>701</v>
      </c>
      <c r="F2" s="10">
        <v>479</v>
      </c>
      <c r="G2" s="10">
        <v>483</v>
      </c>
      <c r="H2" s="10">
        <v>1099</v>
      </c>
      <c r="I2" s="10">
        <v>224</v>
      </c>
      <c r="J2" s="10">
        <v>242</v>
      </c>
      <c r="K2" s="10">
        <v>241</v>
      </c>
      <c r="L2" s="10">
        <v>239</v>
      </c>
      <c r="M2" s="10">
        <v>240</v>
      </c>
    </row>
    <row r="3" spans="1:13" x14ac:dyDescent="0.3">
      <c r="A3" s="10" t="s">
        <v>874</v>
      </c>
      <c r="B3" s="10" t="s">
        <v>711</v>
      </c>
      <c r="C3" s="10" t="s">
        <v>24</v>
      </c>
      <c r="D3" s="10" t="s">
        <v>25</v>
      </c>
      <c r="E3" s="10" t="s">
        <v>701</v>
      </c>
      <c r="F3" s="10">
        <v>477</v>
      </c>
      <c r="G3" s="10">
        <v>479</v>
      </c>
      <c r="H3" s="10">
        <v>1089</v>
      </c>
      <c r="I3" s="10">
        <v>222</v>
      </c>
      <c r="J3" s="10">
        <v>238</v>
      </c>
      <c r="K3" s="10">
        <v>235</v>
      </c>
      <c r="L3" s="10">
        <v>239</v>
      </c>
      <c r="M3" s="10">
        <v>238</v>
      </c>
    </row>
    <row r="4" spans="1:13" x14ac:dyDescent="0.3">
      <c r="A4" s="10" t="s">
        <v>903</v>
      </c>
      <c r="B4" s="10" t="s">
        <v>904</v>
      </c>
      <c r="C4" s="10" t="s">
        <v>24</v>
      </c>
      <c r="D4" s="10" t="s">
        <v>25</v>
      </c>
      <c r="E4" s="10" t="s">
        <v>701</v>
      </c>
      <c r="F4" s="10">
        <v>469</v>
      </c>
      <c r="G4" s="10">
        <v>476</v>
      </c>
      <c r="H4" s="10">
        <v>1073</v>
      </c>
      <c r="I4" s="10">
        <v>220</v>
      </c>
      <c r="J4" s="10">
        <v>239</v>
      </c>
      <c r="K4" s="10">
        <v>235</v>
      </c>
      <c r="L4" s="10">
        <v>237</v>
      </c>
      <c r="M4" s="10">
        <v>232</v>
      </c>
    </row>
    <row r="5" spans="1:13" x14ac:dyDescent="0.3">
      <c r="A5" s="10" t="s">
        <v>905</v>
      </c>
      <c r="B5" s="10" t="s">
        <v>906</v>
      </c>
      <c r="C5" s="10" t="s">
        <v>24</v>
      </c>
      <c r="D5" s="10" t="s">
        <v>25</v>
      </c>
      <c r="E5" s="10" t="s">
        <v>701</v>
      </c>
      <c r="F5" s="10">
        <v>465</v>
      </c>
      <c r="G5" s="10">
        <v>476</v>
      </c>
      <c r="H5" s="10">
        <v>1078</v>
      </c>
      <c r="I5" s="10">
        <v>222</v>
      </c>
      <c r="J5" s="10">
        <v>241</v>
      </c>
      <c r="K5" s="10">
        <v>235</v>
      </c>
      <c r="L5" s="10">
        <v>234</v>
      </c>
      <c r="M5" s="10">
        <v>231</v>
      </c>
    </row>
    <row r="6" spans="1:13" x14ac:dyDescent="0.3">
      <c r="A6" s="10" t="s">
        <v>907</v>
      </c>
      <c r="B6" s="10" t="s">
        <v>908</v>
      </c>
      <c r="C6" s="10" t="s">
        <v>24</v>
      </c>
      <c r="D6" s="10" t="s">
        <v>26</v>
      </c>
      <c r="E6" s="10" t="s">
        <v>701</v>
      </c>
      <c r="F6" s="10">
        <v>468</v>
      </c>
      <c r="G6" s="10">
        <v>466</v>
      </c>
      <c r="H6" s="10">
        <v>1062</v>
      </c>
      <c r="I6" s="10">
        <v>213</v>
      </c>
      <c r="J6" s="10">
        <v>238</v>
      </c>
      <c r="K6" s="10">
        <v>238</v>
      </c>
      <c r="L6" s="10">
        <v>237</v>
      </c>
      <c r="M6" s="10">
        <v>231</v>
      </c>
    </row>
    <row r="7" spans="1:13" x14ac:dyDescent="0.3">
      <c r="A7" s="10" t="s">
        <v>909</v>
      </c>
      <c r="B7" s="10" t="s">
        <v>910</v>
      </c>
      <c r="C7" s="10" t="s">
        <v>24</v>
      </c>
      <c r="D7" s="10" t="s">
        <v>31</v>
      </c>
      <c r="E7" s="10" t="s">
        <v>701</v>
      </c>
      <c r="F7" s="10">
        <v>462</v>
      </c>
      <c r="G7" s="10">
        <v>471</v>
      </c>
      <c r="H7" s="10">
        <v>1071</v>
      </c>
      <c r="I7" s="10">
        <v>212</v>
      </c>
      <c r="J7" s="10">
        <v>236</v>
      </c>
      <c r="K7" s="10">
        <v>240</v>
      </c>
      <c r="L7" s="10">
        <v>231</v>
      </c>
      <c r="M7" s="10">
        <v>231</v>
      </c>
    </row>
    <row r="8" spans="1:13" x14ac:dyDescent="0.3">
      <c r="A8" s="10" t="s">
        <v>911</v>
      </c>
      <c r="B8" s="10" t="s">
        <v>912</v>
      </c>
      <c r="C8" s="10" t="s">
        <v>24</v>
      </c>
      <c r="D8" s="10" t="s">
        <v>26</v>
      </c>
      <c r="E8" s="10" t="s">
        <v>701</v>
      </c>
      <c r="F8" s="10">
        <v>467</v>
      </c>
      <c r="G8" s="10">
        <v>458</v>
      </c>
      <c r="H8" s="10">
        <v>1053</v>
      </c>
      <c r="I8" s="10">
        <v>214</v>
      </c>
      <c r="J8" s="10">
        <v>229</v>
      </c>
      <c r="K8" s="10">
        <v>228</v>
      </c>
      <c r="L8" s="10">
        <v>237</v>
      </c>
      <c r="M8" s="10">
        <v>230</v>
      </c>
    </row>
    <row r="9" spans="1:13" x14ac:dyDescent="0.3">
      <c r="A9" s="10" t="s">
        <v>913</v>
      </c>
      <c r="B9" s="10" t="s">
        <v>914</v>
      </c>
      <c r="C9" s="10" t="s">
        <v>24</v>
      </c>
      <c r="D9" s="10" t="s">
        <v>21</v>
      </c>
      <c r="E9" s="10" t="s">
        <v>701</v>
      </c>
      <c r="F9" s="10">
        <v>470</v>
      </c>
      <c r="G9" s="10">
        <v>456</v>
      </c>
      <c r="H9" s="10">
        <v>1068</v>
      </c>
      <c r="I9" s="10">
        <v>213</v>
      </c>
      <c r="J9" s="10">
        <v>230</v>
      </c>
      <c r="K9" s="10">
        <v>234</v>
      </c>
      <c r="L9" s="10">
        <v>229</v>
      </c>
      <c r="M9" s="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134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27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55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80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116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104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875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438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440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441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442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444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445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447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124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101" activePane="bottomLeft" state="frozen"/>
      <selection pane="bottomLeft" activeCell="B139" sqref="B139:F146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309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310</v>
      </c>
      <c r="Z24" s="3"/>
      <c r="AA24" s="3"/>
      <c r="AB24" s="3"/>
    </row>
    <row r="25" spans="1:28" ht="15.85" customHeight="1" x14ac:dyDescent="0.3">
      <c r="A25">
        <v>24</v>
      </c>
      <c r="B25" s="3" t="s">
        <v>398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311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312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313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314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315</v>
      </c>
      <c r="Z34" s="3"/>
      <c r="AA34" s="3"/>
      <c r="AB34" s="3"/>
    </row>
    <row r="35" spans="1:28" ht="14.4" x14ac:dyDescent="0.3">
      <c r="A35">
        <v>34</v>
      </c>
      <c r="B35" s="3" t="s">
        <v>398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316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317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326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318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319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320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321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396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322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396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s="3" t="s">
        <v>716</v>
      </c>
      <c r="C51" t="s">
        <v>396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323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328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327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329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330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331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332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333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334</v>
      </c>
      <c r="Z62" s="3"/>
      <c r="AA62" s="3"/>
      <c r="AB62" s="3"/>
    </row>
    <row r="63" spans="1:28" ht="14.4" x14ac:dyDescent="0.3">
      <c r="A63">
        <v>62</v>
      </c>
      <c r="B63" s="3" t="s">
        <v>716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338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339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348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349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355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356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357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358</v>
      </c>
      <c r="Z87" s="3"/>
      <c r="AA87" s="3"/>
      <c r="AB87" s="3"/>
    </row>
    <row r="88" spans="1:28" ht="14.4" x14ac:dyDescent="0.3">
      <c r="A88">
        <v>87</v>
      </c>
      <c r="B88" s="3" t="s">
        <v>716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359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360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361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362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363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364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365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366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368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369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370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372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373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374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375</v>
      </c>
      <c r="Z109" s="3"/>
      <c r="AA109" s="3"/>
      <c r="AB109" s="3"/>
    </row>
    <row r="110" spans="1:28" ht="14.4" x14ac:dyDescent="0.3">
      <c r="A110">
        <v>109</v>
      </c>
      <c r="B110" s="3" t="s">
        <v>716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376</v>
      </c>
      <c r="Z111" s="3"/>
      <c r="AA111" s="3"/>
      <c r="AB111" s="3"/>
    </row>
    <row r="112" spans="1:28" ht="14.4" x14ac:dyDescent="0.3">
      <c r="A112">
        <v>111</v>
      </c>
      <c r="B112" t="s">
        <v>404</v>
      </c>
      <c r="C112" t="s">
        <v>405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378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675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379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384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678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687</v>
      </c>
      <c r="Y121" s="9" t="s">
        <v>679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680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690</v>
      </c>
      <c r="Y122" s="9" t="s">
        <v>681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682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693</v>
      </c>
      <c r="Y123" s="9" t="s">
        <v>683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684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696</v>
      </c>
      <c r="Y124" s="9" t="s">
        <v>685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385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386</v>
      </c>
      <c r="Z127" s="3"/>
      <c r="AA127" s="3"/>
      <c r="AB127" s="3"/>
    </row>
    <row r="128" spans="1:28" ht="14.4" x14ac:dyDescent="0.3">
      <c r="A128">
        <v>127</v>
      </c>
      <c r="B128" s="3" t="s">
        <v>398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387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388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389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390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391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295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392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393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394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700</v>
      </c>
      <c r="D139" s="3" t="s">
        <v>90</v>
      </c>
      <c r="E139" s="3" t="s">
        <v>78</v>
      </c>
      <c r="F139" s="3" t="s">
        <v>702</v>
      </c>
      <c r="G139" s="3" t="s">
        <v>703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707</v>
      </c>
    </row>
    <row r="140" spans="1:28" ht="14.4" x14ac:dyDescent="0.3">
      <c r="A140">
        <v>139</v>
      </c>
      <c r="B140" t="s">
        <v>108</v>
      </c>
      <c r="C140" s="3" t="s">
        <v>705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709</v>
      </c>
    </row>
    <row r="141" spans="1:28" ht="14.4" x14ac:dyDescent="0.3">
      <c r="A141">
        <f t="shared" ref="A141:A146" si="10">ROW()-1</f>
        <v>140</v>
      </c>
      <c r="B141" t="s">
        <v>108</v>
      </c>
      <c r="C141" s="3" t="s">
        <v>880</v>
      </c>
      <c r="D141" s="3" t="s">
        <v>90</v>
      </c>
      <c r="E141" s="3" t="s">
        <v>78</v>
      </c>
      <c r="F141" s="3" t="s">
        <v>702</v>
      </c>
      <c r="G141" s="3" t="s">
        <v>703</v>
      </c>
      <c r="H141">
        <v>99</v>
      </c>
      <c r="I141" s="7" t="s">
        <v>22</v>
      </c>
      <c r="J141">
        <v>5</v>
      </c>
      <c r="K141" s="3">
        <v>75</v>
      </c>
      <c r="L141" s="3">
        <v>123</v>
      </c>
      <c r="M141" s="3">
        <v>118</v>
      </c>
      <c r="N141" s="3">
        <v>114</v>
      </c>
      <c r="O141" s="3">
        <v>121</v>
      </c>
      <c r="P141" s="3">
        <v>97</v>
      </c>
      <c r="Q141" s="3">
        <v>117</v>
      </c>
      <c r="R141" s="3">
        <v>115</v>
      </c>
      <c r="S141" s="3">
        <v>120</v>
      </c>
      <c r="T141" s="3">
        <v>117</v>
      </c>
      <c r="U141" s="3">
        <v>31</v>
      </c>
      <c r="V141" s="8">
        <f t="shared" ref="V141:V146" si="11">SUM(L141:O141)</f>
        <v>476</v>
      </c>
      <c r="W141" s="6">
        <f t="shared" ref="W141:W146" si="12">SUM(Q141:T141)</f>
        <v>469</v>
      </c>
      <c r="X141" s="9" t="str">
        <f>Stat[[#This Row],[服装]]&amp;Stat[[#This Row],[名前]]&amp;Stat[[#This Row],[レアリティ]]</f>
        <v>ユニフォーム潜尚保ICONIC</v>
      </c>
      <c r="Y141" s="9" t="s">
        <v>892</v>
      </c>
    </row>
    <row r="142" spans="1:28" ht="14.4" x14ac:dyDescent="0.3">
      <c r="A142">
        <f t="shared" si="10"/>
        <v>141</v>
      </c>
      <c r="B142" t="s">
        <v>108</v>
      </c>
      <c r="C142" s="3" t="s">
        <v>882</v>
      </c>
      <c r="D142" s="3" t="s">
        <v>90</v>
      </c>
      <c r="E142" s="3" t="s">
        <v>78</v>
      </c>
      <c r="F142" s="3" t="s">
        <v>702</v>
      </c>
      <c r="G142" s="3" t="s">
        <v>703</v>
      </c>
      <c r="H142">
        <v>99</v>
      </c>
      <c r="I142" s="7" t="s">
        <v>22</v>
      </c>
      <c r="J142">
        <v>5</v>
      </c>
      <c r="K142" s="3">
        <v>74</v>
      </c>
      <c r="L142" s="3">
        <v>121</v>
      </c>
      <c r="M142" s="3">
        <v>120</v>
      </c>
      <c r="N142" s="3">
        <v>114</v>
      </c>
      <c r="O142" s="3">
        <v>121</v>
      </c>
      <c r="P142" s="3">
        <v>101</v>
      </c>
      <c r="Q142" s="3">
        <v>116</v>
      </c>
      <c r="R142" s="3">
        <v>116</v>
      </c>
      <c r="S142" s="3">
        <v>118</v>
      </c>
      <c r="T142" s="3">
        <v>115</v>
      </c>
      <c r="U142" s="3">
        <v>36</v>
      </c>
      <c r="V142" s="8">
        <f t="shared" si="11"/>
        <v>476</v>
      </c>
      <c r="W142" s="6">
        <f t="shared" si="12"/>
        <v>465</v>
      </c>
      <c r="X142" s="9" t="str">
        <f>Stat[[#This Row],[服装]]&amp;Stat[[#This Row],[名前]]&amp;Stat[[#This Row],[レアリティ]]</f>
        <v>ユニフォーム高千穂恵也ICONIC</v>
      </c>
      <c r="Y142" s="9" t="s">
        <v>894</v>
      </c>
    </row>
    <row r="143" spans="1:28" ht="14.4" x14ac:dyDescent="0.3">
      <c r="A143">
        <f t="shared" si="10"/>
        <v>142</v>
      </c>
      <c r="B143" t="s">
        <v>108</v>
      </c>
      <c r="C143" s="3" t="s">
        <v>884</v>
      </c>
      <c r="D143" s="3" t="s">
        <v>90</v>
      </c>
      <c r="E143" s="3" t="s">
        <v>82</v>
      </c>
      <c r="F143" s="3" t="s">
        <v>702</v>
      </c>
      <c r="G143" s="3" t="s">
        <v>703</v>
      </c>
      <c r="H143">
        <v>99</v>
      </c>
      <c r="I143" s="7" t="s">
        <v>22</v>
      </c>
      <c r="J143">
        <v>5</v>
      </c>
      <c r="K143" s="3">
        <v>74</v>
      </c>
      <c r="L143" s="3">
        <v>116</v>
      </c>
      <c r="M143" s="3">
        <v>112</v>
      </c>
      <c r="N143" s="3">
        <v>112</v>
      </c>
      <c r="O143" s="3">
        <v>126</v>
      </c>
      <c r="P143" s="3">
        <v>97</v>
      </c>
      <c r="Q143" s="3">
        <v>121</v>
      </c>
      <c r="R143" s="3">
        <v>115</v>
      </c>
      <c r="S143" s="3">
        <v>116</v>
      </c>
      <c r="T143" s="3">
        <v>116</v>
      </c>
      <c r="U143" s="3">
        <v>31</v>
      </c>
      <c r="V143" s="8">
        <f t="shared" si="11"/>
        <v>466</v>
      </c>
      <c r="W143" s="6">
        <f t="shared" si="12"/>
        <v>468</v>
      </c>
      <c r="X143" s="9" t="str">
        <f>Stat[[#This Row],[服装]]&amp;Stat[[#This Row],[名前]]&amp;Stat[[#This Row],[レアリティ]]</f>
        <v>ユニフォーム広尾倖児ICONIC</v>
      </c>
      <c r="Y143" s="9" t="s">
        <v>896</v>
      </c>
    </row>
    <row r="144" spans="1:28" ht="14.4" x14ac:dyDescent="0.3">
      <c r="A144">
        <f t="shared" si="10"/>
        <v>143</v>
      </c>
      <c r="B144" t="s">
        <v>108</v>
      </c>
      <c r="C144" s="3" t="s">
        <v>886</v>
      </c>
      <c r="D144" s="3" t="s">
        <v>90</v>
      </c>
      <c r="E144" s="3" t="s">
        <v>74</v>
      </c>
      <c r="F144" s="3" t="s">
        <v>702</v>
      </c>
      <c r="G144" s="3" t="s">
        <v>703</v>
      </c>
      <c r="H144">
        <v>99</v>
      </c>
      <c r="I144" s="7" t="s">
        <v>22</v>
      </c>
      <c r="J144">
        <v>5</v>
      </c>
      <c r="K144" s="3">
        <v>73</v>
      </c>
      <c r="L144" s="3">
        <v>115</v>
      </c>
      <c r="M144" s="3">
        <v>116</v>
      </c>
      <c r="N144" s="3">
        <v>120</v>
      </c>
      <c r="O144" s="3">
        <v>120</v>
      </c>
      <c r="P144" s="3">
        <v>97</v>
      </c>
      <c r="Q144" s="3">
        <v>115</v>
      </c>
      <c r="R144" s="3">
        <v>114</v>
      </c>
      <c r="S144" s="3">
        <v>116</v>
      </c>
      <c r="T144" s="3">
        <v>117</v>
      </c>
      <c r="U144" s="3">
        <v>41</v>
      </c>
      <c r="V144" s="8">
        <f t="shared" si="11"/>
        <v>471</v>
      </c>
      <c r="W144" s="6">
        <f t="shared" si="12"/>
        <v>462</v>
      </c>
      <c r="X144" s="9" t="str">
        <f>Stat[[#This Row],[服装]]&amp;Stat[[#This Row],[名前]]&amp;Stat[[#This Row],[レアリティ]]</f>
        <v>ユニフォーム先島伊澄ICONIC</v>
      </c>
      <c r="Y144" s="9" t="s">
        <v>898</v>
      </c>
    </row>
    <row r="145" spans="1:25" ht="14.4" x14ac:dyDescent="0.3">
      <c r="A145">
        <f t="shared" si="10"/>
        <v>144</v>
      </c>
      <c r="B145" t="s">
        <v>108</v>
      </c>
      <c r="C145" s="3" t="s">
        <v>888</v>
      </c>
      <c r="D145" s="3" t="s">
        <v>90</v>
      </c>
      <c r="E145" s="3" t="s">
        <v>82</v>
      </c>
      <c r="F145" s="3" t="s">
        <v>702</v>
      </c>
      <c r="G145" s="3" t="s">
        <v>703</v>
      </c>
      <c r="H145">
        <v>99</v>
      </c>
      <c r="I145" s="7" t="s">
        <v>22</v>
      </c>
      <c r="J145">
        <v>5</v>
      </c>
      <c r="K145" s="3">
        <v>72</v>
      </c>
      <c r="L145" s="3">
        <v>117</v>
      </c>
      <c r="M145" s="3">
        <v>113</v>
      </c>
      <c r="N145" s="3">
        <v>112</v>
      </c>
      <c r="O145" s="3">
        <v>116</v>
      </c>
      <c r="P145" s="3">
        <v>97</v>
      </c>
      <c r="Q145" s="3">
        <v>121</v>
      </c>
      <c r="R145" s="3">
        <v>115</v>
      </c>
      <c r="S145" s="3">
        <v>116</v>
      </c>
      <c r="T145" s="3">
        <v>115</v>
      </c>
      <c r="U145" s="3">
        <v>31</v>
      </c>
      <c r="V145" s="8">
        <f t="shared" si="11"/>
        <v>458</v>
      </c>
      <c r="W145" s="6">
        <f t="shared" si="12"/>
        <v>467</v>
      </c>
      <c r="X145" s="9" t="str">
        <f>Stat[[#This Row],[服装]]&amp;Stat[[#This Row],[名前]]&amp;Stat[[#This Row],[レアリティ]]</f>
        <v>ユニフォーム背黒晃彦ICONIC</v>
      </c>
      <c r="Y145" s="9" t="s">
        <v>900</v>
      </c>
    </row>
    <row r="146" spans="1:25" ht="14.4" x14ac:dyDescent="0.3">
      <c r="A146">
        <f t="shared" si="10"/>
        <v>145</v>
      </c>
      <c r="B146" t="s">
        <v>108</v>
      </c>
      <c r="C146" s="3" t="s">
        <v>890</v>
      </c>
      <c r="D146" s="3" t="s">
        <v>90</v>
      </c>
      <c r="E146" s="3" t="s">
        <v>80</v>
      </c>
      <c r="F146" s="3" t="s">
        <v>702</v>
      </c>
      <c r="G146" s="3" t="s">
        <v>703</v>
      </c>
      <c r="H146">
        <v>99</v>
      </c>
      <c r="I146" s="7" t="s">
        <v>22</v>
      </c>
      <c r="J146">
        <v>5</v>
      </c>
      <c r="K146" s="3">
        <v>86</v>
      </c>
      <c r="L146" s="3">
        <v>112</v>
      </c>
      <c r="M146" s="3">
        <v>110</v>
      </c>
      <c r="N146" s="3">
        <v>114</v>
      </c>
      <c r="O146" s="3">
        <v>120</v>
      </c>
      <c r="P146" s="3">
        <v>101</v>
      </c>
      <c r="Q146" s="3">
        <v>110</v>
      </c>
      <c r="R146" s="3">
        <v>121</v>
      </c>
      <c r="S146" s="3">
        <v>119</v>
      </c>
      <c r="T146" s="3">
        <v>120</v>
      </c>
      <c r="U146" s="3">
        <v>41</v>
      </c>
      <c r="V146" s="8">
        <f>SUM(L146:O146)</f>
        <v>456</v>
      </c>
      <c r="W146" s="6">
        <f t="shared" ref="W146" si="13">SUM(Q146:T146)</f>
        <v>470</v>
      </c>
      <c r="X146" s="9" t="str">
        <f>Stat[[#This Row],[服装]]&amp;Stat[[#This Row],[名前]]&amp;Stat[[#This Row],[レアリティ]]</f>
        <v>ユニフォーム赤間颯ICONIC</v>
      </c>
      <c r="Y146" s="9" t="s">
        <v>902</v>
      </c>
    </row>
    <row r="147" spans="1:25" ht="14.4" x14ac:dyDescent="0.3"/>
    <row r="148" spans="1:25" ht="14.4" x14ac:dyDescent="0.3"/>
    <row r="149" spans="1:25" ht="14.4" x14ac:dyDescent="0.3"/>
    <row r="150" spans="1:25" ht="14.4" x14ac:dyDescent="0.3"/>
    <row r="151" spans="1:25" ht="14.4" x14ac:dyDescent="0.3"/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88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73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66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97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42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867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99" workbookViewId="0">
      <selection activeCell="B1" sqref="B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ユニフォーム潜尚保ICONIC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ユニフォーム高千穂恵也ICONIC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ユニフォーム広尾倖児ICONIC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ユニフォーム先島伊澄ICONIC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ユニフォーム背黒晃彦ICONIC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ユニフォーム赤間颯ICONIC</v>
      </c>
      <c r="C146">
        <f>SetNo[[#This Row],[No.]]</f>
        <v>145</v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1"/>
  <sheetViews>
    <sheetView topLeftCell="A122" workbookViewId="0">
      <selection activeCell="F185" sqref="F184:F185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235</v>
      </c>
      <c r="M26">
        <v>39</v>
      </c>
      <c r="N26">
        <v>0</v>
      </c>
      <c r="O26">
        <v>49</v>
      </c>
      <c r="P26">
        <v>0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398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235</v>
      </c>
      <c r="M31">
        <v>35</v>
      </c>
      <c r="N31">
        <v>5</v>
      </c>
      <c r="O31">
        <v>45</v>
      </c>
      <c r="P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236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236</v>
      </c>
      <c r="L34" t="s">
        <v>172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183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235</v>
      </c>
      <c r="M39">
        <v>44</v>
      </c>
      <c r="N39">
        <v>0</v>
      </c>
      <c r="O39">
        <v>54</v>
      </c>
      <c r="P39">
        <v>0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398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236</v>
      </c>
      <c r="L44" t="s">
        <v>172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236</v>
      </c>
      <c r="L48" t="s">
        <v>172</v>
      </c>
      <c r="M48">
        <v>26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396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396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716</v>
      </c>
      <c r="D57" t="s">
        <v>396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399</v>
      </c>
      <c r="L58" s="3" t="s">
        <v>172</v>
      </c>
      <c r="M58">
        <v>31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236</v>
      </c>
      <c r="L59" s="3" t="s">
        <v>183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235</v>
      </c>
      <c r="M63">
        <v>51</v>
      </c>
      <c r="N63">
        <v>0</v>
      </c>
      <c r="O63">
        <v>61</v>
      </c>
      <c r="P63">
        <v>0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236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716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236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236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236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28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236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716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235</v>
      </c>
      <c r="M97">
        <v>51</v>
      </c>
      <c r="N97">
        <v>0</v>
      </c>
      <c r="O97">
        <v>61</v>
      </c>
      <c r="P97">
        <v>0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236</v>
      </c>
      <c r="L100" s="3" t="s">
        <v>172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236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399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236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698</v>
      </c>
      <c r="L114" s="3" t="s">
        <v>172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698</v>
      </c>
      <c r="L115" s="3" t="s">
        <v>183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716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406</v>
      </c>
      <c r="L121" t="s">
        <v>287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404</v>
      </c>
      <c r="D122" t="s">
        <v>405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406</v>
      </c>
      <c r="L122" t="s">
        <v>287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675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675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678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680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682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236</v>
      </c>
      <c r="L134" s="3" t="s">
        <v>172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684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684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235</v>
      </c>
      <c r="M136">
        <v>44</v>
      </c>
      <c r="N136">
        <v>0</v>
      </c>
      <c r="O136">
        <v>54</v>
      </c>
      <c r="P136">
        <v>0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398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236</v>
      </c>
      <c r="L145" s="3" t="s">
        <v>183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236</v>
      </c>
      <c r="L146" s="3" t="s">
        <v>183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295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700</v>
      </c>
      <c r="E151" s="3" t="s">
        <v>90</v>
      </c>
      <c r="F151" s="3" t="s">
        <v>78</v>
      </c>
      <c r="G151" s="3" t="s">
        <v>702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705</v>
      </c>
      <c r="E152" s="3" t="s">
        <v>90</v>
      </c>
      <c r="F152" s="3" t="s">
        <v>78</v>
      </c>
      <c r="G152" s="3" t="s">
        <v>702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705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235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ユニフォーム沼井和馬ICONIC</v>
      </c>
    </row>
    <row r="154" spans="1:20" x14ac:dyDescent="0.3">
      <c r="A154">
        <f>VLOOKUP(Serve[[#This Row],[No用]],SetNo[[No.用]:[vlookup 用]],2,FALSE)</f>
        <v>140</v>
      </c>
      <c r="B154">
        <f>IF(A153&lt;&gt;Serve[[#This Row],[No]],1,B153+1)</f>
        <v>1</v>
      </c>
      <c r="C154" t="s">
        <v>108</v>
      </c>
      <c r="D154" s="3" t="s">
        <v>880</v>
      </c>
      <c r="E154" s="3" t="s">
        <v>90</v>
      </c>
      <c r="F154" s="3" t="s">
        <v>78</v>
      </c>
      <c r="G154" s="3" t="s">
        <v>702</v>
      </c>
      <c r="H154" t="s">
        <v>71</v>
      </c>
      <c r="I154">
        <v>1</v>
      </c>
      <c r="J154" t="s">
        <v>215</v>
      </c>
      <c r="K154" s="3" t="s">
        <v>236</v>
      </c>
      <c r="L154" s="3" t="s">
        <v>172</v>
      </c>
      <c r="M154">
        <v>27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ユニフォーム潜尚保ICONIC</v>
      </c>
    </row>
    <row r="155" spans="1:20" x14ac:dyDescent="0.3">
      <c r="A155">
        <f>VLOOKUP(Serve[[#This Row],[No用]],SetNo[[No.用]:[vlookup 用]],2,FALSE)</f>
        <v>141</v>
      </c>
      <c r="B155">
        <f>IF(A154&lt;&gt;Serve[[#This Row],[No]],1,B154+1)</f>
        <v>1</v>
      </c>
      <c r="C155" t="s">
        <v>108</v>
      </c>
      <c r="D155" s="3" t="s">
        <v>882</v>
      </c>
      <c r="E155" s="3" t="s">
        <v>90</v>
      </c>
      <c r="F155" s="3" t="s">
        <v>78</v>
      </c>
      <c r="G155" s="3" t="s">
        <v>702</v>
      </c>
      <c r="H155" t="s">
        <v>71</v>
      </c>
      <c r="I155">
        <v>1</v>
      </c>
      <c r="J155" t="s">
        <v>215</v>
      </c>
      <c r="K155" s="3" t="s">
        <v>233</v>
      </c>
      <c r="L155" s="3" t="s">
        <v>183</v>
      </c>
      <c r="M155">
        <v>39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ユニフォーム高千穂恵也ICONIC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2</v>
      </c>
      <c r="C156" t="s">
        <v>108</v>
      </c>
      <c r="D156" s="3" t="s">
        <v>882</v>
      </c>
      <c r="E156" s="3" t="s">
        <v>90</v>
      </c>
      <c r="F156" s="3" t="s">
        <v>78</v>
      </c>
      <c r="G156" s="3" t="s">
        <v>702</v>
      </c>
      <c r="H156" t="s">
        <v>71</v>
      </c>
      <c r="I156">
        <v>1</v>
      </c>
      <c r="J156" t="s">
        <v>215</v>
      </c>
      <c r="K156" s="3" t="s">
        <v>233</v>
      </c>
      <c r="L156" s="3" t="s">
        <v>235</v>
      </c>
      <c r="M156">
        <v>44</v>
      </c>
      <c r="N156">
        <v>0</v>
      </c>
      <c r="O156">
        <v>54</v>
      </c>
      <c r="P156">
        <v>0</v>
      </c>
      <c r="T156" t="str">
        <f>Serve[[#This Row],[服装]]&amp;Serve[[#This Row],[名前]]&amp;Serve[[#This Row],[レアリティ]]</f>
        <v>ユニフォーム高千穂恵也ICONIC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s="3" t="s">
        <v>884</v>
      </c>
      <c r="E157" s="3" t="s">
        <v>90</v>
      </c>
      <c r="F157" s="3" t="s">
        <v>82</v>
      </c>
      <c r="G157" s="3" t="s">
        <v>702</v>
      </c>
      <c r="H157" t="s">
        <v>71</v>
      </c>
      <c r="I157">
        <v>1</v>
      </c>
      <c r="J157" t="s">
        <v>215</v>
      </c>
      <c r="K157" s="3" t="s">
        <v>204</v>
      </c>
      <c r="L157" s="3" t="s">
        <v>183</v>
      </c>
      <c r="M157">
        <v>34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ユニフォーム広尾倖児ICONIC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2</v>
      </c>
      <c r="C158" t="s">
        <v>108</v>
      </c>
      <c r="D158" s="3" t="s">
        <v>884</v>
      </c>
      <c r="E158" s="3" t="s">
        <v>90</v>
      </c>
      <c r="F158" s="3" t="s">
        <v>82</v>
      </c>
      <c r="G158" s="3" t="s">
        <v>702</v>
      </c>
      <c r="H158" t="s">
        <v>71</v>
      </c>
      <c r="I158">
        <v>1</v>
      </c>
      <c r="J158" t="s">
        <v>215</v>
      </c>
      <c r="K158" s="3" t="s">
        <v>204</v>
      </c>
      <c r="L158" s="3" t="s">
        <v>235</v>
      </c>
      <c r="M158">
        <v>45</v>
      </c>
      <c r="N158">
        <v>0</v>
      </c>
      <c r="O158">
        <v>55</v>
      </c>
      <c r="P158">
        <v>0</v>
      </c>
      <c r="T158" t="str">
        <f>Serve[[#This Row],[服装]]&amp;Serve[[#This Row],[名前]]&amp;Serve[[#This Row],[レアリティ]]</f>
        <v>ユニフォーム広尾倖児ICONIC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886</v>
      </c>
      <c r="E159" s="3" t="s">
        <v>90</v>
      </c>
      <c r="F159" s="3" t="s">
        <v>74</v>
      </c>
      <c r="G159" s="3" t="s">
        <v>702</v>
      </c>
      <c r="H159" t="s">
        <v>71</v>
      </c>
      <c r="I159">
        <v>1</v>
      </c>
      <c r="J159" t="s">
        <v>215</v>
      </c>
      <c r="K159" s="3" t="s">
        <v>233</v>
      </c>
      <c r="L159" s="3" t="s">
        <v>172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ユニフォーム先島伊澄ICONIC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888</v>
      </c>
      <c r="E160" s="3" t="s">
        <v>90</v>
      </c>
      <c r="F160" s="3" t="s">
        <v>82</v>
      </c>
      <c r="G160" s="3" t="s">
        <v>702</v>
      </c>
      <c r="H160" t="s">
        <v>71</v>
      </c>
      <c r="I160">
        <v>1</v>
      </c>
      <c r="J160" t="s">
        <v>215</v>
      </c>
      <c r="K160" s="3" t="s">
        <v>236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ユニフォーム背黒晃彦ICONIC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1</v>
      </c>
      <c r="C161" t="s">
        <v>108</v>
      </c>
      <c r="D161" s="3" t="s">
        <v>890</v>
      </c>
      <c r="E161" s="3" t="s">
        <v>90</v>
      </c>
      <c r="F161" s="3" t="s">
        <v>80</v>
      </c>
      <c r="G161" s="3" t="s">
        <v>702</v>
      </c>
      <c r="H161" t="s">
        <v>71</v>
      </c>
      <c r="I161">
        <v>1</v>
      </c>
      <c r="J161" t="s">
        <v>215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29"/>
  <sheetViews>
    <sheetView topLeftCell="A780" workbookViewId="0">
      <selection activeCell="O830" sqref="O83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239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239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239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239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239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193</v>
      </c>
      <c r="L133" t="s">
        <v>235</v>
      </c>
      <c r="M133">
        <v>42</v>
      </c>
      <c r="N133">
        <v>0</v>
      </c>
      <c r="O133">
        <v>52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398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398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398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398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398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239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239</v>
      </c>
      <c r="K153" t="s">
        <v>241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239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239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241</v>
      </c>
      <c r="L159" t="s">
        <v>172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241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239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239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239</v>
      </c>
      <c r="K171" t="s">
        <v>241</v>
      </c>
      <c r="L171" t="s">
        <v>172</v>
      </c>
      <c r="M171">
        <v>25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239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239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241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241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398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398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398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398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398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239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239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239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239</v>
      </c>
      <c r="K200" t="s">
        <v>241</v>
      </c>
      <c r="L200" t="s">
        <v>172</v>
      </c>
      <c r="M200">
        <v>34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239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193</v>
      </c>
      <c r="L204" t="s">
        <v>235</v>
      </c>
      <c r="M204">
        <v>47</v>
      </c>
      <c r="N204">
        <v>0</v>
      </c>
      <c r="O204">
        <v>57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239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239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239</v>
      </c>
      <c r="K212" t="s">
        <v>241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239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239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239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239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239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239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239</v>
      </c>
      <c r="K224" t="s">
        <v>241</v>
      </c>
      <c r="L224" t="s">
        <v>172</v>
      </c>
      <c r="M224">
        <v>30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239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193</v>
      </c>
      <c r="L228" t="s">
        <v>235</v>
      </c>
      <c r="M228">
        <v>45</v>
      </c>
      <c r="N228">
        <v>0</v>
      </c>
      <c r="O228">
        <v>55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241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239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239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239</v>
      </c>
      <c r="K237" t="s">
        <v>241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239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239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239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239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239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239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239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239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239</v>
      </c>
      <c r="K261" t="s">
        <v>241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239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239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241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193</v>
      </c>
      <c r="L278" t="s">
        <v>235</v>
      </c>
      <c r="M278">
        <v>43</v>
      </c>
      <c r="N278">
        <v>0</v>
      </c>
      <c r="O278">
        <v>53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239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239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239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239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239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716</v>
      </c>
      <c r="D291" t="s">
        <v>396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716</v>
      </c>
      <c r="D292" t="s">
        <v>396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716</v>
      </c>
      <c r="D293" t="s">
        <v>396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716</v>
      </c>
      <c r="D294" t="s">
        <v>396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716</v>
      </c>
      <c r="D295" t="s">
        <v>396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239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239</v>
      </c>
      <c r="K298" s="3" t="s">
        <v>241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241</v>
      </c>
      <c r="L304" s="3" t="s">
        <v>172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239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239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239</v>
      </c>
      <c r="K310" s="3" t="s">
        <v>241</v>
      </c>
      <c r="L310" s="3" t="s">
        <v>172</v>
      </c>
      <c r="M310">
        <v>31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239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239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193</v>
      </c>
      <c r="L314" s="3" t="s">
        <v>235</v>
      </c>
      <c r="M314">
        <v>46</v>
      </c>
      <c r="N314">
        <v>0</v>
      </c>
      <c r="O314">
        <v>56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239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239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239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239</v>
      </c>
      <c r="K322" s="3" t="s">
        <v>241</v>
      </c>
      <c r="L322" s="3" t="s">
        <v>172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239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239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241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239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239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241</v>
      </c>
      <c r="L354" s="3" t="s">
        <v>172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716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716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716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241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716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716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239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239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193</v>
      </c>
      <c r="L381" s="3" t="s">
        <v>235</v>
      </c>
      <c r="M381">
        <v>49</v>
      </c>
      <c r="N381">
        <v>0</v>
      </c>
      <c r="O381">
        <v>59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239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239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239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239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239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239</v>
      </c>
      <c r="K399" s="3" t="s">
        <v>241</v>
      </c>
      <c r="L399" s="3" t="s">
        <v>172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239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239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193</v>
      </c>
      <c r="L403" s="3" t="s">
        <v>235</v>
      </c>
      <c r="M403">
        <v>45</v>
      </c>
      <c r="N403">
        <v>0</v>
      </c>
      <c r="O403">
        <v>55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239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239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239</v>
      </c>
      <c r="K406" s="3" t="s">
        <v>241</v>
      </c>
      <c r="L406" s="3" t="s">
        <v>172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239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239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239</v>
      </c>
      <c r="K448" s="3" t="s">
        <v>241</v>
      </c>
      <c r="L448" s="3" t="s">
        <v>172</v>
      </c>
      <c r="M448">
        <v>31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239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193</v>
      </c>
      <c r="L452" s="3" t="s">
        <v>235</v>
      </c>
      <c r="M452">
        <v>45</v>
      </c>
      <c r="N452">
        <v>0</v>
      </c>
      <c r="O452">
        <v>55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239</v>
      </c>
      <c r="K460" s="3" t="s">
        <v>241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239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239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239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239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239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239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239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239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193</v>
      </c>
      <c r="L475" s="3" t="s">
        <v>235</v>
      </c>
      <c r="M475">
        <v>44</v>
      </c>
      <c r="N475">
        <v>0</v>
      </c>
      <c r="O475">
        <v>54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239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239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239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239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239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239</v>
      </c>
      <c r="K492" s="3" t="s">
        <v>241</v>
      </c>
      <c r="L492" s="3" t="s">
        <v>172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716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716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716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716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716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239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239</v>
      </c>
      <c r="K503" s="3" t="s">
        <v>241</v>
      </c>
      <c r="L503" s="3" t="s">
        <v>172</v>
      </c>
      <c r="M503">
        <v>29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239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239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241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193</v>
      </c>
      <c r="L513" s="3" t="s">
        <v>235</v>
      </c>
      <c r="M513">
        <v>51</v>
      </c>
      <c r="N513">
        <v>0</v>
      </c>
      <c r="O513">
        <v>61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239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239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239</v>
      </c>
      <c r="K548" s="3" t="s">
        <v>241</v>
      </c>
      <c r="L548" s="3" t="s">
        <v>172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239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193</v>
      </c>
      <c r="L552" s="3" t="s">
        <v>235</v>
      </c>
      <c r="M552">
        <v>47</v>
      </c>
      <c r="N552">
        <v>0</v>
      </c>
      <c r="O552">
        <v>57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239</v>
      </c>
      <c r="K555" s="3" t="s">
        <v>241</v>
      </c>
      <c r="L555" s="3" t="s">
        <v>172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239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239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239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239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239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239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193</v>
      </c>
      <c r="L580" s="3" t="s">
        <v>235</v>
      </c>
      <c r="M580">
        <v>46</v>
      </c>
      <c r="N580">
        <v>0</v>
      </c>
      <c r="O580">
        <v>56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239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239</v>
      </c>
      <c r="K588" s="3" t="s">
        <v>241</v>
      </c>
      <c r="L588" s="3" t="s">
        <v>172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239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239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239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239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716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716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716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716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716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239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239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239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239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239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241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120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174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175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239</v>
      </c>
      <c r="K638" s="3" t="s">
        <v>119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239</v>
      </c>
      <c r="K639" s="3" t="s">
        <v>173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675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675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675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675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675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239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239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239</v>
      </c>
      <c r="K651" s="3" t="s">
        <v>241</v>
      </c>
      <c r="L651" s="3" t="s">
        <v>172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239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193</v>
      </c>
      <c r="L655" s="3" t="s">
        <v>235</v>
      </c>
      <c r="M655">
        <v>51</v>
      </c>
      <c r="N655">
        <v>0</v>
      </c>
      <c r="O655">
        <v>62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239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239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239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239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239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239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239</v>
      </c>
      <c r="K674" s="3" t="s">
        <v>241</v>
      </c>
      <c r="L674" s="3" t="s">
        <v>172</v>
      </c>
      <c r="M674">
        <v>32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239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239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678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678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678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678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678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680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680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239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680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239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680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239</v>
      </c>
      <c r="K686" s="3" t="s">
        <v>241</v>
      </c>
      <c r="L686" s="3" t="s">
        <v>235</v>
      </c>
      <c r="M686">
        <v>57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680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239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193</v>
      </c>
      <c r="L690" s="3" t="s">
        <v>235</v>
      </c>
      <c r="M690">
        <v>47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682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682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682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682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682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684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684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684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684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684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239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239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239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239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239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241</v>
      </c>
      <c r="L714" s="3" t="s">
        <v>172</v>
      </c>
      <c r="M714">
        <v>30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398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398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398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241</v>
      </c>
      <c r="L720" s="3" t="s">
        <v>172</v>
      </c>
      <c r="M720">
        <v>30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398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398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193</v>
      </c>
      <c r="L724" s="3" t="s">
        <v>235</v>
      </c>
      <c r="M724">
        <v>49</v>
      </c>
      <c r="N724">
        <v>0</v>
      </c>
      <c r="O724">
        <v>59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119</v>
      </c>
      <c r="L725" s="3" t="s">
        <v>713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120</v>
      </c>
      <c r="L727" s="3" t="s">
        <v>713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239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239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239</v>
      </c>
      <c r="K733" s="3" t="s">
        <v>241</v>
      </c>
      <c r="L733" s="3" t="s">
        <v>172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193</v>
      </c>
      <c r="L737" s="3" t="s">
        <v>235</v>
      </c>
      <c r="M737">
        <v>45</v>
      </c>
      <c r="N737">
        <v>0</v>
      </c>
      <c r="O737">
        <v>55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239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239</v>
      </c>
      <c r="K750" s="3" t="s">
        <v>241</v>
      </c>
      <c r="L750" s="3" t="s">
        <v>172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239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239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241</v>
      </c>
      <c r="L756" s="3" t="s">
        <v>172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295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239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295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239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295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239</v>
      </c>
      <c r="K762" s="3" t="s">
        <v>241</v>
      </c>
      <c r="L762" s="3" t="s">
        <v>172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295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239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295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239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239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239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239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239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239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239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239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239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239</v>
      </c>
      <c r="K780" s="3" t="s">
        <v>241</v>
      </c>
      <c r="L780" s="3" t="s">
        <v>172</v>
      </c>
      <c r="M780">
        <v>35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239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193</v>
      </c>
      <c r="L784" s="3" t="s">
        <v>235</v>
      </c>
      <c r="M784">
        <v>47</v>
      </c>
      <c r="N784">
        <v>0</v>
      </c>
      <c r="O784" s="3">
        <v>57</v>
      </c>
      <c r="P784">
        <v>0</v>
      </c>
      <c r="R784" s="3" t="s">
        <v>714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700</v>
      </c>
      <c r="E785" s="3" t="s">
        <v>90</v>
      </c>
      <c r="F785" s="3" t="s">
        <v>78</v>
      </c>
      <c r="G785" s="3" t="s">
        <v>702</v>
      </c>
      <c r="H785" t="s">
        <v>71</v>
      </c>
      <c r="I785">
        <v>1</v>
      </c>
      <c r="J785" t="s">
        <v>239</v>
      </c>
      <c r="K785" s="3" t="s">
        <v>119</v>
      </c>
      <c r="L785" s="3" t="s">
        <v>713</v>
      </c>
      <c r="M785">
        <v>36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700</v>
      </c>
      <c r="E786" s="3" t="s">
        <v>90</v>
      </c>
      <c r="F786" s="3" t="s">
        <v>78</v>
      </c>
      <c r="G786" s="3" t="s">
        <v>702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700</v>
      </c>
      <c r="E787" s="3" t="s">
        <v>90</v>
      </c>
      <c r="F787" s="3" t="s">
        <v>78</v>
      </c>
      <c r="G787" s="3" t="s">
        <v>702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700</v>
      </c>
      <c r="E788" s="3" t="s">
        <v>90</v>
      </c>
      <c r="F788" s="3" t="s">
        <v>78</v>
      </c>
      <c r="G788" s="3" t="s">
        <v>702</v>
      </c>
      <c r="H788" t="s">
        <v>71</v>
      </c>
      <c r="I788">
        <v>1</v>
      </c>
      <c r="J788" t="s">
        <v>239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700</v>
      </c>
      <c r="E789" s="3" t="s">
        <v>90</v>
      </c>
      <c r="F789" s="3" t="s">
        <v>78</v>
      </c>
      <c r="G789" s="3" t="s">
        <v>702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705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705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705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705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705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ユニフォーム沼井和馬ICONIC</v>
      </c>
    </row>
    <row r="796" spans="1:20" x14ac:dyDescent="0.3">
      <c r="A796">
        <f>VLOOKUP(Receive[[#This Row],[No用]],SetNo[[No.用]:[vlookup 用]],2,FALSE)</f>
        <v>140</v>
      </c>
      <c r="B796">
        <f>IF(A795&lt;&gt;Receive[[#This Row],[No]],1,B795+1)</f>
        <v>1</v>
      </c>
      <c r="C796" t="s">
        <v>108</v>
      </c>
      <c r="D796" s="3" t="s">
        <v>880</v>
      </c>
      <c r="E796" s="3" t="s">
        <v>90</v>
      </c>
      <c r="F796" s="3" t="s">
        <v>78</v>
      </c>
      <c r="G796" s="3" t="s">
        <v>702</v>
      </c>
      <c r="H796" t="s">
        <v>71</v>
      </c>
      <c r="I796">
        <v>1</v>
      </c>
      <c r="J796" t="s">
        <v>239</v>
      </c>
      <c r="K796" s="3" t="s">
        <v>119</v>
      </c>
      <c r="L796" s="3" t="s">
        <v>172</v>
      </c>
      <c r="M796">
        <v>27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ユニフォーム潜尚保ICONIC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2</v>
      </c>
      <c r="C797" t="s">
        <v>108</v>
      </c>
      <c r="D797" s="3" t="s">
        <v>880</v>
      </c>
      <c r="E797" s="3" t="s">
        <v>90</v>
      </c>
      <c r="F797" s="3" t="s">
        <v>78</v>
      </c>
      <c r="G797" s="3" t="s">
        <v>702</v>
      </c>
      <c r="H797" t="s">
        <v>71</v>
      </c>
      <c r="I797">
        <v>1</v>
      </c>
      <c r="J797" t="s">
        <v>239</v>
      </c>
      <c r="K797" s="3" t="s">
        <v>173</v>
      </c>
      <c r="L797" s="3" t="s">
        <v>172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ユニフォーム潜尚保ICONIC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3</v>
      </c>
      <c r="C798" t="s">
        <v>108</v>
      </c>
      <c r="D798" s="3" t="s">
        <v>880</v>
      </c>
      <c r="E798" s="3" t="s">
        <v>90</v>
      </c>
      <c r="F798" s="3" t="s">
        <v>78</v>
      </c>
      <c r="G798" s="3" t="s">
        <v>702</v>
      </c>
      <c r="H798" t="s">
        <v>71</v>
      </c>
      <c r="I798">
        <v>1</v>
      </c>
      <c r="J798" t="s">
        <v>239</v>
      </c>
      <c r="K798" s="3" t="s">
        <v>120</v>
      </c>
      <c r="L798" s="3" t="s">
        <v>172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ユニフォーム潜尚保ICONIC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4</v>
      </c>
      <c r="C799" t="s">
        <v>108</v>
      </c>
      <c r="D799" s="3" t="s">
        <v>880</v>
      </c>
      <c r="E799" s="3" t="s">
        <v>90</v>
      </c>
      <c r="F799" s="3" t="s">
        <v>78</v>
      </c>
      <c r="G799" s="3" t="s">
        <v>702</v>
      </c>
      <c r="H799" t="s">
        <v>71</v>
      </c>
      <c r="I799">
        <v>1</v>
      </c>
      <c r="J799" t="s">
        <v>239</v>
      </c>
      <c r="K799" s="3" t="s">
        <v>174</v>
      </c>
      <c r="L799" s="3" t="s">
        <v>172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ユニフォーム潜尚保ICONIC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5</v>
      </c>
      <c r="C800" t="s">
        <v>108</v>
      </c>
      <c r="D800" s="3" t="s">
        <v>880</v>
      </c>
      <c r="E800" s="3" t="s">
        <v>90</v>
      </c>
      <c r="F800" s="3" t="s">
        <v>78</v>
      </c>
      <c r="G800" s="3" t="s">
        <v>702</v>
      </c>
      <c r="H800" t="s">
        <v>71</v>
      </c>
      <c r="I800">
        <v>1</v>
      </c>
      <c r="J800" t="s">
        <v>239</v>
      </c>
      <c r="K800" s="3" t="s">
        <v>175</v>
      </c>
      <c r="L800" s="3" t="s">
        <v>172</v>
      </c>
      <c r="M800">
        <v>13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ユニフォーム潜尚保ICONIC</v>
      </c>
    </row>
    <row r="801" spans="1:20" x14ac:dyDescent="0.3">
      <c r="A801">
        <f>VLOOKUP(Receive[[#This Row],[No用]],SetNo[[No.用]:[vlookup 用]],2,FALSE)</f>
        <v>141</v>
      </c>
      <c r="B801">
        <f>IF(A800&lt;&gt;Receive[[#This Row],[No]],1,B800+1)</f>
        <v>1</v>
      </c>
      <c r="C801" t="s">
        <v>108</v>
      </c>
      <c r="D801" s="3" t="s">
        <v>882</v>
      </c>
      <c r="E801" s="3" t="s">
        <v>90</v>
      </c>
      <c r="F801" s="3" t="s">
        <v>78</v>
      </c>
      <c r="G801" s="3" t="s">
        <v>702</v>
      </c>
      <c r="H801" t="s">
        <v>71</v>
      </c>
      <c r="I801">
        <v>1</v>
      </c>
      <c r="J801" t="s">
        <v>239</v>
      </c>
      <c r="K801" s="3" t="s">
        <v>119</v>
      </c>
      <c r="L801" s="3" t="s">
        <v>172</v>
      </c>
      <c r="M801">
        <v>26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ユニフォーム高千穂恵也ICONIC</v>
      </c>
    </row>
    <row r="802" spans="1:20" x14ac:dyDescent="0.3">
      <c r="A802">
        <f>VLOOKUP(Receive[[#This Row],[No用]],SetNo[[No.用]:[vlookup 用]],2,FALSE)</f>
        <v>141</v>
      </c>
      <c r="B802">
        <f>IF(A801&lt;&gt;Receive[[#This Row],[No]],1,B801+1)</f>
        <v>2</v>
      </c>
      <c r="C802" t="s">
        <v>108</v>
      </c>
      <c r="D802" s="3" t="s">
        <v>882</v>
      </c>
      <c r="E802" s="3" t="s">
        <v>90</v>
      </c>
      <c r="F802" s="3" t="s">
        <v>78</v>
      </c>
      <c r="G802" s="3" t="s">
        <v>702</v>
      </c>
      <c r="H802" t="s">
        <v>71</v>
      </c>
      <c r="I802">
        <v>1</v>
      </c>
      <c r="J802" t="s">
        <v>239</v>
      </c>
      <c r="K802" s="3" t="s">
        <v>205</v>
      </c>
      <c r="L802" s="3" t="s">
        <v>188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ユニフォーム高千穂恵也ICONIC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3</v>
      </c>
      <c r="C803" t="s">
        <v>108</v>
      </c>
      <c r="D803" s="3" t="s">
        <v>882</v>
      </c>
      <c r="E803" s="3" t="s">
        <v>90</v>
      </c>
      <c r="F803" s="3" t="s">
        <v>78</v>
      </c>
      <c r="G803" s="3" t="s">
        <v>702</v>
      </c>
      <c r="H803" t="s">
        <v>71</v>
      </c>
      <c r="I803">
        <v>1</v>
      </c>
      <c r="J803" t="s">
        <v>239</v>
      </c>
      <c r="K803" s="3" t="s">
        <v>173</v>
      </c>
      <c r="L803" s="3" t="s">
        <v>172</v>
      </c>
      <c r="M803">
        <v>26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ユニフォーム高千穂恵也ICONIC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4</v>
      </c>
      <c r="C804" t="s">
        <v>108</v>
      </c>
      <c r="D804" s="3" t="s">
        <v>882</v>
      </c>
      <c r="E804" s="3" t="s">
        <v>90</v>
      </c>
      <c r="F804" s="3" t="s">
        <v>78</v>
      </c>
      <c r="G804" s="3" t="s">
        <v>702</v>
      </c>
      <c r="H804" t="s">
        <v>71</v>
      </c>
      <c r="I804">
        <v>1</v>
      </c>
      <c r="J804" t="s">
        <v>239</v>
      </c>
      <c r="K804" s="3" t="s">
        <v>120</v>
      </c>
      <c r="L804" s="3" t="s">
        <v>172</v>
      </c>
      <c r="M804">
        <v>26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ユニフォーム高千穂恵也ICONIC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5</v>
      </c>
      <c r="C805" t="s">
        <v>108</v>
      </c>
      <c r="D805" s="3" t="s">
        <v>882</v>
      </c>
      <c r="E805" s="3" t="s">
        <v>90</v>
      </c>
      <c r="F805" s="3" t="s">
        <v>78</v>
      </c>
      <c r="G805" s="3" t="s">
        <v>702</v>
      </c>
      <c r="H805" t="s">
        <v>71</v>
      </c>
      <c r="I805">
        <v>1</v>
      </c>
      <c r="J805" t="s">
        <v>239</v>
      </c>
      <c r="K805" s="3" t="s">
        <v>174</v>
      </c>
      <c r="L805" s="3" t="s">
        <v>172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ユニフォーム高千穂恵也ICONIC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6</v>
      </c>
      <c r="C806" t="s">
        <v>108</v>
      </c>
      <c r="D806" s="3" t="s">
        <v>882</v>
      </c>
      <c r="E806" s="3" t="s">
        <v>90</v>
      </c>
      <c r="F806" s="3" t="s">
        <v>78</v>
      </c>
      <c r="G806" s="3" t="s">
        <v>702</v>
      </c>
      <c r="H806" t="s">
        <v>71</v>
      </c>
      <c r="I806">
        <v>1</v>
      </c>
      <c r="J806" t="s">
        <v>239</v>
      </c>
      <c r="K806" s="3" t="s">
        <v>175</v>
      </c>
      <c r="L806" s="3" t="s">
        <v>172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ユニフォーム高千穂恵也ICONIC</v>
      </c>
    </row>
    <row r="807" spans="1:20" x14ac:dyDescent="0.3">
      <c r="A807">
        <f>VLOOKUP(Receive[[#This Row],[No用]],SetNo[[No.用]:[vlookup 用]],2,FALSE)</f>
        <v>142</v>
      </c>
      <c r="B807">
        <f>IF(A806&lt;&gt;Receive[[#This Row],[No]],1,B806+1)</f>
        <v>1</v>
      </c>
      <c r="C807" t="s">
        <v>108</v>
      </c>
      <c r="D807" s="3" t="s">
        <v>884</v>
      </c>
      <c r="E807" s="3" t="s">
        <v>90</v>
      </c>
      <c r="F807" s="3" t="s">
        <v>82</v>
      </c>
      <c r="G807" s="3" t="s">
        <v>702</v>
      </c>
      <c r="H807" t="s">
        <v>71</v>
      </c>
      <c r="I807">
        <v>1</v>
      </c>
      <c r="J807" t="s">
        <v>239</v>
      </c>
      <c r="K807" s="3" t="s">
        <v>119</v>
      </c>
      <c r="L807" s="3" t="s">
        <v>188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ユニフォーム広尾倖児ICONIC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2</v>
      </c>
      <c r="C808" t="s">
        <v>108</v>
      </c>
      <c r="D808" s="3" t="s">
        <v>884</v>
      </c>
      <c r="E808" s="3" t="s">
        <v>90</v>
      </c>
      <c r="F808" s="3" t="s">
        <v>82</v>
      </c>
      <c r="G808" s="3" t="s">
        <v>702</v>
      </c>
      <c r="H808" t="s">
        <v>71</v>
      </c>
      <c r="I808">
        <v>1</v>
      </c>
      <c r="J808" t="s">
        <v>239</v>
      </c>
      <c r="K808" s="3" t="s">
        <v>241</v>
      </c>
      <c r="L808" s="3" t="s">
        <v>172</v>
      </c>
      <c r="M808">
        <v>28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ユニフォーム広尾倖児ICONIC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3</v>
      </c>
      <c r="C809" t="s">
        <v>108</v>
      </c>
      <c r="D809" s="3" t="s">
        <v>884</v>
      </c>
      <c r="E809" s="3" t="s">
        <v>90</v>
      </c>
      <c r="F809" s="3" t="s">
        <v>82</v>
      </c>
      <c r="G809" s="3" t="s">
        <v>702</v>
      </c>
      <c r="H809" t="s">
        <v>71</v>
      </c>
      <c r="I809">
        <v>1</v>
      </c>
      <c r="J809" t="s">
        <v>239</v>
      </c>
      <c r="K809" s="3" t="s">
        <v>120</v>
      </c>
      <c r="L809" s="3" t="s">
        <v>172</v>
      </c>
      <c r="M809">
        <v>28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ユニフォーム広尾倖児ICONIC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4</v>
      </c>
      <c r="C810" t="s">
        <v>108</v>
      </c>
      <c r="D810" s="3" t="s">
        <v>884</v>
      </c>
      <c r="E810" s="3" t="s">
        <v>90</v>
      </c>
      <c r="F810" s="3" t="s">
        <v>82</v>
      </c>
      <c r="G810" s="3" t="s">
        <v>702</v>
      </c>
      <c r="H810" t="s">
        <v>71</v>
      </c>
      <c r="I810">
        <v>1</v>
      </c>
      <c r="J810" t="s">
        <v>239</v>
      </c>
      <c r="K810" s="3" t="s">
        <v>174</v>
      </c>
      <c r="L810" s="3" t="s">
        <v>172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ユニフォーム広尾倖児ICONIC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5</v>
      </c>
      <c r="C811" t="s">
        <v>108</v>
      </c>
      <c r="D811" s="3" t="s">
        <v>884</v>
      </c>
      <c r="E811" s="3" t="s">
        <v>90</v>
      </c>
      <c r="F811" s="3" t="s">
        <v>82</v>
      </c>
      <c r="G811" s="3" t="s">
        <v>702</v>
      </c>
      <c r="H811" t="s">
        <v>71</v>
      </c>
      <c r="I811">
        <v>1</v>
      </c>
      <c r="J811" t="s">
        <v>239</v>
      </c>
      <c r="K811" s="3" t="s">
        <v>175</v>
      </c>
      <c r="L811" s="3" t="s">
        <v>172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ユニフォーム広尾倖児ICONIC</v>
      </c>
    </row>
    <row r="812" spans="1:20" x14ac:dyDescent="0.3">
      <c r="A812">
        <f>VLOOKUP(Receive[[#This Row],[No用]],SetNo[[No.用]:[vlookup 用]],2,FALSE)</f>
        <v>143</v>
      </c>
      <c r="B812">
        <f>IF(A811&lt;&gt;Receive[[#This Row],[No]],1,B811+1)</f>
        <v>1</v>
      </c>
      <c r="C812" t="s">
        <v>108</v>
      </c>
      <c r="D812" s="3" t="s">
        <v>886</v>
      </c>
      <c r="E812" s="3" t="s">
        <v>90</v>
      </c>
      <c r="F812" s="3" t="s">
        <v>74</v>
      </c>
      <c r="G812" s="3" t="s">
        <v>702</v>
      </c>
      <c r="H812" t="s">
        <v>71</v>
      </c>
      <c r="I812">
        <v>1</v>
      </c>
      <c r="J812" t="s">
        <v>239</v>
      </c>
      <c r="K812" s="3" t="s">
        <v>119</v>
      </c>
      <c r="L812" s="3" t="s">
        <v>172</v>
      </c>
      <c r="M812">
        <v>27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ユニフォーム先島伊澄ICONIC</v>
      </c>
    </row>
    <row r="813" spans="1:20" x14ac:dyDescent="0.3">
      <c r="A813">
        <f>VLOOKUP(Receive[[#This Row],[No用]],SetNo[[No.用]:[vlookup 用]],2,FALSE)</f>
        <v>143</v>
      </c>
      <c r="B813">
        <f>IF(A812&lt;&gt;Receive[[#This Row],[No]],1,B812+1)</f>
        <v>2</v>
      </c>
      <c r="C813" t="s">
        <v>108</v>
      </c>
      <c r="D813" s="3" t="s">
        <v>886</v>
      </c>
      <c r="E813" s="3" t="s">
        <v>90</v>
      </c>
      <c r="F813" s="3" t="s">
        <v>74</v>
      </c>
      <c r="G813" s="3" t="s">
        <v>702</v>
      </c>
      <c r="H813" t="s">
        <v>71</v>
      </c>
      <c r="I813">
        <v>1</v>
      </c>
      <c r="J813" t="s">
        <v>239</v>
      </c>
      <c r="K813" s="3" t="s">
        <v>173</v>
      </c>
      <c r="L813" s="3" t="s">
        <v>172</v>
      </c>
      <c r="M813">
        <v>27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ユニフォーム先島伊澄ICONIC</v>
      </c>
    </row>
    <row r="814" spans="1:20" x14ac:dyDescent="0.3">
      <c r="A814">
        <f>VLOOKUP(Receive[[#This Row],[No用]],SetNo[[No.用]:[vlookup 用]],2,FALSE)</f>
        <v>143</v>
      </c>
      <c r="B814">
        <f>IF(A813&lt;&gt;Receive[[#This Row],[No]],1,B813+1)</f>
        <v>3</v>
      </c>
      <c r="C814" t="s">
        <v>108</v>
      </c>
      <c r="D814" s="3" t="s">
        <v>886</v>
      </c>
      <c r="E814" s="3" t="s">
        <v>90</v>
      </c>
      <c r="F814" s="3" t="s">
        <v>74</v>
      </c>
      <c r="G814" s="3" t="s">
        <v>702</v>
      </c>
      <c r="H814" t="s">
        <v>71</v>
      </c>
      <c r="I814">
        <v>1</v>
      </c>
      <c r="J814" t="s">
        <v>239</v>
      </c>
      <c r="K814" s="3" t="s">
        <v>120</v>
      </c>
      <c r="L814" s="3" t="s">
        <v>172</v>
      </c>
      <c r="M814">
        <v>27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ユニフォーム先島伊澄ICONIC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4</v>
      </c>
      <c r="C815" t="s">
        <v>108</v>
      </c>
      <c r="D815" s="3" t="s">
        <v>886</v>
      </c>
      <c r="E815" s="3" t="s">
        <v>90</v>
      </c>
      <c r="F815" s="3" t="s">
        <v>74</v>
      </c>
      <c r="G815" s="3" t="s">
        <v>702</v>
      </c>
      <c r="H815" t="s">
        <v>71</v>
      </c>
      <c r="I815">
        <v>1</v>
      </c>
      <c r="J815" t="s">
        <v>239</v>
      </c>
      <c r="K815" s="3" t="s">
        <v>174</v>
      </c>
      <c r="L815" s="3" t="s">
        <v>172</v>
      </c>
      <c r="M815">
        <v>27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ユニフォーム先島伊澄ICONIC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5</v>
      </c>
      <c r="C816" t="s">
        <v>108</v>
      </c>
      <c r="D816" s="3" t="s">
        <v>886</v>
      </c>
      <c r="E816" s="3" t="s">
        <v>90</v>
      </c>
      <c r="F816" s="3" t="s">
        <v>74</v>
      </c>
      <c r="G816" s="3" t="s">
        <v>702</v>
      </c>
      <c r="H816" t="s">
        <v>71</v>
      </c>
      <c r="I816">
        <v>1</v>
      </c>
      <c r="J816" t="s">
        <v>239</v>
      </c>
      <c r="K816" s="3" t="s">
        <v>175</v>
      </c>
      <c r="L816" s="3" t="s">
        <v>172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ユニフォーム先島伊澄ICONIC</v>
      </c>
    </row>
    <row r="817" spans="1:20" x14ac:dyDescent="0.3">
      <c r="A817">
        <f>VLOOKUP(Receive[[#This Row],[No用]],SetNo[[No.用]:[vlookup 用]],2,FALSE)</f>
        <v>144</v>
      </c>
      <c r="B817">
        <f>IF(A816&lt;&gt;Receive[[#This Row],[No]],1,B816+1)</f>
        <v>1</v>
      </c>
      <c r="C817" t="s">
        <v>108</v>
      </c>
      <c r="D817" s="3" t="s">
        <v>888</v>
      </c>
      <c r="E817" s="3" t="s">
        <v>90</v>
      </c>
      <c r="F817" s="3" t="s">
        <v>82</v>
      </c>
      <c r="G817" s="3" t="s">
        <v>702</v>
      </c>
      <c r="H817" t="s">
        <v>71</v>
      </c>
      <c r="I817">
        <v>1</v>
      </c>
      <c r="J817" t="s">
        <v>239</v>
      </c>
      <c r="K817" s="3" t="s">
        <v>119</v>
      </c>
      <c r="L817" s="3" t="s">
        <v>172</v>
      </c>
      <c r="M817">
        <v>26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ユニフォーム背黒晃彦ICONIC</v>
      </c>
    </row>
    <row r="818" spans="1:20" x14ac:dyDescent="0.3">
      <c r="A818">
        <f>VLOOKUP(Receive[[#This Row],[No用]],SetNo[[No.用]:[vlookup 用]],2,FALSE)</f>
        <v>144</v>
      </c>
      <c r="B818">
        <f>IF(A817&lt;&gt;Receive[[#This Row],[No]],1,B817+1)</f>
        <v>2</v>
      </c>
      <c r="C818" t="s">
        <v>108</v>
      </c>
      <c r="D818" s="3" t="s">
        <v>888</v>
      </c>
      <c r="E818" s="3" t="s">
        <v>90</v>
      </c>
      <c r="F818" s="3" t="s">
        <v>82</v>
      </c>
      <c r="G818" s="3" t="s">
        <v>702</v>
      </c>
      <c r="H818" t="s">
        <v>71</v>
      </c>
      <c r="I818">
        <v>1</v>
      </c>
      <c r="J818" t="s">
        <v>239</v>
      </c>
      <c r="K818" s="3" t="s">
        <v>173</v>
      </c>
      <c r="L818" s="3" t="s">
        <v>172</v>
      </c>
      <c r="M818">
        <v>26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ユニフォーム背黒晃彦ICONIC</v>
      </c>
    </row>
    <row r="819" spans="1:20" x14ac:dyDescent="0.3">
      <c r="A819">
        <f>VLOOKUP(Receive[[#This Row],[No用]],SetNo[[No.用]:[vlookup 用]],2,FALSE)</f>
        <v>144</v>
      </c>
      <c r="B819">
        <f>IF(A818&lt;&gt;Receive[[#This Row],[No]],1,B818+1)</f>
        <v>3</v>
      </c>
      <c r="C819" t="s">
        <v>108</v>
      </c>
      <c r="D819" s="3" t="s">
        <v>888</v>
      </c>
      <c r="E819" s="3" t="s">
        <v>90</v>
      </c>
      <c r="F819" s="3" t="s">
        <v>82</v>
      </c>
      <c r="G819" s="3" t="s">
        <v>702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26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ユニフォーム背黒晃彦ICONIC</v>
      </c>
    </row>
    <row r="820" spans="1:20" x14ac:dyDescent="0.3">
      <c r="A820">
        <f>VLOOKUP(Receive[[#This Row],[No用]],SetNo[[No.用]:[vlookup 用]],2,FALSE)</f>
        <v>144</v>
      </c>
      <c r="B820">
        <f>IF(A819&lt;&gt;Receive[[#This Row],[No]],1,B819+1)</f>
        <v>4</v>
      </c>
      <c r="C820" t="s">
        <v>108</v>
      </c>
      <c r="D820" s="3" t="s">
        <v>888</v>
      </c>
      <c r="E820" s="3" t="s">
        <v>90</v>
      </c>
      <c r="F820" s="3" t="s">
        <v>82</v>
      </c>
      <c r="G820" s="3" t="s">
        <v>702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26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ユニフォーム背黒晃彦ICONIC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5</v>
      </c>
      <c r="C821" t="s">
        <v>108</v>
      </c>
      <c r="D821" s="3" t="s">
        <v>888</v>
      </c>
      <c r="E821" s="3" t="s">
        <v>90</v>
      </c>
      <c r="F821" s="3" t="s">
        <v>82</v>
      </c>
      <c r="G821" s="3" t="s">
        <v>702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ユニフォーム背黒晃彦ICONIC</v>
      </c>
    </row>
    <row r="822" spans="1:20" x14ac:dyDescent="0.3">
      <c r="A822">
        <f>VLOOKUP(Receive[[#This Row],[No用]],SetNo[[No.用]:[vlookup 用]],2,FALSE)</f>
        <v>145</v>
      </c>
      <c r="B822">
        <f>IF(A821&lt;&gt;Receive[[#This Row],[No]],1,B821+1)</f>
        <v>1</v>
      </c>
      <c r="C822" t="s">
        <v>108</v>
      </c>
      <c r="D822" s="3" t="s">
        <v>890</v>
      </c>
      <c r="E822" s="3" t="s">
        <v>90</v>
      </c>
      <c r="F822" s="3" t="s">
        <v>80</v>
      </c>
      <c r="G822" s="3" t="s">
        <v>702</v>
      </c>
      <c r="H822" t="s">
        <v>71</v>
      </c>
      <c r="I822">
        <v>1</v>
      </c>
      <c r="J822" t="s">
        <v>239</v>
      </c>
      <c r="K822" s="3" t="s">
        <v>119</v>
      </c>
      <c r="L822" s="3" t="s">
        <v>183</v>
      </c>
      <c r="M822">
        <v>37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ユニフォーム赤間颯ICONIC</v>
      </c>
    </row>
    <row r="823" spans="1:20" x14ac:dyDescent="0.3">
      <c r="A823">
        <f>VLOOKUP(Receive[[#This Row],[No用]],SetNo[[No.用]:[vlookup 用]],2,FALSE)</f>
        <v>145</v>
      </c>
      <c r="B823">
        <f>IF(A822&lt;&gt;Receive[[#This Row],[No]],1,B822+1)</f>
        <v>2</v>
      </c>
      <c r="C823" t="s">
        <v>108</v>
      </c>
      <c r="D823" s="3" t="s">
        <v>890</v>
      </c>
      <c r="E823" s="3" t="s">
        <v>90</v>
      </c>
      <c r="F823" s="3" t="s">
        <v>80</v>
      </c>
      <c r="G823" s="3" t="s">
        <v>702</v>
      </c>
      <c r="H823" t="s">
        <v>71</v>
      </c>
      <c r="I823">
        <v>1</v>
      </c>
      <c r="J823" t="s">
        <v>239</v>
      </c>
      <c r="K823" s="3" t="s">
        <v>205</v>
      </c>
      <c r="L823" s="3" t="s">
        <v>188</v>
      </c>
      <c r="M823">
        <v>39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ユニフォーム赤間颯ICONIC</v>
      </c>
    </row>
    <row r="824" spans="1:20" x14ac:dyDescent="0.3">
      <c r="A824">
        <f>VLOOKUP(Receive[[#This Row],[No用]],SetNo[[No.用]:[vlookup 用]],2,FALSE)</f>
        <v>145</v>
      </c>
      <c r="B824">
        <f>IF(A823&lt;&gt;Receive[[#This Row],[No]],1,B823+1)</f>
        <v>3</v>
      </c>
      <c r="C824" t="s">
        <v>108</v>
      </c>
      <c r="D824" s="3" t="s">
        <v>890</v>
      </c>
      <c r="E824" s="3" t="s">
        <v>90</v>
      </c>
      <c r="F824" s="3" t="s">
        <v>80</v>
      </c>
      <c r="G824" s="3" t="s">
        <v>702</v>
      </c>
      <c r="H824" t="s">
        <v>71</v>
      </c>
      <c r="I824">
        <v>1</v>
      </c>
      <c r="J824" t="s">
        <v>239</v>
      </c>
      <c r="K824" s="3" t="s">
        <v>173</v>
      </c>
      <c r="L824" s="3" t="s">
        <v>172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ユニフォーム赤間颯ICONIC</v>
      </c>
    </row>
    <row r="825" spans="1:20" x14ac:dyDescent="0.3">
      <c r="A825">
        <f>VLOOKUP(Receive[[#This Row],[No用]],SetNo[[No.用]:[vlookup 用]],2,FALSE)</f>
        <v>145</v>
      </c>
      <c r="B825">
        <f>IF(A824&lt;&gt;Receive[[#This Row],[No]],1,B824+1)</f>
        <v>4</v>
      </c>
      <c r="C825" t="s">
        <v>108</v>
      </c>
      <c r="D825" s="3" t="s">
        <v>890</v>
      </c>
      <c r="E825" s="3" t="s">
        <v>90</v>
      </c>
      <c r="F825" s="3" t="s">
        <v>80</v>
      </c>
      <c r="G825" s="3" t="s">
        <v>702</v>
      </c>
      <c r="H825" t="s">
        <v>71</v>
      </c>
      <c r="I825">
        <v>1</v>
      </c>
      <c r="J825" t="s">
        <v>239</v>
      </c>
      <c r="K825" s="3" t="s">
        <v>241</v>
      </c>
      <c r="L825" s="3" t="s">
        <v>172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ユニフォーム赤間颯ICONIC</v>
      </c>
    </row>
    <row r="826" spans="1:20" x14ac:dyDescent="0.3">
      <c r="A826">
        <f>VLOOKUP(Receive[[#This Row],[No用]],SetNo[[No.用]:[vlookup 用]],2,FALSE)</f>
        <v>145</v>
      </c>
      <c r="B826">
        <f>IF(A825&lt;&gt;Receive[[#This Row],[No]],1,B825+1)</f>
        <v>5</v>
      </c>
      <c r="C826" t="s">
        <v>108</v>
      </c>
      <c r="D826" s="3" t="s">
        <v>890</v>
      </c>
      <c r="E826" s="3" t="s">
        <v>90</v>
      </c>
      <c r="F826" s="3" t="s">
        <v>80</v>
      </c>
      <c r="G826" s="3" t="s">
        <v>702</v>
      </c>
      <c r="H826" t="s">
        <v>71</v>
      </c>
      <c r="I826">
        <v>1</v>
      </c>
      <c r="J826" t="s">
        <v>239</v>
      </c>
      <c r="K826" s="3" t="s">
        <v>120</v>
      </c>
      <c r="L826" s="3" t="s">
        <v>183</v>
      </c>
      <c r="M826">
        <v>37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ユニフォーム赤間颯ICONIC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6</v>
      </c>
      <c r="C827" t="s">
        <v>108</v>
      </c>
      <c r="D827" s="3" t="s">
        <v>890</v>
      </c>
      <c r="E827" s="3" t="s">
        <v>90</v>
      </c>
      <c r="F827" s="3" t="s">
        <v>80</v>
      </c>
      <c r="G827" s="3" t="s">
        <v>702</v>
      </c>
      <c r="H827" t="s">
        <v>71</v>
      </c>
      <c r="I827">
        <v>1</v>
      </c>
      <c r="J827" t="s">
        <v>239</v>
      </c>
      <c r="K827" s="3" t="s">
        <v>174</v>
      </c>
      <c r="L827" s="3" t="s">
        <v>172</v>
      </c>
      <c r="M827">
        <v>34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ユニフォーム赤間颯ICONIC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7</v>
      </c>
      <c r="C828" t="s">
        <v>108</v>
      </c>
      <c r="D828" s="3" t="s">
        <v>890</v>
      </c>
      <c r="E828" s="3" t="s">
        <v>90</v>
      </c>
      <c r="F828" s="3" t="s">
        <v>80</v>
      </c>
      <c r="G828" s="3" t="s">
        <v>702</v>
      </c>
      <c r="H828" t="s">
        <v>71</v>
      </c>
      <c r="I828">
        <v>1</v>
      </c>
      <c r="J828" t="s">
        <v>239</v>
      </c>
      <c r="K828" s="3" t="s">
        <v>175</v>
      </c>
      <c r="L828" s="3" t="s">
        <v>172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ユニフォーム赤間颯ICONIC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8</v>
      </c>
      <c r="C829" t="s">
        <v>108</v>
      </c>
      <c r="D829" s="3" t="s">
        <v>890</v>
      </c>
      <c r="E829" s="3" t="s">
        <v>90</v>
      </c>
      <c r="F829" s="3" t="s">
        <v>80</v>
      </c>
      <c r="G829" s="3" t="s">
        <v>702</v>
      </c>
      <c r="H829" t="s">
        <v>71</v>
      </c>
      <c r="I829">
        <v>1</v>
      </c>
      <c r="J829" t="s">
        <v>239</v>
      </c>
      <c r="K829" s="3" t="s">
        <v>193</v>
      </c>
      <c r="L829" s="3" t="s">
        <v>235</v>
      </c>
      <c r="M829">
        <v>50</v>
      </c>
      <c r="N829">
        <v>0</v>
      </c>
      <c r="O829">
        <v>61</v>
      </c>
      <c r="P829">
        <v>0</v>
      </c>
      <c r="T82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93"/>
  <sheetViews>
    <sheetView topLeftCell="A362" workbookViewId="0">
      <selection activeCell="H408" sqref="H408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 s="3" t="s">
        <v>878</v>
      </c>
      <c r="S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 s="3" t="s">
        <v>878</v>
      </c>
      <c r="S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 s="3" t="s">
        <v>878</v>
      </c>
      <c r="S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242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242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242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242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398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242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242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242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242</v>
      </c>
      <c r="K79" t="s">
        <v>243</v>
      </c>
      <c r="L79" t="s">
        <v>183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242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242</v>
      </c>
      <c r="K81" t="s">
        <v>193</v>
      </c>
      <c r="L81" t="s">
        <v>235</v>
      </c>
      <c r="M81">
        <v>42</v>
      </c>
      <c r="N81">
        <v>0</v>
      </c>
      <c r="O81">
        <v>52</v>
      </c>
      <c r="P81">
        <v>0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193</v>
      </c>
      <c r="L82" t="s">
        <v>235</v>
      </c>
      <c r="M82">
        <v>42</v>
      </c>
      <c r="N82">
        <v>0</v>
      </c>
      <c r="O82">
        <v>52</v>
      </c>
      <c r="P82">
        <v>0</v>
      </c>
      <c r="Q82" s="3" t="s">
        <v>402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176</v>
      </c>
      <c r="L83" t="s">
        <v>287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179</v>
      </c>
      <c r="L84" t="s">
        <v>287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243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172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193</v>
      </c>
      <c r="L95" t="s">
        <v>235</v>
      </c>
      <c r="M95">
        <v>42</v>
      </c>
      <c r="N95">
        <v>0</v>
      </c>
      <c r="O95">
        <v>52</v>
      </c>
      <c r="P95">
        <v>0</v>
      </c>
      <c r="Q95" s="3" t="s">
        <v>402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242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242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242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242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398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398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242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242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242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242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242</v>
      </c>
      <c r="K132" s="3" t="s">
        <v>244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242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242</v>
      </c>
      <c r="K134" s="3" t="s">
        <v>397</v>
      </c>
      <c r="L134" s="3" t="s">
        <v>183</v>
      </c>
      <c r="M134">
        <v>36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242</v>
      </c>
      <c r="K135" s="3" t="s">
        <v>243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244</v>
      </c>
      <c r="L139" s="3" t="s">
        <v>183</v>
      </c>
      <c r="M139">
        <v>42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397</v>
      </c>
      <c r="L141" s="3" t="s">
        <v>183</v>
      </c>
      <c r="M141">
        <v>36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243</v>
      </c>
      <c r="L142" s="3" t="s">
        <v>172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193</v>
      </c>
      <c r="L144" s="3" t="s">
        <v>235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716</v>
      </c>
      <c r="D145" t="s">
        <v>396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716</v>
      </c>
      <c r="D146" t="s">
        <v>396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716</v>
      </c>
      <c r="D147" t="s">
        <v>396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716</v>
      </c>
      <c r="D148" t="s">
        <v>396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716</v>
      </c>
      <c r="D149" t="s">
        <v>396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397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716</v>
      </c>
      <c r="D150" t="s">
        <v>396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243</v>
      </c>
      <c r="L152" s="3" t="s">
        <v>235</v>
      </c>
      <c r="M152">
        <v>45</v>
      </c>
      <c r="N152">
        <v>0</v>
      </c>
      <c r="O152">
        <v>55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193</v>
      </c>
      <c r="L153" s="3" t="s">
        <v>235</v>
      </c>
      <c r="M153">
        <v>42</v>
      </c>
      <c r="N153">
        <v>0</v>
      </c>
      <c r="O153">
        <v>52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242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242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242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242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242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242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242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242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242</v>
      </c>
      <c r="K163" s="3" t="s">
        <v>244</v>
      </c>
      <c r="L163" s="3" t="s">
        <v>172</v>
      </c>
      <c r="M163">
        <v>33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242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242</v>
      </c>
      <c r="K165" s="3" t="s">
        <v>243</v>
      </c>
      <c r="L165" s="3" t="s">
        <v>172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242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183</v>
      </c>
      <c r="M171">
        <v>39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235</v>
      </c>
      <c r="M173">
        <v>51</v>
      </c>
      <c r="N173">
        <v>0</v>
      </c>
      <c r="O173">
        <v>61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193</v>
      </c>
      <c r="L174" s="3" t="s">
        <v>235</v>
      </c>
      <c r="M174">
        <v>51</v>
      </c>
      <c r="N174">
        <v>0</v>
      </c>
      <c r="O174">
        <v>61</v>
      </c>
      <c r="P174">
        <v>0</v>
      </c>
      <c r="Q174" s="3" t="s">
        <v>400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242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242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242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716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716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242</v>
      </c>
      <c r="K188" s="3" t="s">
        <v>193</v>
      </c>
      <c r="L188" s="3" t="s">
        <v>235</v>
      </c>
      <c r="M188">
        <v>50</v>
      </c>
      <c r="N188">
        <v>0</v>
      </c>
      <c r="O188">
        <v>60</v>
      </c>
      <c r="P188">
        <v>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242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242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242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242</v>
      </c>
      <c r="K204" s="3" t="s">
        <v>397</v>
      </c>
      <c r="L204" s="3" t="s">
        <v>183</v>
      </c>
      <c r="M204">
        <v>42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242</v>
      </c>
      <c r="K205" s="3" t="s">
        <v>243</v>
      </c>
      <c r="L205" s="3" t="s">
        <v>172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242</v>
      </c>
      <c r="K206" s="3" t="s">
        <v>193</v>
      </c>
      <c r="L206" s="3" t="s">
        <v>235</v>
      </c>
      <c r="M206">
        <v>44</v>
      </c>
      <c r="N206">
        <v>0</v>
      </c>
      <c r="O206">
        <v>54</v>
      </c>
      <c r="P206">
        <v>0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242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242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242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242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242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242</v>
      </c>
      <c r="K224" s="3" t="s">
        <v>244</v>
      </c>
      <c r="L224" s="3" t="s">
        <v>183</v>
      </c>
      <c r="M224">
        <v>14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242</v>
      </c>
      <c r="K225" s="3" t="s">
        <v>243</v>
      </c>
      <c r="L225" s="3" t="s">
        <v>172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242</v>
      </c>
      <c r="K226" s="3" t="s">
        <v>193</v>
      </c>
      <c r="L226" s="3" t="s">
        <v>235</v>
      </c>
      <c r="M226">
        <v>44</v>
      </c>
      <c r="N226">
        <v>0</v>
      </c>
      <c r="O226">
        <v>54</v>
      </c>
      <c r="P226">
        <v>0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242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242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242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242</v>
      </c>
      <c r="K230" s="3" t="s">
        <v>243</v>
      </c>
      <c r="L230" s="3" t="s">
        <v>172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242</v>
      </c>
      <c r="K231" s="3" t="s">
        <v>193</v>
      </c>
      <c r="L231" s="3" t="s">
        <v>235</v>
      </c>
      <c r="M231">
        <v>49</v>
      </c>
      <c r="N231">
        <v>0</v>
      </c>
      <c r="O231">
        <v>59</v>
      </c>
      <c r="P231">
        <v>0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242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242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242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242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242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242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242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716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716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242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242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242</v>
      </c>
      <c r="K254" s="3" t="s">
        <v>397</v>
      </c>
      <c r="L254" s="3" t="s">
        <v>183</v>
      </c>
      <c r="M254">
        <v>43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242</v>
      </c>
      <c r="K255" s="3" t="s">
        <v>243</v>
      </c>
      <c r="L255" s="3" t="s">
        <v>172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192</v>
      </c>
      <c r="L257" s="3" t="s">
        <v>235</v>
      </c>
      <c r="M257">
        <v>47</v>
      </c>
      <c r="N257">
        <v>0</v>
      </c>
      <c r="O257">
        <v>57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397</v>
      </c>
      <c r="L261" s="3" t="s">
        <v>183</v>
      </c>
      <c r="M261">
        <v>43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243</v>
      </c>
      <c r="L262" s="3" t="s">
        <v>188</v>
      </c>
      <c r="M262">
        <v>37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397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243</v>
      </c>
      <c r="L264" s="3" t="s">
        <v>235</v>
      </c>
      <c r="M264">
        <v>47</v>
      </c>
      <c r="N264">
        <v>0</v>
      </c>
      <c r="O264">
        <v>57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242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242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242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242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242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242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242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242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242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242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242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242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242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242</v>
      </c>
      <c r="K279" s="3" t="s">
        <v>243</v>
      </c>
      <c r="L279" s="3" t="s">
        <v>172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242</v>
      </c>
      <c r="K280" s="3" t="s">
        <v>193</v>
      </c>
      <c r="L280" s="3" t="s">
        <v>235</v>
      </c>
      <c r="M280">
        <v>49</v>
      </c>
      <c r="N280">
        <v>0</v>
      </c>
      <c r="O280">
        <v>59</v>
      </c>
      <c r="P280">
        <v>0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242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242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242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242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242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242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242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242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716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716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242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242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242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242</v>
      </c>
      <c r="K303" t="s">
        <v>413</v>
      </c>
      <c r="L303" s="3" t="s">
        <v>172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242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242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242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242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407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407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407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242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675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242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675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242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675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242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675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242</v>
      </c>
      <c r="K318" s="3" t="s">
        <v>397</v>
      </c>
      <c r="L318" s="3" t="s">
        <v>183</v>
      </c>
      <c r="M318">
        <v>45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675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242</v>
      </c>
      <c r="K319" s="3" t="s">
        <v>243</v>
      </c>
      <c r="L319" s="3" t="s">
        <v>172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242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242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242</v>
      </c>
      <c r="K324" s="3" t="s">
        <v>243</v>
      </c>
      <c r="L324" s="3" t="s">
        <v>172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242</v>
      </c>
      <c r="K325" s="3" t="s">
        <v>193</v>
      </c>
      <c r="L325" s="3" t="s">
        <v>235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242</v>
      </c>
      <c r="K326" s="3" t="s">
        <v>179</v>
      </c>
      <c r="L326" s="3" t="s">
        <v>235</v>
      </c>
      <c r="M326">
        <v>57</v>
      </c>
      <c r="N326">
        <v>0</v>
      </c>
      <c r="O326">
        <v>64</v>
      </c>
      <c r="P326">
        <v>0</v>
      </c>
      <c r="Q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242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242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242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678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678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680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682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682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242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684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684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242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398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407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398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407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242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242</v>
      </c>
      <c r="K357" s="3" t="s">
        <v>244</v>
      </c>
      <c r="L357" s="3" t="s">
        <v>172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242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242</v>
      </c>
      <c r="K359" s="3" t="s">
        <v>243</v>
      </c>
      <c r="L359" s="3" t="s">
        <v>172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242</v>
      </c>
      <c r="K360" s="3" t="s">
        <v>179</v>
      </c>
      <c r="L360" s="3" t="s">
        <v>235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188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193</v>
      </c>
      <c r="L366" s="3" t="s">
        <v>235</v>
      </c>
      <c r="M366">
        <v>50</v>
      </c>
      <c r="N366">
        <v>0</v>
      </c>
      <c r="O366">
        <v>60</v>
      </c>
      <c r="P366">
        <v>0</v>
      </c>
      <c r="Q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193</v>
      </c>
      <c r="L367" s="3" t="s">
        <v>235</v>
      </c>
      <c r="M367">
        <v>50</v>
      </c>
      <c r="N367">
        <v>0</v>
      </c>
      <c r="O367">
        <v>60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295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295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242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242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242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242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242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700</v>
      </c>
      <c r="E376" s="3" t="s">
        <v>90</v>
      </c>
      <c r="F376" s="3" t="s">
        <v>78</v>
      </c>
      <c r="G376" s="3" t="s">
        <v>702</v>
      </c>
      <c r="H376" t="s">
        <v>71</v>
      </c>
      <c r="I376">
        <v>1</v>
      </c>
      <c r="J376" t="s">
        <v>407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700</v>
      </c>
      <c r="E377" s="3" t="s">
        <v>90</v>
      </c>
      <c r="F377" s="3" t="s">
        <v>78</v>
      </c>
      <c r="G377" s="3" t="s">
        <v>702</v>
      </c>
      <c r="H377" t="s">
        <v>71</v>
      </c>
      <c r="I377">
        <v>1</v>
      </c>
      <c r="J377" t="s">
        <v>407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705</v>
      </c>
      <c r="E378" s="3" t="s">
        <v>90</v>
      </c>
      <c r="F378" s="3" t="s">
        <v>78</v>
      </c>
      <c r="G378" s="3" t="s">
        <v>702</v>
      </c>
      <c r="H378" t="s">
        <v>71</v>
      </c>
      <c r="I378">
        <v>1</v>
      </c>
      <c r="J378" t="s">
        <v>407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705</v>
      </c>
      <c r="E379" s="3" t="s">
        <v>90</v>
      </c>
      <c r="F379" s="3" t="s">
        <v>78</v>
      </c>
      <c r="G379" s="3" t="s">
        <v>702</v>
      </c>
      <c r="H379" t="s">
        <v>71</v>
      </c>
      <c r="I379">
        <v>1</v>
      </c>
      <c r="J379" t="s">
        <v>407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ユニフォーム沼井和馬ICONIC</v>
      </c>
    </row>
    <row r="380" spans="1:20" x14ac:dyDescent="0.3">
      <c r="A380">
        <f>VLOOKUP(Toss[[#This Row],[No用]],SetNo[[No.用]:[vlookup 用]],2,FALSE)</f>
        <v>140</v>
      </c>
      <c r="B380">
        <f>IF(A379&lt;&gt;Toss[[#This Row],[No]],1,B379+1)</f>
        <v>1</v>
      </c>
      <c r="C380" t="s">
        <v>108</v>
      </c>
      <c r="D380" s="3" t="s">
        <v>880</v>
      </c>
      <c r="E380" s="3" t="s">
        <v>90</v>
      </c>
      <c r="F380" s="3" t="s">
        <v>78</v>
      </c>
      <c r="G380" s="3" t="s">
        <v>702</v>
      </c>
      <c r="H380" t="s">
        <v>71</v>
      </c>
      <c r="I380">
        <v>1</v>
      </c>
      <c r="J380" t="s">
        <v>407</v>
      </c>
      <c r="K380" s="3" t="s">
        <v>176</v>
      </c>
      <c r="L380" s="3" t="s">
        <v>172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ユニフォーム潜尚保ICONIC</v>
      </c>
    </row>
    <row r="381" spans="1:20" x14ac:dyDescent="0.3">
      <c r="A381">
        <f>VLOOKUP(Toss[[#This Row],[No用]],SetNo[[No.用]:[vlookup 用]],2,FALSE)</f>
        <v>140</v>
      </c>
      <c r="B381">
        <f>IF(A380&lt;&gt;Toss[[#This Row],[No]],1,B380+1)</f>
        <v>2</v>
      </c>
      <c r="C381" t="s">
        <v>108</v>
      </c>
      <c r="D381" s="3" t="s">
        <v>880</v>
      </c>
      <c r="E381" s="3" t="s">
        <v>90</v>
      </c>
      <c r="F381" s="3" t="s">
        <v>78</v>
      </c>
      <c r="G381" s="3" t="s">
        <v>702</v>
      </c>
      <c r="H381" t="s">
        <v>71</v>
      </c>
      <c r="I381">
        <v>1</v>
      </c>
      <c r="J381" t="s">
        <v>407</v>
      </c>
      <c r="K381" s="3" t="s">
        <v>177</v>
      </c>
      <c r="L381" s="3" t="s">
        <v>172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ユニフォーム潜尚保ICONIC</v>
      </c>
    </row>
    <row r="382" spans="1:20" x14ac:dyDescent="0.3">
      <c r="A382">
        <f>VLOOKUP(Toss[[#This Row],[No用]],SetNo[[No.用]:[vlookup 用]],2,FALSE)</f>
        <v>141</v>
      </c>
      <c r="B382">
        <f>IF(A381&lt;&gt;Toss[[#This Row],[No]],1,B381+1)</f>
        <v>1</v>
      </c>
      <c r="C382" t="s">
        <v>108</v>
      </c>
      <c r="D382" s="3" t="s">
        <v>882</v>
      </c>
      <c r="E382" s="3" t="s">
        <v>90</v>
      </c>
      <c r="F382" s="3" t="s">
        <v>78</v>
      </c>
      <c r="G382" s="3" t="s">
        <v>702</v>
      </c>
      <c r="H382" t="s">
        <v>71</v>
      </c>
      <c r="I382">
        <v>1</v>
      </c>
      <c r="J382" t="s">
        <v>407</v>
      </c>
      <c r="K382" s="3" t="s">
        <v>176</v>
      </c>
      <c r="L382" s="3" t="s">
        <v>172</v>
      </c>
      <c r="M382">
        <v>23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ユニフォーム高千穂恵也ICONIC</v>
      </c>
    </row>
    <row r="383" spans="1:20" x14ac:dyDescent="0.3">
      <c r="A383">
        <f>VLOOKUP(Toss[[#This Row],[No用]],SetNo[[No.用]:[vlookup 用]],2,FALSE)</f>
        <v>141</v>
      </c>
      <c r="B383">
        <f>IF(A382&lt;&gt;Toss[[#This Row],[No]],1,B382+1)</f>
        <v>2</v>
      </c>
      <c r="C383" t="s">
        <v>108</v>
      </c>
      <c r="D383" s="3" t="s">
        <v>882</v>
      </c>
      <c r="E383" s="3" t="s">
        <v>90</v>
      </c>
      <c r="F383" s="3" t="s">
        <v>78</v>
      </c>
      <c r="G383" s="3" t="s">
        <v>702</v>
      </c>
      <c r="H383" t="s">
        <v>71</v>
      </c>
      <c r="I383">
        <v>1</v>
      </c>
      <c r="J383" t="s">
        <v>407</v>
      </c>
      <c r="K383" s="3" t="s">
        <v>177</v>
      </c>
      <c r="L383" s="3" t="s">
        <v>172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ユニフォーム高千穂恵也ICONIC</v>
      </c>
    </row>
    <row r="384" spans="1:20" x14ac:dyDescent="0.3">
      <c r="A384">
        <f>VLOOKUP(Toss[[#This Row],[No用]],SetNo[[No.用]:[vlookup 用]],2,FALSE)</f>
        <v>142</v>
      </c>
      <c r="B384">
        <f>IF(A383&lt;&gt;Toss[[#This Row],[No]],1,B383+1)</f>
        <v>1</v>
      </c>
      <c r="C384" t="s">
        <v>108</v>
      </c>
      <c r="D384" s="3" t="s">
        <v>884</v>
      </c>
      <c r="E384" s="3" t="s">
        <v>90</v>
      </c>
      <c r="F384" s="3" t="s">
        <v>82</v>
      </c>
      <c r="G384" s="3" t="s">
        <v>702</v>
      </c>
      <c r="H384" t="s">
        <v>71</v>
      </c>
      <c r="I384">
        <v>1</v>
      </c>
      <c r="J384" t="s">
        <v>407</v>
      </c>
      <c r="K384" s="3" t="s">
        <v>176</v>
      </c>
      <c r="L384" s="3" t="s">
        <v>172</v>
      </c>
      <c r="M384">
        <v>24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ユニフォーム広尾倖児ICONIC</v>
      </c>
    </row>
    <row r="385" spans="1:20" x14ac:dyDescent="0.3">
      <c r="A385">
        <f>VLOOKUP(Toss[[#This Row],[No用]],SetNo[[No.用]:[vlookup 用]],2,FALSE)</f>
        <v>142</v>
      </c>
      <c r="B385">
        <f>IF(A384&lt;&gt;Toss[[#This Row],[No]],1,B384+1)</f>
        <v>2</v>
      </c>
      <c r="C385" t="s">
        <v>108</v>
      </c>
      <c r="D385" s="3" t="s">
        <v>884</v>
      </c>
      <c r="E385" s="3" t="s">
        <v>90</v>
      </c>
      <c r="F385" s="3" t="s">
        <v>82</v>
      </c>
      <c r="G385" s="3" t="s">
        <v>702</v>
      </c>
      <c r="H385" t="s">
        <v>71</v>
      </c>
      <c r="I385">
        <v>1</v>
      </c>
      <c r="J385" t="s">
        <v>407</v>
      </c>
      <c r="K385" s="3" t="s">
        <v>177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ユニフォーム広尾倖児ICONIC</v>
      </c>
    </row>
    <row r="386" spans="1:20" x14ac:dyDescent="0.3">
      <c r="A386">
        <f>VLOOKUP(Toss[[#This Row],[No用]],SetNo[[No.用]:[vlookup 用]],2,FALSE)</f>
        <v>143</v>
      </c>
      <c r="B386">
        <f>IF(A385&lt;&gt;Toss[[#This Row],[No]],1,B385+1)</f>
        <v>1</v>
      </c>
      <c r="C386" t="s">
        <v>108</v>
      </c>
      <c r="D386" s="3" t="s">
        <v>886</v>
      </c>
      <c r="E386" s="3" t="s">
        <v>90</v>
      </c>
      <c r="F386" s="3" t="s">
        <v>74</v>
      </c>
      <c r="G386" s="3" t="s">
        <v>702</v>
      </c>
      <c r="H386" t="s">
        <v>71</v>
      </c>
      <c r="I386">
        <v>1</v>
      </c>
      <c r="J386" t="s">
        <v>407</v>
      </c>
      <c r="K386" s="3" t="s">
        <v>176</v>
      </c>
      <c r="L386" s="3" t="s">
        <v>183</v>
      </c>
      <c r="M386">
        <v>34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ユニフォーム先島伊澄ICONIC</v>
      </c>
    </row>
    <row r="387" spans="1:20" x14ac:dyDescent="0.3">
      <c r="A387">
        <f>VLOOKUP(Toss[[#This Row],[No用]],SetNo[[No.用]:[vlookup 用]],2,FALSE)</f>
        <v>143</v>
      </c>
      <c r="B387">
        <f>IF(A386&lt;&gt;Toss[[#This Row],[No]],1,B386+1)</f>
        <v>2</v>
      </c>
      <c r="C387" t="s">
        <v>108</v>
      </c>
      <c r="D387" s="3" t="s">
        <v>886</v>
      </c>
      <c r="E387" s="3" t="s">
        <v>90</v>
      </c>
      <c r="F387" s="3" t="s">
        <v>74</v>
      </c>
      <c r="G387" s="3" t="s">
        <v>702</v>
      </c>
      <c r="H387" t="s">
        <v>71</v>
      </c>
      <c r="I387">
        <v>1</v>
      </c>
      <c r="J387" t="s">
        <v>407</v>
      </c>
      <c r="K387" s="3" t="s">
        <v>179</v>
      </c>
      <c r="L387" s="3" t="s">
        <v>188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ユニフォーム先島伊澄ICONIC</v>
      </c>
    </row>
    <row r="388" spans="1:20" x14ac:dyDescent="0.3">
      <c r="A388">
        <f>VLOOKUP(Toss[[#This Row],[No用]],SetNo[[No.用]:[vlookup 用]],2,FALSE)</f>
        <v>143</v>
      </c>
      <c r="B388">
        <f>IF(A387&lt;&gt;Toss[[#This Row],[No]],1,B387+1)</f>
        <v>3</v>
      </c>
      <c r="C388" t="s">
        <v>108</v>
      </c>
      <c r="D388" s="3" t="s">
        <v>886</v>
      </c>
      <c r="E388" s="3" t="s">
        <v>90</v>
      </c>
      <c r="F388" s="3" t="s">
        <v>74</v>
      </c>
      <c r="G388" s="3" t="s">
        <v>702</v>
      </c>
      <c r="H388" t="s">
        <v>71</v>
      </c>
      <c r="I388">
        <v>1</v>
      </c>
      <c r="J388" t="s">
        <v>407</v>
      </c>
      <c r="K388" s="3" t="s">
        <v>191</v>
      </c>
      <c r="L388" s="3" t="s">
        <v>172</v>
      </c>
      <c r="M388">
        <v>31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ユニフォーム先島伊澄ICONIC</v>
      </c>
    </row>
    <row r="389" spans="1:20" x14ac:dyDescent="0.3">
      <c r="A389">
        <f>VLOOKUP(Toss[[#This Row],[No用]],SetNo[[No.用]:[vlookup 用]],2,FALSE)</f>
        <v>143</v>
      </c>
      <c r="B389">
        <f>IF(A388&lt;&gt;Toss[[#This Row],[No]],1,B388+1)</f>
        <v>4</v>
      </c>
      <c r="C389" t="s">
        <v>108</v>
      </c>
      <c r="D389" s="3" t="s">
        <v>886</v>
      </c>
      <c r="E389" s="3" t="s">
        <v>90</v>
      </c>
      <c r="F389" s="3" t="s">
        <v>74</v>
      </c>
      <c r="G389" s="3" t="s">
        <v>702</v>
      </c>
      <c r="H389" t="s">
        <v>71</v>
      </c>
      <c r="I389">
        <v>1</v>
      </c>
      <c r="J389" t="s">
        <v>407</v>
      </c>
      <c r="K389" s="3" t="s">
        <v>243</v>
      </c>
      <c r="L389" s="3" t="s">
        <v>172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ユニフォーム先島伊澄ICONIC</v>
      </c>
    </row>
    <row r="390" spans="1:20" x14ac:dyDescent="0.3">
      <c r="A390">
        <f>VLOOKUP(Toss[[#This Row],[No用]],SetNo[[No.用]:[vlookup 用]],2,FALSE)</f>
        <v>143</v>
      </c>
      <c r="B390">
        <f>IF(A389&lt;&gt;Toss[[#This Row],[No]],1,B389+1)</f>
        <v>5</v>
      </c>
      <c r="C390" t="s">
        <v>108</v>
      </c>
      <c r="D390" s="3" t="s">
        <v>886</v>
      </c>
      <c r="E390" s="3" t="s">
        <v>90</v>
      </c>
      <c r="F390" s="3" t="s">
        <v>74</v>
      </c>
      <c r="G390" s="3" t="s">
        <v>702</v>
      </c>
      <c r="H390" t="s">
        <v>71</v>
      </c>
      <c r="I390">
        <v>1</v>
      </c>
      <c r="J390" t="s">
        <v>407</v>
      </c>
      <c r="K390" s="3" t="s">
        <v>193</v>
      </c>
      <c r="L390" s="3" t="s">
        <v>235</v>
      </c>
      <c r="M390">
        <v>46</v>
      </c>
      <c r="N390">
        <v>0</v>
      </c>
      <c r="O390">
        <v>56</v>
      </c>
      <c r="P390">
        <v>0</v>
      </c>
      <c r="T390" t="str">
        <f>Toss[[#This Row],[服装]]&amp;Toss[[#This Row],[名前]]&amp;Toss[[#This Row],[レアリティ]]</f>
        <v>ユニフォーム先島伊澄ICONIC</v>
      </c>
    </row>
    <row r="391" spans="1:20" x14ac:dyDescent="0.3">
      <c r="A391">
        <f>VLOOKUP(Toss[[#This Row],[No用]],SetNo[[No.用]:[vlookup 用]],2,FALSE)</f>
        <v>144</v>
      </c>
      <c r="B391">
        <f>IF(A390&lt;&gt;Toss[[#This Row],[No]],1,B390+1)</f>
        <v>1</v>
      </c>
      <c r="C391" t="s">
        <v>108</v>
      </c>
      <c r="D391" s="3" t="s">
        <v>888</v>
      </c>
      <c r="E391" s="3" t="s">
        <v>90</v>
      </c>
      <c r="F391" s="3" t="s">
        <v>82</v>
      </c>
      <c r="G391" s="3" t="s">
        <v>702</v>
      </c>
      <c r="H391" t="s">
        <v>71</v>
      </c>
      <c r="I391">
        <v>1</v>
      </c>
      <c r="J391" t="s">
        <v>407</v>
      </c>
      <c r="K391" s="3" t="s">
        <v>176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ユニフォーム背黒晃彦ICONIC</v>
      </c>
    </row>
    <row r="392" spans="1:20" x14ac:dyDescent="0.3">
      <c r="A392">
        <f>VLOOKUP(Toss[[#This Row],[No用]],SetNo[[No.用]:[vlookup 用]],2,FALSE)</f>
        <v>144</v>
      </c>
      <c r="B392">
        <f>IF(A391&lt;&gt;Toss[[#This Row],[No]],1,B391+1)</f>
        <v>2</v>
      </c>
      <c r="C392" t="s">
        <v>108</v>
      </c>
      <c r="D392" s="3" t="s">
        <v>888</v>
      </c>
      <c r="E392" s="3" t="s">
        <v>90</v>
      </c>
      <c r="F392" s="3" t="s">
        <v>82</v>
      </c>
      <c r="G392" s="3" t="s">
        <v>702</v>
      </c>
      <c r="H392" t="s">
        <v>71</v>
      </c>
      <c r="I392">
        <v>1</v>
      </c>
      <c r="J392" t="s">
        <v>407</v>
      </c>
      <c r="K392" s="3" t="s">
        <v>177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ユニフォーム背黒晃彦ICONIC</v>
      </c>
    </row>
    <row r="393" spans="1:20" x14ac:dyDescent="0.3">
      <c r="A393">
        <f>VLOOKUP(Toss[[#This Row],[No用]],SetNo[[No.用]:[vlookup 用]],2,FALSE)</f>
        <v>145</v>
      </c>
      <c r="B393">
        <f>IF(A392&lt;&gt;Toss[[#This Row],[No]],1,B392+1)</f>
        <v>1</v>
      </c>
      <c r="C393" t="s">
        <v>108</v>
      </c>
      <c r="D393" s="3" t="s">
        <v>890</v>
      </c>
      <c r="E393" s="3" t="s">
        <v>90</v>
      </c>
      <c r="F393" s="3" t="s">
        <v>80</v>
      </c>
      <c r="G393" s="3" t="s">
        <v>702</v>
      </c>
      <c r="H393" t="s">
        <v>71</v>
      </c>
      <c r="I393">
        <v>1</v>
      </c>
      <c r="J393" t="s">
        <v>407</v>
      </c>
      <c r="K393" s="3" t="s">
        <v>176</v>
      </c>
      <c r="L393" s="3" t="s">
        <v>172</v>
      </c>
      <c r="M393">
        <v>26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53"/>
  <sheetViews>
    <sheetView topLeftCell="A512" workbookViewId="0">
      <selection activeCell="Q553" sqref="Q553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869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245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193</v>
      </c>
      <c r="L78" t="s">
        <v>235</v>
      </c>
      <c r="M78">
        <v>41</v>
      </c>
      <c r="N78">
        <v>0</v>
      </c>
      <c r="O78">
        <v>51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193</v>
      </c>
      <c r="L79" t="s">
        <v>235</v>
      </c>
      <c r="M79">
        <v>41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245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245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245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245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193</v>
      </c>
      <c r="L90" t="s">
        <v>235</v>
      </c>
      <c r="M90">
        <v>41</v>
      </c>
      <c r="N90">
        <v>0</v>
      </c>
      <c r="O90">
        <v>51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193</v>
      </c>
      <c r="L91" t="s">
        <v>235</v>
      </c>
      <c r="M91">
        <v>41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398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245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398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245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398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398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s="3" t="s">
        <v>193</v>
      </c>
      <c r="L98" s="3" t="s">
        <v>235</v>
      </c>
      <c r="M98">
        <v>42</v>
      </c>
      <c r="N98">
        <v>0</v>
      </c>
      <c r="O98">
        <v>52</v>
      </c>
      <c r="P98">
        <v>0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245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245</v>
      </c>
      <c r="K106" t="s">
        <v>181</v>
      </c>
      <c r="L106" t="s">
        <v>235</v>
      </c>
      <c r="M106">
        <v>39</v>
      </c>
      <c r="N106">
        <v>5</v>
      </c>
      <c r="O106">
        <v>49</v>
      </c>
      <c r="P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245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245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245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42</v>
      </c>
      <c r="N115">
        <v>0</v>
      </c>
      <c r="O115">
        <v>52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245</v>
      </c>
      <c r="K122" t="s">
        <v>281</v>
      </c>
      <c r="L122" t="s">
        <v>183</v>
      </c>
      <c r="M122">
        <v>37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245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281</v>
      </c>
      <c r="L127" t="s">
        <v>183</v>
      </c>
      <c r="M127">
        <v>37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181</v>
      </c>
      <c r="L130" t="s">
        <v>235</v>
      </c>
      <c r="M130">
        <v>44</v>
      </c>
      <c r="N130">
        <v>0</v>
      </c>
      <c r="O130">
        <v>54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281</v>
      </c>
      <c r="L133" t="s">
        <v>183</v>
      </c>
      <c r="M133">
        <v>37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193</v>
      </c>
      <c r="L136" t="s">
        <v>235</v>
      </c>
      <c r="M136">
        <v>44</v>
      </c>
      <c r="N136">
        <v>0</v>
      </c>
      <c r="O136">
        <v>54</v>
      </c>
      <c r="P136">
        <v>0</v>
      </c>
      <c r="Q136" t="s">
        <v>294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398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398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398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398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s="3" t="s">
        <v>193</v>
      </c>
      <c r="L143" s="3" t="s">
        <v>235</v>
      </c>
      <c r="M143">
        <v>46</v>
      </c>
      <c r="N143">
        <v>0</v>
      </c>
      <c r="O143">
        <v>56</v>
      </c>
      <c r="P143">
        <v>0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245</v>
      </c>
      <c r="M144">
        <v>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245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245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245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245</v>
      </c>
      <c r="K148" t="s">
        <v>296</v>
      </c>
      <c r="L148" t="s">
        <v>183</v>
      </c>
      <c r="M148">
        <v>36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193</v>
      </c>
      <c r="L150" t="s">
        <v>235</v>
      </c>
      <c r="M150">
        <v>46</v>
      </c>
      <c r="N150">
        <v>0</v>
      </c>
      <c r="O150">
        <v>56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245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245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281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45</v>
      </c>
      <c r="N159">
        <v>0</v>
      </c>
      <c r="O159">
        <v>55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296</v>
      </c>
      <c r="L163" t="s">
        <v>183</v>
      </c>
      <c r="M163">
        <v>37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298</v>
      </c>
      <c r="L164" t="s">
        <v>183</v>
      </c>
      <c r="M164">
        <v>40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193</v>
      </c>
      <c r="L166" t="s">
        <v>235</v>
      </c>
      <c r="M166">
        <v>45</v>
      </c>
      <c r="N166">
        <v>0</v>
      </c>
      <c r="O166">
        <v>55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245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245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245</v>
      </c>
      <c r="K169" t="s">
        <v>296</v>
      </c>
      <c r="L169" t="s">
        <v>172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245</v>
      </c>
      <c r="K170" t="s">
        <v>298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193</v>
      </c>
      <c r="L172" t="s">
        <v>235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245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245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245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245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193</v>
      </c>
      <c r="L181" t="s">
        <v>235</v>
      </c>
      <c r="M181">
        <v>43</v>
      </c>
      <c r="N181">
        <v>0</v>
      </c>
      <c r="O181">
        <v>53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193</v>
      </c>
      <c r="L186" t="s">
        <v>235</v>
      </c>
      <c r="M186">
        <v>51</v>
      </c>
      <c r="N186">
        <v>5</v>
      </c>
      <c r="O186">
        <v>61</v>
      </c>
      <c r="P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245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245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245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245</v>
      </c>
      <c r="K190" t="s">
        <v>296</v>
      </c>
      <c r="L190" t="s">
        <v>183</v>
      </c>
      <c r="M190">
        <v>41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193</v>
      </c>
      <c r="L191" t="s">
        <v>235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296</v>
      </c>
      <c r="L195" t="s">
        <v>183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193</v>
      </c>
      <c r="L196" t="s">
        <v>235</v>
      </c>
      <c r="M196">
        <v>43</v>
      </c>
      <c r="N196">
        <v>0</v>
      </c>
      <c r="O196">
        <v>53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296</v>
      </c>
      <c r="L200" t="s">
        <v>172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245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245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245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245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716</v>
      </c>
      <c r="D205" t="s">
        <v>396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716</v>
      </c>
      <c r="D206" t="s">
        <v>396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716</v>
      </c>
      <c r="D207" t="s">
        <v>396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245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245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193</v>
      </c>
      <c r="L213" s="3" t="s">
        <v>235</v>
      </c>
      <c r="M213">
        <v>41</v>
      </c>
      <c r="N213">
        <v>0</v>
      </c>
      <c r="O213">
        <v>51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245</v>
      </c>
      <c r="M218">
        <v>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245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245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245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245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245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245</v>
      </c>
      <c r="K232" s="3" t="s">
        <v>281</v>
      </c>
      <c r="L232" s="3" t="s">
        <v>183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193</v>
      </c>
      <c r="L234" s="3" t="s">
        <v>235</v>
      </c>
      <c r="M234">
        <v>47</v>
      </c>
      <c r="N234">
        <v>0</v>
      </c>
      <c r="O234">
        <v>57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281</v>
      </c>
      <c r="L237" s="3" t="s">
        <v>183</v>
      </c>
      <c r="M237">
        <v>39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193</v>
      </c>
      <c r="L239" s="3" t="s">
        <v>235</v>
      </c>
      <c r="M239">
        <v>47</v>
      </c>
      <c r="N239">
        <v>0</v>
      </c>
      <c r="O239">
        <v>57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193</v>
      </c>
      <c r="L240" s="3" t="s">
        <v>235</v>
      </c>
      <c r="M240">
        <v>47</v>
      </c>
      <c r="N240">
        <v>0</v>
      </c>
      <c r="O240">
        <v>57</v>
      </c>
      <c r="P240">
        <v>0</v>
      </c>
      <c r="Q240" s="3" t="s">
        <v>401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245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245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245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281</v>
      </c>
      <c r="L247" s="3" t="s">
        <v>183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49</v>
      </c>
      <c r="N249">
        <v>0</v>
      </c>
      <c r="O249">
        <v>59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193</v>
      </c>
      <c r="L255" s="3" t="s">
        <v>235</v>
      </c>
      <c r="M255">
        <v>44</v>
      </c>
      <c r="N255">
        <v>0</v>
      </c>
      <c r="O255">
        <v>54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716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716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716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716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281</v>
      </c>
      <c r="L259" s="3" t="s">
        <v>188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298</v>
      </c>
      <c r="L261" s="3" t="s">
        <v>188</v>
      </c>
      <c r="M261">
        <v>29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181</v>
      </c>
      <c r="L263" s="3" t="s">
        <v>235</v>
      </c>
      <c r="M263">
        <v>44</v>
      </c>
      <c r="N263">
        <v>0</v>
      </c>
      <c r="O263">
        <v>54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245</v>
      </c>
      <c r="K265" s="3"/>
      <c r="L265" s="3"/>
      <c r="M265">
        <v>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245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245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245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245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245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245</v>
      </c>
      <c r="K276" s="3" t="s">
        <v>298</v>
      </c>
      <c r="L276" s="3" t="s">
        <v>183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181</v>
      </c>
      <c r="L278" s="3" t="s">
        <v>235</v>
      </c>
      <c r="M278">
        <v>44</v>
      </c>
      <c r="N278">
        <v>0</v>
      </c>
      <c r="O278">
        <v>54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245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245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296</v>
      </c>
      <c r="L283" s="3" t="s">
        <v>183</v>
      </c>
      <c r="M283">
        <v>36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181</v>
      </c>
      <c r="L285" s="3" t="s">
        <v>235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245</v>
      </c>
      <c r="M286">
        <v>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245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245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245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245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298</v>
      </c>
      <c r="L294" s="3" t="s">
        <v>183</v>
      </c>
      <c r="M294">
        <v>42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193</v>
      </c>
      <c r="L296" s="3" t="s">
        <v>235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245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245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245</v>
      </c>
      <c r="K299" s="3" t="s">
        <v>296</v>
      </c>
      <c r="L299" s="3" t="s">
        <v>183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193</v>
      </c>
      <c r="L301" s="3" t="s">
        <v>235</v>
      </c>
      <c r="M301">
        <v>47</v>
      </c>
      <c r="N301">
        <v>0</v>
      </c>
      <c r="O301">
        <v>57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245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245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281</v>
      </c>
      <c r="L307" s="3" t="s">
        <v>183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193</v>
      </c>
      <c r="L309" s="3" t="s">
        <v>235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181</v>
      </c>
      <c r="L314" s="3" t="s">
        <v>235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245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245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245</v>
      </c>
      <c r="K318" s="3"/>
      <c r="L318" s="3"/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245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245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245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245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245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245</v>
      </c>
      <c r="K328" s="3"/>
      <c r="L328" s="3"/>
      <c r="M328">
        <v>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245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245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245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296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245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193</v>
      </c>
      <c r="L342" s="3" t="s">
        <v>235</v>
      </c>
      <c r="M342">
        <v>50</v>
      </c>
      <c r="N342">
        <v>5</v>
      </c>
      <c r="O342">
        <v>60</v>
      </c>
      <c r="P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716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245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716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245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716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50</v>
      </c>
      <c r="N345">
        <v>5</v>
      </c>
      <c r="O345">
        <v>60</v>
      </c>
      <c r="P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245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245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245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245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245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245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245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245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245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193</v>
      </c>
      <c r="L365" s="3" t="s">
        <v>235</v>
      </c>
      <c r="M365">
        <v>45</v>
      </c>
      <c r="N365">
        <v>0</v>
      </c>
      <c r="O365">
        <v>55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281</v>
      </c>
      <c r="L371" s="3" t="s">
        <v>183</v>
      </c>
      <c r="M371">
        <v>43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181</v>
      </c>
      <c r="L373" s="3" t="s">
        <v>235</v>
      </c>
      <c r="M373">
        <v>38</v>
      </c>
      <c r="N373">
        <v>0</v>
      </c>
      <c r="O373">
        <v>48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245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245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245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245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193</v>
      </c>
      <c r="L383" s="3" t="s">
        <v>235</v>
      </c>
      <c r="M383">
        <v>42</v>
      </c>
      <c r="N383">
        <v>0</v>
      </c>
      <c r="O383">
        <v>52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245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245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245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245</v>
      </c>
      <c r="K395" s="3" t="s">
        <v>296</v>
      </c>
      <c r="L395" s="3" t="s">
        <v>183</v>
      </c>
      <c r="M395">
        <v>43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235</v>
      </c>
      <c r="M397">
        <v>47</v>
      </c>
      <c r="N397">
        <v>0</v>
      </c>
      <c r="O397">
        <v>57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245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245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245</v>
      </c>
      <c r="K400" s="3" t="s">
        <v>281</v>
      </c>
      <c r="L400" s="3" t="s">
        <v>183</v>
      </c>
      <c r="M400">
        <v>45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193</v>
      </c>
      <c r="L402" s="3" t="s">
        <v>235</v>
      </c>
      <c r="M402">
        <v>51</v>
      </c>
      <c r="N402">
        <v>0</v>
      </c>
      <c r="O402">
        <v>61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281</v>
      </c>
      <c r="L405" s="3" t="s">
        <v>183</v>
      </c>
      <c r="M405">
        <v>45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245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245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298</v>
      </c>
      <c r="L412" s="3" t="s">
        <v>188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193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245</v>
      </c>
      <c r="K416" s="3" t="s">
        <v>296</v>
      </c>
      <c r="L416" s="3" t="s">
        <v>183</v>
      </c>
      <c r="M416">
        <v>45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245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193</v>
      </c>
      <c r="L418" s="3" t="s">
        <v>235</v>
      </c>
      <c r="M418">
        <v>49</v>
      </c>
      <c r="N418">
        <v>0</v>
      </c>
      <c r="O418">
        <v>59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716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716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716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281</v>
      </c>
      <c r="L422" s="3" t="s">
        <v>188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296</v>
      </c>
      <c r="L423" s="3" t="s">
        <v>183</v>
      </c>
      <c r="M423">
        <v>45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193</v>
      </c>
      <c r="L425" s="3" t="s">
        <v>235</v>
      </c>
      <c r="M425">
        <v>49</v>
      </c>
      <c r="N425">
        <v>0</v>
      </c>
      <c r="O425">
        <v>59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235</v>
      </c>
      <c r="M426">
        <v>49</v>
      </c>
      <c r="N426">
        <v>0</v>
      </c>
      <c r="O426">
        <v>59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245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245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245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245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416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416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245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245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245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245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235</v>
      </c>
      <c r="M446">
        <v>50</v>
      </c>
      <c r="N446">
        <v>0</v>
      </c>
      <c r="O446">
        <v>60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235</v>
      </c>
      <c r="M447">
        <v>52</v>
      </c>
      <c r="N447">
        <v>0</v>
      </c>
      <c r="O447">
        <v>62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245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245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245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281</v>
      </c>
      <c r="L454" s="3" t="s">
        <v>183</v>
      </c>
      <c r="M454">
        <v>39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193</v>
      </c>
      <c r="L455" s="3" t="s">
        <v>235</v>
      </c>
      <c r="M455">
        <v>47</v>
      </c>
      <c r="N455">
        <v>0</v>
      </c>
      <c r="O455">
        <v>57</v>
      </c>
      <c r="P455">
        <v>0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281</v>
      </c>
      <c r="L459" s="3" t="s">
        <v>183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193</v>
      </c>
      <c r="L460" s="3" t="s">
        <v>235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680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245</v>
      </c>
      <c r="M461">
        <v>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684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684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245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245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245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245</v>
      </c>
      <c r="K471" s="3" t="s">
        <v>281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298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193</v>
      </c>
      <c r="L475" s="3" t="s">
        <v>235</v>
      </c>
      <c r="M475">
        <v>51</v>
      </c>
      <c r="N475">
        <v>0</v>
      </c>
      <c r="O475">
        <v>61</v>
      </c>
      <c r="P475">
        <v>0</v>
      </c>
      <c r="Q475" s="3" t="s">
        <v>712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193</v>
      </c>
      <c r="L476" s="3" t="s">
        <v>235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281</v>
      </c>
      <c r="L480" s="3" t="s">
        <v>183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298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193</v>
      </c>
      <c r="L484" s="3" t="s">
        <v>235</v>
      </c>
      <c r="M484">
        <v>51</v>
      </c>
      <c r="N484">
        <v>0</v>
      </c>
      <c r="O484">
        <v>61</v>
      </c>
      <c r="P484">
        <v>0</v>
      </c>
      <c r="Q484" s="3" t="s">
        <v>712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281</v>
      </c>
      <c r="L485" s="3" t="s">
        <v>235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398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398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398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416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398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416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193</v>
      </c>
      <c r="L494" s="3" t="s">
        <v>235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193</v>
      </c>
      <c r="L499" s="3" t="s">
        <v>235</v>
      </c>
      <c r="M499">
        <v>47</v>
      </c>
      <c r="N499">
        <v>0</v>
      </c>
      <c r="O499">
        <v>57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245</v>
      </c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295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245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295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295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245</v>
      </c>
      <c r="K512" s="3" t="s">
        <v>281</v>
      </c>
      <c r="L512" s="3" t="s">
        <v>183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295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245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298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193</v>
      </c>
      <c r="L516" s="3" t="s">
        <v>235</v>
      </c>
      <c r="M516">
        <v>51</v>
      </c>
      <c r="N516">
        <v>0</v>
      </c>
      <c r="O516">
        <v>61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245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245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245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296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245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416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245</v>
      </c>
      <c r="K531" s="3" t="s">
        <v>281</v>
      </c>
      <c r="L531" s="3" t="s">
        <v>183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700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245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416</v>
      </c>
      <c r="K533" s="3" t="s">
        <v>193</v>
      </c>
      <c r="L533" s="3" t="s">
        <v>235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705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245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705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ユニフォーム沼井和馬ICONIC</v>
      </c>
    </row>
    <row r="536" spans="1:20" x14ac:dyDescent="0.3">
      <c r="A536">
        <f>VLOOKUP(Attack[[#This Row],[No用]],SetNo[[No.用]:[vlookup 用]],2,FALSE)</f>
        <v>140</v>
      </c>
      <c r="B536">
        <f>IF(A535&lt;&gt;Attack[[#This Row],[No]],1,B535+1)</f>
        <v>1</v>
      </c>
      <c r="C536" t="s">
        <v>108</v>
      </c>
      <c r="D536" s="3" t="s">
        <v>880</v>
      </c>
      <c r="E536" s="3" t="s">
        <v>90</v>
      </c>
      <c r="F536" s="3" t="s">
        <v>78</v>
      </c>
      <c r="G536" s="3" t="s">
        <v>702</v>
      </c>
      <c r="H536" t="s">
        <v>71</v>
      </c>
      <c r="I536">
        <v>1</v>
      </c>
      <c r="J536" t="s">
        <v>416</v>
      </c>
      <c r="K536" s="3" t="s">
        <v>178</v>
      </c>
      <c r="L536" s="3" t="s">
        <v>188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ユニフォーム潜尚保ICONIC</v>
      </c>
    </row>
    <row r="537" spans="1:20" x14ac:dyDescent="0.3">
      <c r="A537">
        <f>VLOOKUP(Attack[[#This Row],[No用]],SetNo[[No.用]:[vlookup 用]],2,FALSE)</f>
        <v>140</v>
      </c>
      <c r="B537" s="10">
        <f>IF(A536&lt;&gt;Attack[[#This Row],[No]],1,B536+1)</f>
        <v>2</v>
      </c>
      <c r="C537" t="s">
        <v>108</v>
      </c>
      <c r="D537" s="3" t="s">
        <v>880</v>
      </c>
      <c r="E537" s="3" t="s">
        <v>90</v>
      </c>
      <c r="F537" s="3" t="s">
        <v>78</v>
      </c>
      <c r="G537" s="3" t="s">
        <v>702</v>
      </c>
      <c r="H537" t="s">
        <v>71</v>
      </c>
      <c r="I537">
        <v>1</v>
      </c>
      <c r="J537" t="s">
        <v>245</v>
      </c>
      <c r="K537" s="3" t="s">
        <v>179</v>
      </c>
      <c r="L537" s="3" t="s">
        <v>188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ユニフォーム潜尚保ICONIC</v>
      </c>
    </row>
    <row r="538" spans="1:20" x14ac:dyDescent="0.3">
      <c r="A538">
        <f>VLOOKUP(Attack[[#This Row],[No用]],SetNo[[No.用]:[vlookup 用]],2,FALSE)</f>
        <v>140</v>
      </c>
      <c r="B538" s="10">
        <f>IF(A537&lt;&gt;Attack[[#This Row],[No]],1,B537+1)</f>
        <v>3</v>
      </c>
      <c r="C538" t="s">
        <v>108</v>
      </c>
      <c r="D538" s="3" t="s">
        <v>880</v>
      </c>
      <c r="E538" s="3" t="s">
        <v>90</v>
      </c>
      <c r="F538" s="3" t="s">
        <v>78</v>
      </c>
      <c r="G538" s="3" t="s">
        <v>702</v>
      </c>
      <c r="H538" t="s">
        <v>71</v>
      </c>
      <c r="I538">
        <v>1</v>
      </c>
      <c r="J538" t="s">
        <v>245</v>
      </c>
      <c r="K538" s="3" t="s">
        <v>180</v>
      </c>
      <c r="L538" s="3" t="s">
        <v>183</v>
      </c>
      <c r="M538">
        <v>38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ユニフォーム潜尚保ICONIC</v>
      </c>
    </row>
    <row r="539" spans="1:20" x14ac:dyDescent="0.3">
      <c r="A539">
        <f>VLOOKUP(Attack[[#This Row],[No用]],SetNo[[No.用]:[vlookup 用]],2,FALSE)</f>
        <v>140</v>
      </c>
      <c r="B539" s="10">
        <f>IF(A538&lt;&gt;Attack[[#This Row],[No]],1,B538+1)</f>
        <v>4</v>
      </c>
      <c r="C539" t="s">
        <v>108</v>
      </c>
      <c r="D539" s="3" t="s">
        <v>880</v>
      </c>
      <c r="E539" s="3" t="s">
        <v>90</v>
      </c>
      <c r="F539" s="3" t="s">
        <v>78</v>
      </c>
      <c r="G539" s="3" t="s">
        <v>702</v>
      </c>
      <c r="H539" t="s">
        <v>71</v>
      </c>
      <c r="I539">
        <v>1</v>
      </c>
      <c r="J539" t="s">
        <v>416</v>
      </c>
      <c r="K539" s="3" t="s">
        <v>281</v>
      </c>
      <c r="L539" s="3" t="s">
        <v>183</v>
      </c>
      <c r="M539">
        <v>38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ユニフォーム潜尚保ICONIC</v>
      </c>
    </row>
    <row r="540" spans="1:20" x14ac:dyDescent="0.3">
      <c r="A540">
        <f>VLOOKUP(Attack[[#This Row],[No用]],SetNo[[No.用]:[vlookup 用]],2,FALSE)</f>
        <v>140</v>
      </c>
      <c r="B540" s="10">
        <f>IF(A539&lt;&gt;Attack[[#This Row],[No]],1,B539+1)</f>
        <v>5</v>
      </c>
      <c r="C540" t="s">
        <v>108</v>
      </c>
      <c r="D540" s="3" t="s">
        <v>880</v>
      </c>
      <c r="E540" s="3" t="s">
        <v>90</v>
      </c>
      <c r="F540" s="3" t="s">
        <v>78</v>
      </c>
      <c r="G540" s="3" t="s">
        <v>702</v>
      </c>
      <c r="H540" t="s">
        <v>71</v>
      </c>
      <c r="I540">
        <v>1</v>
      </c>
      <c r="J540" t="s">
        <v>245</v>
      </c>
      <c r="K540" s="3" t="s">
        <v>182</v>
      </c>
      <c r="L540" s="3" t="s">
        <v>172</v>
      </c>
      <c r="M540">
        <v>29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ユニフォーム潜尚保ICONIC</v>
      </c>
    </row>
    <row r="541" spans="1:20" x14ac:dyDescent="0.3">
      <c r="A541">
        <f>VLOOKUP(Attack[[#This Row],[No用]],SetNo[[No.用]:[vlookup 用]],2,FALSE)</f>
        <v>140</v>
      </c>
      <c r="B541" s="10">
        <f>IF(A540&lt;&gt;Attack[[#This Row],[No]],1,B540+1)</f>
        <v>6</v>
      </c>
      <c r="C541" t="s">
        <v>108</v>
      </c>
      <c r="D541" s="3" t="s">
        <v>880</v>
      </c>
      <c r="E541" s="3" t="s">
        <v>90</v>
      </c>
      <c r="F541" s="3" t="s">
        <v>78</v>
      </c>
      <c r="G541" s="3" t="s">
        <v>702</v>
      </c>
      <c r="H541" t="s">
        <v>71</v>
      </c>
      <c r="I541">
        <v>1</v>
      </c>
      <c r="J541" t="s">
        <v>245</v>
      </c>
      <c r="K541" s="3" t="s">
        <v>193</v>
      </c>
      <c r="L541" s="3" t="s">
        <v>235</v>
      </c>
      <c r="M541">
        <v>43</v>
      </c>
      <c r="N541">
        <v>0</v>
      </c>
      <c r="O541">
        <v>53</v>
      </c>
      <c r="P541">
        <v>0</v>
      </c>
      <c r="T541" t="str">
        <f>Attack[[#This Row],[服装]]&amp;Attack[[#This Row],[名前]]&amp;Attack[[#This Row],[レアリティ]]</f>
        <v>ユニフォーム潜尚保ICONIC</v>
      </c>
    </row>
    <row r="542" spans="1:20" x14ac:dyDescent="0.3">
      <c r="A542">
        <f>VLOOKUP(Attack[[#This Row],[No用]],SetNo[[No.用]:[vlookup 用]],2,FALSE)</f>
        <v>141</v>
      </c>
      <c r="B542" s="10">
        <f>IF(A541&lt;&gt;Attack[[#This Row],[No]],1,B541+1)</f>
        <v>1</v>
      </c>
      <c r="C542" t="s">
        <v>108</v>
      </c>
      <c r="D542" s="3" t="s">
        <v>882</v>
      </c>
      <c r="E542" s="3" t="s">
        <v>90</v>
      </c>
      <c r="F542" s="3" t="s">
        <v>78</v>
      </c>
      <c r="G542" s="3" t="s">
        <v>702</v>
      </c>
      <c r="H542" t="s">
        <v>71</v>
      </c>
      <c r="I542">
        <v>1</v>
      </c>
      <c r="J542" t="s">
        <v>416</v>
      </c>
      <c r="K542" s="3" t="s">
        <v>178</v>
      </c>
      <c r="L542" s="3" t="s">
        <v>172</v>
      </c>
      <c r="M542">
        <v>34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ユニフォーム高千穂恵也ICONIC</v>
      </c>
    </row>
    <row r="543" spans="1:20" x14ac:dyDescent="0.3">
      <c r="A543">
        <f>VLOOKUP(Attack[[#This Row],[No用]],SetNo[[No.用]:[vlookup 用]],2,FALSE)</f>
        <v>141</v>
      </c>
      <c r="B543" s="10">
        <f>IF(A542&lt;&gt;Attack[[#This Row],[No]],1,B542+1)</f>
        <v>2</v>
      </c>
      <c r="C543" t="s">
        <v>108</v>
      </c>
      <c r="D543" s="3" t="s">
        <v>882</v>
      </c>
      <c r="E543" s="3" t="s">
        <v>90</v>
      </c>
      <c r="F543" s="3" t="s">
        <v>78</v>
      </c>
      <c r="G543" s="3" t="s">
        <v>702</v>
      </c>
      <c r="H543" t="s">
        <v>71</v>
      </c>
      <c r="I543">
        <v>1</v>
      </c>
      <c r="J543" t="s">
        <v>245</v>
      </c>
      <c r="K543" s="3" t="s">
        <v>179</v>
      </c>
      <c r="L543" s="3" t="s">
        <v>172</v>
      </c>
      <c r="M543">
        <v>34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ユニフォーム高千穂恵也ICONIC</v>
      </c>
    </row>
    <row r="544" spans="1:20" x14ac:dyDescent="0.3">
      <c r="A544">
        <f>VLOOKUP(Attack[[#This Row],[No用]],SetNo[[No.用]:[vlookup 用]],2,FALSE)</f>
        <v>141</v>
      </c>
      <c r="B544" s="10">
        <f>IF(A543&lt;&gt;Attack[[#This Row],[No]],1,B543+1)</f>
        <v>3</v>
      </c>
      <c r="C544" t="s">
        <v>108</v>
      </c>
      <c r="D544" s="3" t="s">
        <v>882</v>
      </c>
      <c r="E544" s="3" t="s">
        <v>90</v>
      </c>
      <c r="F544" s="3" t="s">
        <v>78</v>
      </c>
      <c r="G544" s="3" t="s">
        <v>702</v>
      </c>
      <c r="H544" t="s">
        <v>71</v>
      </c>
      <c r="I544">
        <v>1</v>
      </c>
      <c r="J544" t="s">
        <v>245</v>
      </c>
      <c r="K544" s="3" t="s">
        <v>281</v>
      </c>
      <c r="L544" s="3" t="s">
        <v>172</v>
      </c>
      <c r="M544">
        <v>36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ユニフォーム高千穂恵也ICONIC</v>
      </c>
    </row>
    <row r="545" spans="1:20" x14ac:dyDescent="0.3">
      <c r="A545">
        <f>VLOOKUP(Attack[[#This Row],[No用]],SetNo[[No.用]:[vlookup 用]],2,FALSE)</f>
        <v>142</v>
      </c>
      <c r="B545" s="10">
        <f>IF(A544&lt;&gt;Attack[[#This Row],[No]],1,B544+1)</f>
        <v>1</v>
      </c>
      <c r="C545" t="s">
        <v>108</v>
      </c>
      <c r="D545" s="3" t="s">
        <v>884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245</v>
      </c>
      <c r="K545" s="3" t="s">
        <v>178</v>
      </c>
      <c r="L545" s="3" t="s">
        <v>172</v>
      </c>
      <c r="M545">
        <v>26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ユニフォーム広尾倖児ICONIC</v>
      </c>
    </row>
    <row r="546" spans="1:20" x14ac:dyDescent="0.3">
      <c r="A546">
        <f>VLOOKUP(Attack[[#This Row],[No用]],SetNo[[No.用]:[vlookup 用]],2,FALSE)</f>
        <v>142</v>
      </c>
      <c r="B546" s="10">
        <f>IF(A545&lt;&gt;Attack[[#This Row],[No]],1,B545+1)</f>
        <v>2</v>
      </c>
      <c r="C546" t="s">
        <v>108</v>
      </c>
      <c r="D546" s="3" t="s">
        <v>884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416</v>
      </c>
      <c r="K546" s="3" t="s">
        <v>179</v>
      </c>
      <c r="L546" s="3" t="s">
        <v>172</v>
      </c>
      <c r="M546">
        <v>24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ユニフォーム広尾倖児ICONIC</v>
      </c>
    </row>
    <row r="547" spans="1:20" x14ac:dyDescent="0.3">
      <c r="A547">
        <f>VLOOKUP(Attack[[#This Row],[No用]],SetNo[[No.用]:[vlookup 用]],2,FALSE)</f>
        <v>142</v>
      </c>
      <c r="B547" s="10">
        <f>IF(A546&lt;&gt;Attack[[#This Row],[No]],1,B546+1)</f>
        <v>3</v>
      </c>
      <c r="C547" t="s">
        <v>108</v>
      </c>
      <c r="D547" s="3" t="s">
        <v>884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245</v>
      </c>
      <c r="K547" s="3" t="s">
        <v>182</v>
      </c>
      <c r="L547" s="3" t="s">
        <v>172</v>
      </c>
      <c r="M547">
        <v>24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ユニフォーム広尾倖児ICONIC</v>
      </c>
    </row>
    <row r="548" spans="1:20" x14ac:dyDescent="0.3">
      <c r="A548">
        <f>VLOOKUP(Attack[[#This Row],[No用]],SetNo[[No.用]:[vlookup 用]],2,FALSE)</f>
        <v>143</v>
      </c>
      <c r="B548" s="10">
        <f>IF(A547&lt;&gt;Attack[[#This Row],[No]],1,B547+1)</f>
        <v>1</v>
      </c>
      <c r="C548" t="s">
        <v>108</v>
      </c>
      <c r="D548" s="3" t="s">
        <v>886</v>
      </c>
      <c r="E548" s="3" t="s">
        <v>90</v>
      </c>
      <c r="F548" s="3" t="s">
        <v>74</v>
      </c>
      <c r="G548" s="3" t="s">
        <v>702</v>
      </c>
      <c r="H548" t="s">
        <v>71</v>
      </c>
      <c r="I548">
        <v>1</v>
      </c>
      <c r="J548" t="s">
        <v>245</v>
      </c>
      <c r="K548" s="3" t="s">
        <v>178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ユニフォーム先島伊澄ICONIC</v>
      </c>
    </row>
    <row r="549" spans="1:20" x14ac:dyDescent="0.3">
      <c r="A549">
        <f>VLOOKUP(Attack[[#This Row],[No用]],SetNo[[No.用]:[vlookup 用]],2,FALSE)</f>
        <v>143</v>
      </c>
      <c r="B549" s="10">
        <f>IF(A548&lt;&gt;Attack[[#This Row],[No]],1,B548+1)</f>
        <v>2</v>
      </c>
      <c r="C549" t="s">
        <v>108</v>
      </c>
      <c r="D549" s="3" t="s">
        <v>886</v>
      </c>
      <c r="E549" s="3" t="s">
        <v>90</v>
      </c>
      <c r="F549" s="3" t="s">
        <v>74</v>
      </c>
      <c r="G549" s="3" t="s">
        <v>702</v>
      </c>
      <c r="H549" t="s">
        <v>71</v>
      </c>
      <c r="I549">
        <v>1</v>
      </c>
      <c r="J549" t="s">
        <v>245</v>
      </c>
      <c r="K549" s="3" t="s">
        <v>179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ユニフォーム先島伊澄ICONIC</v>
      </c>
    </row>
    <row r="550" spans="1:20" x14ac:dyDescent="0.3">
      <c r="A550">
        <f>VLOOKUP(Attack[[#This Row],[No用]],SetNo[[No.用]:[vlookup 用]],2,FALSE)</f>
        <v>143</v>
      </c>
      <c r="B550" s="10">
        <f>IF(A549&lt;&gt;Attack[[#This Row],[No]],1,B549+1)</f>
        <v>3</v>
      </c>
      <c r="C550" t="s">
        <v>108</v>
      </c>
      <c r="D550" s="3" t="s">
        <v>886</v>
      </c>
      <c r="E550" s="3" t="s">
        <v>90</v>
      </c>
      <c r="F550" s="3" t="s">
        <v>74</v>
      </c>
      <c r="G550" s="3" t="s">
        <v>702</v>
      </c>
      <c r="H550" t="s">
        <v>71</v>
      </c>
      <c r="I550">
        <v>1</v>
      </c>
      <c r="J550" t="s">
        <v>245</v>
      </c>
      <c r="K550" s="3" t="s">
        <v>181</v>
      </c>
      <c r="L550" s="3" t="s">
        <v>183</v>
      </c>
      <c r="M550">
        <v>30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ユニフォーム先島伊澄ICONIC</v>
      </c>
    </row>
    <row r="551" spans="1:20" x14ac:dyDescent="0.3">
      <c r="A551">
        <f>VLOOKUP(Attack[[#This Row],[No用]],SetNo[[No.用]:[vlookup 用]],2,FALSE)</f>
        <v>144</v>
      </c>
      <c r="B551" s="10">
        <f>IF(A550&lt;&gt;Attack[[#This Row],[No]],1,B550+1)</f>
        <v>1</v>
      </c>
      <c r="C551" t="s">
        <v>108</v>
      </c>
      <c r="D551" s="3" t="s">
        <v>888</v>
      </c>
      <c r="E551" s="3" t="s">
        <v>90</v>
      </c>
      <c r="F551" s="3" t="s">
        <v>82</v>
      </c>
      <c r="G551" s="3" t="s">
        <v>702</v>
      </c>
      <c r="H551" t="s">
        <v>71</v>
      </c>
      <c r="I551">
        <v>1</v>
      </c>
      <c r="J551" t="s">
        <v>416</v>
      </c>
      <c r="K551" s="3" t="s">
        <v>178</v>
      </c>
      <c r="L551" s="3" t="s">
        <v>172</v>
      </c>
      <c r="M551">
        <v>31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ユニフォーム背黒晃彦ICONIC</v>
      </c>
    </row>
    <row r="552" spans="1:20" x14ac:dyDescent="0.3">
      <c r="A552">
        <f>VLOOKUP(Attack[[#This Row],[No用]],SetNo[[No.用]:[vlookup 用]],2,FALSE)</f>
        <v>144</v>
      </c>
      <c r="B552" s="10">
        <f>IF(A551&lt;&gt;Attack[[#This Row],[No]],1,B551+1)</f>
        <v>2</v>
      </c>
      <c r="C552" t="s">
        <v>108</v>
      </c>
      <c r="D552" s="3" t="s">
        <v>888</v>
      </c>
      <c r="E552" s="3" t="s">
        <v>90</v>
      </c>
      <c r="F552" s="3" t="s">
        <v>82</v>
      </c>
      <c r="G552" s="3" t="s">
        <v>702</v>
      </c>
      <c r="H552" t="s">
        <v>71</v>
      </c>
      <c r="I552">
        <v>1</v>
      </c>
      <c r="J552" t="s">
        <v>245</v>
      </c>
      <c r="K552" s="3" t="s">
        <v>179</v>
      </c>
      <c r="L552" s="3" t="s">
        <v>172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ユニフォーム背黒晃彦ICONIC</v>
      </c>
    </row>
    <row r="553" spans="1:20" x14ac:dyDescent="0.3">
      <c r="A553">
        <f>VLOOKUP(Attack[[#This Row],[No用]],SetNo[[No.用]:[vlookup 用]],2,FALSE)</f>
        <v>145</v>
      </c>
      <c r="B553" s="10">
        <f>IF(A552&lt;&gt;Attack[[#This Row],[No]],1,B552+1)</f>
        <v>1</v>
      </c>
      <c r="C553" t="s">
        <v>108</v>
      </c>
      <c r="D553" s="3" t="s">
        <v>890</v>
      </c>
      <c r="E553" s="3" t="s">
        <v>90</v>
      </c>
      <c r="F553" s="3" t="s">
        <v>80</v>
      </c>
      <c r="G553" s="3" t="s">
        <v>702</v>
      </c>
      <c r="H553" t="s">
        <v>71</v>
      </c>
      <c r="I553">
        <v>1</v>
      </c>
      <c r="J553" t="s">
        <v>245</v>
      </c>
      <c r="M553">
        <v>0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49"/>
  <sheetViews>
    <sheetView topLeftCell="A504" workbookViewId="0">
      <selection activeCell="B550" sqref="B550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876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873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258</v>
      </c>
      <c r="K72" s="3" t="s">
        <v>259</v>
      </c>
      <c r="L72" t="s">
        <v>172</v>
      </c>
      <c r="M72">
        <v>22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258</v>
      </c>
      <c r="K73" t="s">
        <v>184</v>
      </c>
      <c r="L73" t="s">
        <v>172</v>
      </c>
      <c r="M73">
        <v>20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185</v>
      </c>
      <c r="L74" t="s">
        <v>172</v>
      </c>
      <c r="M74">
        <v>20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t="s">
        <v>187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258</v>
      </c>
      <c r="K82" s="3" t="s">
        <v>259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398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398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398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398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29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s="3" t="s">
        <v>259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258</v>
      </c>
      <c r="K90" t="s">
        <v>184</v>
      </c>
      <c r="L90" t="s">
        <v>183</v>
      </c>
      <c r="M90">
        <v>27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258</v>
      </c>
      <c r="K91" t="s">
        <v>185</v>
      </c>
      <c r="L91" t="s">
        <v>183</v>
      </c>
      <c r="M91">
        <v>27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258</v>
      </c>
      <c r="K92" t="s">
        <v>244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258</v>
      </c>
      <c r="K93" t="s">
        <v>187</v>
      </c>
      <c r="L93" t="s">
        <v>172</v>
      </c>
      <c r="M93">
        <v>27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s="3" t="s">
        <v>259</v>
      </c>
      <c r="L94" t="s">
        <v>172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258</v>
      </c>
      <c r="K95" t="s">
        <v>184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258</v>
      </c>
      <c r="K96" t="s">
        <v>185</v>
      </c>
      <c r="L96" t="s">
        <v>172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258</v>
      </c>
      <c r="K97" s="3" t="s">
        <v>259</v>
      </c>
      <c r="L97" t="s">
        <v>172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258</v>
      </c>
      <c r="K98" t="s">
        <v>184</v>
      </c>
      <c r="L98" t="s">
        <v>172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185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31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258</v>
      </c>
      <c r="K106" t="s">
        <v>186</v>
      </c>
      <c r="L106" t="s">
        <v>172</v>
      </c>
      <c r="M106">
        <v>31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258</v>
      </c>
      <c r="K107" t="s">
        <v>202</v>
      </c>
      <c r="L107" t="s">
        <v>172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187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34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185</v>
      </c>
      <c r="L110" t="s">
        <v>235</v>
      </c>
      <c r="M110">
        <v>44</v>
      </c>
      <c r="N110">
        <v>0</v>
      </c>
      <c r="O110">
        <v>54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184</v>
      </c>
      <c r="L111" t="s">
        <v>188</v>
      </c>
      <c r="M111">
        <v>32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185</v>
      </c>
      <c r="L112" t="s">
        <v>188</v>
      </c>
      <c r="M112">
        <v>32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186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202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187</v>
      </c>
      <c r="L115" t="s">
        <v>172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s="3" t="s">
        <v>259</v>
      </c>
      <c r="L116" t="s">
        <v>172</v>
      </c>
      <c r="M116">
        <v>34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185</v>
      </c>
      <c r="L117" t="s">
        <v>235</v>
      </c>
      <c r="M117">
        <v>44</v>
      </c>
      <c r="N117">
        <v>0</v>
      </c>
      <c r="O117">
        <v>54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184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185</v>
      </c>
      <c r="L119" t="s">
        <v>188</v>
      </c>
      <c r="M119">
        <v>32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186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s="3" t="s">
        <v>202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187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s="3" t="s">
        <v>259</v>
      </c>
      <c r="L123" t="s">
        <v>172</v>
      </c>
      <c r="M123">
        <v>34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183</v>
      </c>
      <c r="M125">
        <v>33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244</v>
      </c>
      <c r="L126" t="s">
        <v>183</v>
      </c>
      <c r="M126">
        <v>35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t="s">
        <v>187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s="3" t="s">
        <v>259</v>
      </c>
      <c r="L128" t="s">
        <v>172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193</v>
      </c>
      <c r="L129" t="s">
        <v>235</v>
      </c>
      <c r="M129">
        <v>46</v>
      </c>
      <c r="N129">
        <v>0</v>
      </c>
      <c r="O129">
        <v>56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398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398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398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398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258</v>
      </c>
      <c r="M136">
        <v>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258</v>
      </c>
      <c r="K137" t="s">
        <v>184</v>
      </c>
      <c r="L137" t="s">
        <v>172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258</v>
      </c>
      <c r="K138" t="s">
        <v>185</v>
      </c>
      <c r="L138" t="s">
        <v>172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258</v>
      </c>
      <c r="K139" s="3" t="s">
        <v>259</v>
      </c>
      <c r="L139" t="s">
        <v>172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t="s">
        <v>184</v>
      </c>
      <c r="L140" t="s">
        <v>183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185</v>
      </c>
      <c r="L141" t="s">
        <v>183</v>
      </c>
      <c r="M141">
        <v>27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258</v>
      </c>
      <c r="K142" t="s">
        <v>202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258</v>
      </c>
      <c r="K143" t="s">
        <v>187</v>
      </c>
      <c r="L143" t="s">
        <v>183</v>
      </c>
      <c r="M143">
        <v>35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s="3" t="s">
        <v>259</v>
      </c>
      <c r="L144" t="s">
        <v>172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193</v>
      </c>
      <c r="L145" t="s">
        <v>235</v>
      </c>
      <c r="M145">
        <v>42</v>
      </c>
      <c r="N145">
        <v>0</v>
      </c>
      <c r="O145">
        <v>52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172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172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258</v>
      </c>
      <c r="K148" t="s">
        <v>187</v>
      </c>
      <c r="L148" t="s">
        <v>172</v>
      </c>
      <c r="M148">
        <v>27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258</v>
      </c>
      <c r="K149" s="3" t="s">
        <v>259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258</v>
      </c>
      <c r="M150">
        <v>0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184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185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258</v>
      </c>
      <c r="K153" t="s">
        <v>184</v>
      </c>
      <c r="L153" t="s">
        <v>183</v>
      </c>
      <c r="M153">
        <v>33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258</v>
      </c>
      <c r="K154" t="s">
        <v>185</v>
      </c>
      <c r="L154" t="s">
        <v>183</v>
      </c>
      <c r="M154">
        <v>33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258</v>
      </c>
      <c r="K155" t="s">
        <v>184</v>
      </c>
      <c r="L155" t="s">
        <v>183</v>
      </c>
      <c r="M155">
        <v>41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258</v>
      </c>
      <c r="K156" t="s">
        <v>185</v>
      </c>
      <c r="L156" t="s">
        <v>183</v>
      </c>
      <c r="M156">
        <v>41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258</v>
      </c>
      <c r="K157" t="s">
        <v>202</v>
      </c>
      <c r="L157" t="s">
        <v>183</v>
      </c>
      <c r="M157">
        <v>47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258</v>
      </c>
      <c r="K158" t="s">
        <v>187</v>
      </c>
      <c r="L158" t="s">
        <v>172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s="3" t="s">
        <v>259</v>
      </c>
      <c r="L159" t="s">
        <v>172</v>
      </c>
      <c r="M159">
        <v>37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202</v>
      </c>
      <c r="L160" t="s">
        <v>235</v>
      </c>
      <c r="M160">
        <v>51</v>
      </c>
      <c r="N160">
        <v>5</v>
      </c>
      <c r="O160">
        <v>61</v>
      </c>
      <c r="P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188</v>
      </c>
      <c r="M165">
        <v>39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188</v>
      </c>
      <c r="M169">
        <v>42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172</v>
      </c>
      <c r="M171">
        <v>36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258</v>
      </c>
      <c r="K172" t="s">
        <v>184</v>
      </c>
      <c r="L172" t="s">
        <v>172</v>
      </c>
      <c r="M172">
        <v>30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258</v>
      </c>
      <c r="K173" t="s">
        <v>185</v>
      </c>
      <c r="L173" t="s">
        <v>172</v>
      </c>
      <c r="M173">
        <v>30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26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258</v>
      </c>
      <c r="K175" t="s">
        <v>184</v>
      </c>
      <c r="L175" t="s">
        <v>172</v>
      </c>
      <c r="M175">
        <v>30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185</v>
      </c>
      <c r="L176" t="s">
        <v>188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187</v>
      </c>
      <c r="L177" t="s">
        <v>188</v>
      </c>
      <c r="M177">
        <v>29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193</v>
      </c>
      <c r="L178" t="s">
        <v>235</v>
      </c>
      <c r="M178">
        <v>42</v>
      </c>
      <c r="N178">
        <v>0</v>
      </c>
      <c r="O178">
        <v>52</v>
      </c>
      <c r="P178">
        <v>0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188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172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258</v>
      </c>
      <c r="K183" s="3" t="s">
        <v>184</v>
      </c>
      <c r="L183" s="3" t="s">
        <v>172</v>
      </c>
      <c r="M183">
        <v>28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258</v>
      </c>
      <c r="K184" s="3" t="s">
        <v>185</v>
      </c>
      <c r="L184" s="3" t="s">
        <v>172</v>
      </c>
      <c r="M184">
        <v>28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258</v>
      </c>
      <c r="K185" s="3" t="s">
        <v>187</v>
      </c>
      <c r="L185" s="3" t="s">
        <v>172</v>
      </c>
      <c r="M185">
        <v>28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258</v>
      </c>
      <c r="K186" s="3" t="s">
        <v>259</v>
      </c>
      <c r="L186" s="3" t="s">
        <v>172</v>
      </c>
      <c r="M186">
        <v>28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193</v>
      </c>
      <c r="L187" s="3" t="s">
        <v>235</v>
      </c>
      <c r="M187">
        <v>45</v>
      </c>
      <c r="N187">
        <v>0</v>
      </c>
      <c r="O187">
        <v>55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184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185</v>
      </c>
      <c r="L189" s="3" t="s">
        <v>188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259</v>
      </c>
      <c r="L191" s="3" t="s">
        <v>188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193</v>
      </c>
      <c r="L192" s="3" t="s">
        <v>235</v>
      </c>
      <c r="M192">
        <v>45</v>
      </c>
      <c r="N192">
        <v>0</v>
      </c>
      <c r="O192">
        <v>55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716</v>
      </c>
      <c r="D193" t="s">
        <v>396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184</v>
      </c>
      <c r="L193" s="3" t="s">
        <v>172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716</v>
      </c>
      <c r="D194" t="s">
        <v>396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185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716</v>
      </c>
      <c r="D195" t="s">
        <v>396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187</v>
      </c>
      <c r="L195" s="3" t="s">
        <v>172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716</v>
      </c>
      <c r="D196" t="s">
        <v>396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259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26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26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193</v>
      </c>
      <c r="L203" s="3" t="s">
        <v>235</v>
      </c>
      <c r="M203">
        <v>43</v>
      </c>
      <c r="N203">
        <v>0</v>
      </c>
      <c r="O203">
        <v>53</v>
      </c>
      <c r="P203">
        <v>0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258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183</v>
      </c>
      <c r="M205">
        <v>36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183</v>
      </c>
      <c r="M206">
        <v>36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258</v>
      </c>
      <c r="K207" s="3" t="s">
        <v>202</v>
      </c>
      <c r="L207" s="3" t="s">
        <v>183</v>
      </c>
      <c r="M207">
        <v>36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258</v>
      </c>
      <c r="K208" s="3" t="s">
        <v>187</v>
      </c>
      <c r="L208" s="3" t="s">
        <v>172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259</v>
      </c>
      <c r="L209" s="3" t="s">
        <v>172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193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258</v>
      </c>
      <c r="K211" s="3" t="s">
        <v>184</v>
      </c>
      <c r="L211" s="3" t="s">
        <v>172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258</v>
      </c>
      <c r="K212" s="3" t="s">
        <v>185</v>
      </c>
      <c r="L212" s="3" t="s">
        <v>172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258</v>
      </c>
      <c r="K214" s="3" t="s">
        <v>184</v>
      </c>
      <c r="L214" s="3" t="s">
        <v>172</v>
      </c>
      <c r="M214">
        <v>28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185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259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258</v>
      </c>
      <c r="K219" s="3" t="s">
        <v>187</v>
      </c>
      <c r="L219" s="3" t="s">
        <v>172</v>
      </c>
      <c r="M219">
        <v>26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188</v>
      </c>
      <c r="M224">
        <v>29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183</v>
      </c>
      <c r="M225">
        <v>30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183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258</v>
      </c>
      <c r="K227" s="3" t="s">
        <v>189</v>
      </c>
      <c r="L227" s="3" t="s">
        <v>183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258</v>
      </c>
      <c r="K228" s="3" t="s">
        <v>187</v>
      </c>
      <c r="L228" s="3" t="s">
        <v>172</v>
      </c>
      <c r="M228">
        <v>30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259</v>
      </c>
      <c r="L229" s="3" t="s">
        <v>172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184</v>
      </c>
      <c r="L230" s="3" t="s">
        <v>172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258</v>
      </c>
      <c r="K231" s="3" t="s">
        <v>185</v>
      </c>
      <c r="L231" s="3" t="s">
        <v>172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258</v>
      </c>
      <c r="K232" s="3" t="s">
        <v>259</v>
      </c>
      <c r="L232" s="3" t="s">
        <v>172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258</v>
      </c>
      <c r="K233" s="3" t="s">
        <v>184</v>
      </c>
      <c r="L233" s="3" t="s">
        <v>172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185</v>
      </c>
      <c r="L234" s="3" t="s">
        <v>172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187</v>
      </c>
      <c r="L235" s="3" t="s">
        <v>172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716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716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716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187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258</v>
      </c>
      <c r="M239">
        <v>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183</v>
      </c>
      <c r="M240">
        <v>38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183</v>
      </c>
      <c r="M241">
        <v>38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258</v>
      </c>
      <c r="K242" s="3" t="s">
        <v>186</v>
      </c>
      <c r="L242" s="3" t="s">
        <v>183</v>
      </c>
      <c r="M242">
        <v>43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258</v>
      </c>
      <c r="K243" s="3" t="s">
        <v>202</v>
      </c>
      <c r="L243" s="3" t="s">
        <v>172</v>
      </c>
      <c r="M243">
        <v>38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259</v>
      </c>
      <c r="L245" s="3" t="s">
        <v>172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172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258</v>
      </c>
      <c r="K249" s="3" t="s">
        <v>184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258</v>
      </c>
      <c r="K250" s="3" t="s">
        <v>185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258</v>
      </c>
      <c r="K251" s="3" t="s">
        <v>187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258</v>
      </c>
      <c r="K252" s="3" t="s">
        <v>184</v>
      </c>
      <c r="L252" s="3" t="s">
        <v>183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258</v>
      </c>
      <c r="K253" s="3" t="s">
        <v>185</v>
      </c>
      <c r="L253" s="3" t="s">
        <v>183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258</v>
      </c>
      <c r="K254" s="3" t="s">
        <v>244</v>
      </c>
      <c r="L254" s="3" t="s">
        <v>183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259</v>
      </c>
      <c r="L256" s="3" t="s">
        <v>172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193</v>
      </c>
      <c r="L257" s="3" t="s">
        <v>235</v>
      </c>
      <c r="M257">
        <v>45</v>
      </c>
      <c r="N257">
        <v>0</v>
      </c>
      <c r="O257">
        <v>55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172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258</v>
      </c>
      <c r="K260" s="3" t="s">
        <v>187</v>
      </c>
      <c r="L260" s="3" t="s">
        <v>172</v>
      </c>
      <c r="M260">
        <v>25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258</v>
      </c>
      <c r="K261" s="3" t="s">
        <v>259</v>
      </c>
      <c r="L261" s="3" t="s">
        <v>172</v>
      </c>
      <c r="M261">
        <v>25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258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258</v>
      </c>
      <c r="K263" s="3" t="s">
        <v>184</v>
      </c>
      <c r="L263" s="3" t="s">
        <v>172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258</v>
      </c>
      <c r="K264" s="3" t="s">
        <v>185</v>
      </c>
      <c r="L264" s="3" t="s">
        <v>172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258</v>
      </c>
      <c r="K266" s="3" t="s">
        <v>184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258</v>
      </c>
      <c r="K267" s="3" t="s">
        <v>185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258</v>
      </c>
      <c r="K268" s="3" t="s">
        <v>189</v>
      </c>
      <c r="L268" s="3" t="s">
        <v>183</v>
      </c>
      <c r="M268">
        <v>42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258</v>
      </c>
      <c r="K269" s="3" t="s">
        <v>187</v>
      </c>
      <c r="L269" s="3" t="s">
        <v>172</v>
      </c>
      <c r="M269">
        <v>32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259</v>
      </c>
      <c r="L270" s="3" t="s">
        <v>172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193</v>
      </c>
      <c r="L271" s="3" t="s">
        <v>235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172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258</v>
      </c>
      <c r="K274" s="3" t="s">
        <v>187</v>
      </c>
      <c r="L274" s="3" t="s">
        <v>172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258</v>
      </c>
      <c r="K275" s="3" t="s">
        <v>259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183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183</v>
      </c>
      <c r="M281">
        <v>35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258</v>
      </c>
      <c r="K282" s="3" t="s">
        <v>202</v>
      </c>
      <c r="L282" s="3" t="s">
        <v>183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258</v>
      </c>
      <c r="K283" s="3" t="s">
        <v>187</v>
      </c>
      <c r="L283" s="3" t="s">
        <v>172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259</v>
      </c>
      <c r="L284" s="3" t="s">
        <v>172</v>
      </c>
      <c r="M284">
        <v>32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193</v>
      </c>
      <c r="L285" s="3" t="s">
        <v>235</v>
      </c>
      <c r="M285">
        <v>44</v>
      </c>
      <c r="N285">
        <v>0</v>
      </c>
      <c r="O285">
        <v>54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258</v>
      </c>
      <c r="K288" s="3" t="s">
        <v>187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258</v>
      </c>
      <c r="K289" s="3" t="s">
        <v>259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183</v>
      </c>
      <c r="M294">
        <v>40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183</v>
      </c>
      <c r="M295">
        <v>40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258</v>
      </c>
      <c r="K296" s="3" t="s">
        <v>186</v>
      </c>
      <c r="L296" s="3" t="s">
        <v>183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258</v>
      </c>
      <c r="K297" s="3" t="s">
        <v>187</v>
      </c>
      <c r="L297" s="3" t="s">
        <v>172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259</v>
      </c>
      <c r="L298" s="3" t="s">
        <v>172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193</v>
      </c>
      <c r="L299" s="3" t="s">
        <v>235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258</v>
      </c>
      <c r="K300" s="3"/>
      <c r="L300" s="3"/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258</v>
      </c>
      <c r="K301" s="3" t="s">
        <v>184</v>
      </c>
      <c r="L301" s="3" t="s">
        <v>172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258</v>
      </c>
      <c r="K302" s="3" t="s">
        <v>185</v>
      </c>
      <c r="L302" s="3" t="s">
        <v>172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258</v>
      </c>
      <c r="K303" s="3" t="s">
        <v>259</v>
      </c>
      <c r="L303" s="3" t="s">
        <v>172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258</v>
      </c>
      <c r="K304" s="3" t="s">
        <v>184</v>
      </c>
      <c r="L304" s="3" t="s">
        <v>172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258</v>
      </c>
      <c r="K305" s="3" t="s">
        <v>185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258</v>
      </c>
      <c r="K306" s="3" t="s">
        <v>259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258</v>
      </c>
      <c r="K309" s="3" t="s">
        <v>187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258</v>
      </c>
      <c r="K311" s="3"/>
      <c r="L311" s="3"/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258</v>
      </c>
      <c r="K312" s="3" t="s">
        <v>184</v>
      </c>
      <c r="L312" s="3" t="s">
        <v>183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258</v>
      </c>
      <c r="K313" s="3" t="s">
        <v>185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258</v>
      </c>
      <c r="K314" s="3" t="s">
        <v>186</v>
      </c>
      <c r="L314" s="3" t="s">
        <v>183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186</v>
      </c>
      <c r="L317" s="3" t="s">
        <v>235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258</v>
      </c>
      <c r="K320" s="3" t="s">
        <v>187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258</v>
      </c>
      <c r="K321" s="3" t="s">
        <v>259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183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258</v>
      </c>
      <c r="K324" s="3" t="s">
        <v>202</v>
      </c>
      <c r="L324" s="3" t="s">
        <v>183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258</v>
      </c>
      <c r="K325" s="3" t="s">
        <v>187</v>
      </c>
      <c r="L325" s="3" t="s">
        <v>172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259</v>
      </c>
      <c r="L326" s="3" t="s">
        <v>172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186</v>
      </c>
      <c r="L327" s="3" t="s">
        <v>235</v>
      </c>
      <c r="M327">
        <v>45</v>
      </c>
      <c r="N327">
        <v>0</v>
      </c>
      <c r="O327">
        <v>56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172</v>
      </c>
      <c r="M328">
        <v>23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716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258</v>
      </c>
      <c r="K331" s="3" t="s">
        <v>184</v>
      </c>
      <c r="L331" s="3" t="s">
        <v>188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716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258</v>
      </c>
      <c r="K332" s="3" t="s">
        <v>185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716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258</v>
      </c>
      <c r="K333" s="3" t="s">
        <v>189</v>
      </c>
      <c r="L333" s="3" t="s">
        <v>188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716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193</v>
      </c>
      <c r="L335" s="3" t="s">
        <v>235</v>
      </c>
      <c r="M335">
        <v>50</v>
      </c>
      <c r="N335">
        <v>5</v>
      </c>
      <c r="O335">
        <v>60</v>
      </c>
      <c r="P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258</v>
      </c>
      <c r="K336" s="3" t="s">
        <v>184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258</v>
      </c>
      <c r="K337" s="3" t="s">
        <v>185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258</v>
      </c>
      <c r="K339" s="3" t="s">
        <v>184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185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259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183</v>
      </c>
      <c r="M342">
        <v>36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183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258</v>
      </c>
      <c r="K344" s="3" t="s">
        <v>189</v>
      </c>
      <c r="L344" s="3" t="s">
        <v>183</v>
      </c>
      <c r="M344">
        <v>39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258</v>
      </c>
      <c r="K345" s="3" t="s">
        <v>187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259</v>
      </c>
      <c r="L346" s="3" t="s">
        <v>172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193</v>
      </c>
      <c r="L347" s="3" t="s">
        <v>235</v>
      </c>
      <c r="M347">
        <v>46</v>
      </c>
      <c r="N347">
        <v>0</v>
      </c>
      <c r="O347">
        <v>56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172</v>
      </c>
      <c r="M348">
        <v>14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172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14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258</v>
      </c>
      <c r="K351" s="3" t="s">
        <v>184</v>
      </c>
      <c r="L351" s="3" t="s">
        <v>172</v>
      </c>
      <c r="M351">
        <v>14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185</v>
      </c>
      <c r="L352" s="3" t="s">
        <v>172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259</v>
      </c>
      <c r="L353" s="3" t="s">
        <v>172</v>
      </c>
      <c r="M353">
        <v>14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183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183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258</v>
      </c>
      <c r="K359" s="3" t="s">
        <v>186</v>
      </c>
      <c r="L359" s="3" t="s">
        <v>183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258</v>
      </c>
      <c r="K360" s="3" t="s">
        <v>187</v>
      </c>
      <c r="L360" s="3" t="s">
        <v>172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259</v>
      </c>
      <c r="L361" s="3" t="s">
        <v>172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193</v>
      </c>
      <c r="L362" s="3" t="s">
        <v>235</v>
      </c>
      <c r="M362">
        <v>47</v>
      </c>
      <c r="N362">
        <v>0</v>
      </c>
      <c r="O362">
        <v>57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258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258</v>
      </c>
      <c r="K370" s="3" t="s">
        <v>184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185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259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183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258</v>
      </c>
      <c r="K378" s="3" t="s">
        <v>186</v>
      </c>
      <c r="L378" s="3" t="s">
        <v>183</v>
      </c>
      <c r="M378">
        <v>42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258</v>
      </c>
      <c r="K379" s="3" t="s">
        <v>187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259</v>
      </c>
      <c r="L380" s="3" t="s">
        <v>172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193</v>
      </c>
      <c r="L381" s="3" t="s">
        <v>235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258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184</v>
      </c>
      <c r="L383" s="3" t="s">
        <v>183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185</v>
      </c>
      <c r="L384" s="3" t="s">
        <v>183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202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187</v>
      </c>
      <c r="L386" s="3" t="s">
        <v>172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259</v>
      </c>
      <c r="L387" s="3" t="s">
        <v>172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193</v>
      </c>
      <c r="L388" s="3" t="s">
        <v>235</v>
      </c>
      <c r="M388">
        <v>43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172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258</v>
      </c>
      <c r="K392" s="3" t="s">
        <v>184</v>
      </c>
      <c r="L392" s="3" t="s">
        <v>172</v>
      </c>
      <c r="M392">
        <v>28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258</v>
      </c>
      <c r="K393" s="3" t="s">
        <v>185</v>
      </c>
      <c r="L393" s="3" t="s">
        <v>172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258</v>
      </c>
      <c r="K394" s="3" t="s">
        <v>259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183</v>
      </c>
      <c r="M399">
        <v>37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258</v>
      </c>
      <c r="K400" s="3" t="s">
        <v>186</v>
      </c>
      <c r="L400" s="3" t="s">
        <v>183</v>
      </c>
      <c r="M400">
        <v>44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258</v>
      </c>
      <c r="K401" s="3" t="s">
        <v>187</v>
      </c>
      <c r="L401" s="3" t="s">
        <v>172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259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184</v>
      </c>
      <c r="L403" s="3" t="s">
        <v>235</v>
      </c>
      <c r="M403">
        <v>48</v>
      </c>
      <c r="N403">
        <v>0</v>
      </c>
      <c r="O403">
        <v>58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172</v>
      </c>
      <c r="M410">
        <v>29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172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716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172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716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185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716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259</v>
      </c>
      <c r="L415" s="3" t="s">
        <v>172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258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258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258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258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258</v>
      </c>
      <c r="K421" s="3" t="s">
        <v>259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258</v>
      </c>
      <c r="K423" s="3" t="s">
        <v>185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258</v>
      </c>
      <c r="K425" s="3" t="s">
        <v>184</v>
      </c>
      <c r="L425" s="3" t="s">
        <v>183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258</v>
      </c>
      <c r="K426" s="3" t="s">
        <v>185</v>
      </c>
      <c r="L426" s="3" t="s">
        <v>183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258</v>
      </c>
      <c r="K427" s="3" t="s">
        <v>186</v>
      </c>
      <c r="L427" s="3" t="s">
        <v>172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258</v>
      </c>
      <c r="K428" s="3" t="s">
        <v>244</v>
      </c>
      <c r="L428" s="3" t="s">
        <v>172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189</v>
      </c>
      <c r="L429" s="3" t="s">
        <v>183</v>
      </c>
      <c r="M429">
        <v>47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187</v>
      </c>
      <c r="L430" s="3" t="s">
        <v>172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259</v>
      </c>
      <c r="L431" s="3" t="s">
        <v>172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193</v>
      </c>
      <c r="L432" s="3" t="s">
        <v>235</v>
      </c>
      <c r="M432">
        <v>49</v>
      </c>
      <c r="N432">
        <v>0</v>
      </c>
      <c r="O432">
        <v>59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675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258</v>
      </c>
      <c r="K433" s="3" t="s">
        <v>184</v>
      </c>
      <c r="L433" s="3" t="s">
        <v>172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675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258</v>
      </c>
      <c r="K434" s="3" t="s">
        <v>185</v>
      </c>
      <c r="L434" s="3" t="s">
        <v>172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675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258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24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258</v>
      </c>
      <c r="K440" s="3" t="s">
        <v>184</v>
      </c>
      <c r="L440" s="3" t="s">
        <v>188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258</v>
      </c>
      <c r="K441" s="3" t="s">
        <v>185</v>
      </c>
      <c r="L441" s="3" t="s">
        <v>188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258</v>
      </c>
      <c r="K442" s="3" t="s">
        <v>259</v>
      </c>
      <c r="L442" s="3" t="s">
        <v>172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183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183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258</v>
      </c>
      <c r="K445" s="3" t="s">
        <v>186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258</v>
      </c>
      <c r="K446" s="3" t="s">
        <v>189</v>
      </c>
      <c r="L446" s="3" t="s">
        <v>183</v>
      </c>
      <c r="M446">
        <v>40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202</v>
      </c>
      <c r="L447" s="3" t="s">
        <v>172</v>
      </c>
      <c r="M447">
        <v>34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187</v>
      </c>
      <c r="L448" s="3" t="s">
        <v>172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193</v>
      </c>
      <c r="L450" s="3" t="s">
        <v>235</v>
      </c>
      <c r="M450">
        <v>47</v>
      </c>
      <c r="N450">
        <v>0</v>
      </c>
      <c r="O450">
        <v>57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258</v>
      </c>
      <c r="K453" s="3" t="s">
        <v>187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258</v>
      </c>
      <c r="K454" s="3" t="s">
        <v>259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678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680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258</v>
      </c>
      <c r="M459">
        <v>0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682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682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183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172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187</v>
      </c>
      <c r="L464" s="3" t="s">
        <v>172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259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184</v>
      </c>
      <c r="L467" s="3" t="s">
        <v>172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684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185</v>
      </c>
      <c r="L468" s="3" t="s">
        <v>172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187</v>
      </c>
      <c r="L469" s="3" t="s">
        <v>172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259</v>
      </c>
      <c r="L470" s="3" t="s">
        <v>172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258</v>
      </c>
      <c r="K473" s="3" t="s">
        <v>259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258</v>
      </c>
      <c r="K474" s="3" t="s">
        <v>184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185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259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184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185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187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398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398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398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398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184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185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258</v>
      </c>
      <c r="K488" s="3"/>
      <c r="L488" s="3"/>
      <c r="M488">
        <v>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183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183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258</v>
      </c>
      <c r="K491" s="3" t="s">
        <v>186</v>
      </c>
      <c r="L491" s="3" t="s">
        <v>183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258</v>
      </c>
      <c r="K492" s="3" t="s">
        <v>244</v>
      </c>
      <c r="L492" s="3" t="s">
        <v>172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187</v>
      </c>
      <c r="L493" s="3" t="s">
        <v>172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259</v>
      </c>
      <c r="L494" s="3" t="s">
        <v>172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193</v>
      </c>
      <c r="L495" s="3" t="s">
        <v>235</v>
      </c>
      <c r="M495">
        <v>43</v>
      </c>
      <c r="N495">
        <v>0</v>
      </c>
      <c r="O495">
        <v>53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184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185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186</v>
      </c>
      <c r="L498" s="3" t="s">
        <v>183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189</v>
      </c>
      <c r="L499" s="3" t="s">
        <v>172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202</v>
      </c>
      <c r="L500" s="3" t="s">
        <v>172</v>
      </c>
      <c r="M500">
        <v>35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187</v>
      </c>
      <c r="L501" s="3" t="s">
        <v>172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259</v>
      </c>
      <c r="L502" s="3" t="s">
        <v>172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258</v>
      </c>
      <c r="K504" s="3" t="s">
        <v>184</v>
      </c>
      <c r="L504" s="3" t="s">
        <v>172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185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259</v>
      </c>
      <c r="L509" s="3" t="s">
        <v>172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258</v>
      </c>
      <c r="K510" s="3" t="s">
        <v>184</v>
      </c>
      <c r="L510" s="3" t="s">
        <v>172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258</v>
      </c>
      <c r="K512" s="3" t="s">
        <v>259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258</v>
      </c>
      <c r="K516" s="3" t="s">
        <v>187</v>
      </c>
      <c r="L516" s="3" t="s">
        <v>172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259</v>
      </c>
      <c r="L517" s="3" t="s">
        <v>188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258</v>
      </c>
      <c r="K520" s="3" t="s">
        <v>185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259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700</v>
      </c>
      <c r="E523" s="3" t="s">
        <v>90</v>
      </c>
      <c r="F523" s="3" t="s">
        <v>78</v>
      </c>
      <c r="G523" s="3" t="s">
        <v>702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700</v>
      </c>
      <c r="E524" s="3" t="s">
        <v>90</v>
      </c>
      <c r="F524" s="3" t="s">
        <v>78</v>
      </c>
      <c r="G524" s="3" t="s">
        <v>702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700</v>
      </c>
      <c r="E525" s="3" t="s">
        <v>90</v>
      </c>
      <c r="F525" s="3" t="s">
        <v>78</v>
      </c>
      <c r="G525" s="3" t="s">
        <v>702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705</v>
      </c>
      <c r="E526" s="3" t="s">
        <v>90</v>
      </c>
      <c r="F526" s="3" t="s">
        <v>78</v>
      </c>
      <c r="G526" s="3" t="s">
        <v>702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705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705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705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ユニフォーム沼井和馬ICONIC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1</v>
      </c>
      <c r="C530" t="s">
        <v>108</v>
      </c>
      <c r="D530" s="3" t="s">
        <v>880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29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ユニフォーム潜尚保ICONIC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2</v>
      </c>
      <c r="C531" t="s">
        <v>108</v>
      </c>
      <c r="D531" s="3" t="s">
        <v>880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15</v>
      </c>
      <c r="K531" s="3" t="s">
        <v>185</v>
      </c>
      <c r="L531" s="3" t="s">
        <v>172</v>
      </c>
      <c r="M531">
        <v>29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ユニフォーム潜尚保ICONIC</v>
      </c>
    </row>
    <row r="532" spans="1:20" x14ac:dyDescent="0.3">
      <c r="A532">
        <f>VLOOKUP(Block[[#This Row],[No用]],SetNo[[No.用]:[vlookup 用]],2,FALSE)</f>
        <v>141</v>
      </c>
      <c r="B532">
        <f>IF(A531&lt;&gt;Block[[#This Row],[No]],1,B531+1)</f>
        <v>1</v>
      </c>
      <c r="C532" t="s">
        <v>108</v>
      </c>
      <c r="D532" s="3" t="s">
        <v>882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15</v>
      </c>
      <c r="K532" s="3" t="s">
        <v>184</v>
      </c>
      <c r="L532" s="3" t="s">
        <v>183</v>
      </c>
      <c r="M532">
        <v>33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ユニフォーム高千穂恵也ICONIC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2</v>
      </c>
      <c r="C533" t="s">
        <v>108</v>
      </c>
      <c r="D533" s="3" t="s">
        <v>882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15</v>
      </c>
      <c r="K533" s="3" t="s">
        <v>185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ユニフォーム高千穂恵也ICONIC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3</v>
      </c>
      <c r="C534" t="s">
        <v>108</v>
      </c>
      <c r="D534" s="3" t="s">
        <v>882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15</v>
      </c>
      <c r="K534" s="3" t="s">
        <v>187</v>
      </c>
      <c r="L534" s="3" t="s">
        <v>172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ユニフォーム高千穂恵也ICONIC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4</v>
      </c>
      <c r="C535" t="s">
        <v>108</v>
      </c>
      <c r="D535" s="3" t="s">
        <v>882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15</v>
      </c>
      <c r="K535" s="3" t="s">
        <v>259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ユニフォーム高千穂恵也ICONIC</v>
      </c>
    </row>
    <row r="536" spans="1:20" x14ac:dyDescent="0.3">
      <c r="A536">
        <f>VLOOKUP(Block[[#This Row],[No用]],SetNo[[No.用]:[vlookup 用]],2,FALSE)</f>
        <v>142</v>
      </c>
      <c r="B536">
        <f>IF(A535&lt;&gt;Block[[#This Row],[No]],1,B535+1)</f>
        <v>1</v>
      </c>
      <c r="C536" t="s">
        <v>108</v>
      </c>
      <c r="D536" s="3" t="s">
        <v>884</v>
      </c>
      <c r="E536" s="3" t="s">
        <v>90</v>
      </c>
      <c r="F536" s="3" t="s">
        <v>82</v>
      </c>
      <c r="G536" s="3" t="s">
        <v>702</v>
      </c>
      <c r="H536" t="s">
        <v>71</v>
      </c>
      <c r="I536">
        <v>1</v>
      </c>
      <c r="J536" t="s">
        <v>15</v>
      </c>
      <c r="K536" s="3" t="s">
        <v>184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ユニフォーム広尾倖児ICONIC</v>
      </c>
    </row>
    <row r="537" spans="1:20" x14ac:dyDescent="0.3">
      <c r="A537">
        <f>VLOOKUP(Block[[#This Row],[No用]],SetNo[[No.用]:[vlookup 用]],2,FALSE)</f>
        <v>142</v>
      </c>
      <c r="B537">
        <f>IF(A536&lt;&gt;Block[[#This Row],[No]],1,B536+1)</f>
        <v>2</v>
      </c>
      <c r="C537" t="s">
        <v>108</v>
      </c>
      <c r="D537" s="3" t="s">
        <v>884</v>
      </c>
      <c r="E537" s="3" t="s">
        <v>90</v>
      </c>
      <c r="F537" s="3" t="s">
        <v>82</v>
      </c>
      <c r="G537" s="3" t="s">
        <v>702</v>
      </c>
      <c r="H537" t="s">
        <v>71</v>
      </c>
      <c r="I537">
        <v>1</v>
      </c>
      <c r="J537" t="s">
        <v>15</v>
      </c>
      <c r="K537" s="3" t="s">
        <v>185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ユニフォーム広尾倖児ICONIC</v>
      </c>
    </row>
    <row r="538" spans="1:20" x14ac:dyDescent="0.3">
      <c r="A538">
        <f>VLOOKUP(Block[[#This Row],[No用]],SetNo[[No.用]:[vlookup 用]],2,FALSE)</f>
        <v>142</v>
      </c>
      <c r="B538">
        <f>IF(A537&lt;&gt;Block[[#This Row],[No]],1,B537+1)</f>
        <v>3</v>
      </c>
      <c r="C538" t="s">
        <v>108</v>
      </c>
      <c r="D538" s="3" t="s">
        <v>884</v>
      </c>
      <c r="E538" s="3" t="s">
        <v>90</v>
      </c>
      <c r="F538" s="3" t="s">
        <v>82</v>
      </c>
      <c r="G538" s="3" t="s">
        <v>702</v>
      </c>
      <c r="H538" t="s">
        <v>71</v>
      </c>
      <c r="I538">
        <v>1</v>
      </c>
      <c r="J538" t="s">
        <v>15</v>
      </c>
      <c r="K538" s="3" t="s">
        <v>187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ユニフォーム広尾倖児ICONIC</v>
      </c>
    </row>
    <row r="539" spans="1:20" x14ac:dyDescent="0.3">
      <c r="A539">
        <f>VLOOKUP(Block[[#This Row],[No用]],SetNo[[No.用]:[vlookup 用]],2,FALSE)</f>
        <v>142</v>
      </c>
      <c r="B539">
        <f>IF(A538&lt;&gt;Block[[#This Row],[No]],1,B538+1)</f>
        <v>4</v>
      </c>
      <c r="C539" t="s">
        <v>108</v>
      </c>
      <c r="D539" s="3" t="s">
        <v>884</v>
      </c>
      <c r="E539" s="3" t="s">
        <v>90</v>
      </c>
      <c r="F539" s="3" t="s">
        <v>82</v>
      </c>
      <c r="G539" s="3" t="s">
        <v>702</v>
      </c>
      <c r="H539" t="s">
        <v>71</v>
      </c>
      <c r="I539">
        <v>1</v>
      </c>
      <c r="J539" t="s">
        <v>15</v>
      </c>
      <c r="K539" s="3" t="s">
        <v>259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ユニフォーム広尾倖児ICONIC</v>
      </c>
    </row>
    <row r="540" spans="1:20" x14ac:dyDescent="0.3">
      <c r="A540">
        <f>VLOOKUP(Block[[#This Row],[No用]],SetNo[[No.用]:[vlookup 用]],2,FALSE)</f>
        <v>143</v>
      </c>
      <c r="B540">
        <f>IF(A539&lt;&gt;Block[[#This Row],[No]],1,B539+1)</f>
        <v>1</v>
      </c>
      <c r="C540" t="s">
        <v>108</v>
      </c>
      <c r="D540" s="3" t="s">
        <v>886</v>
      </c>
      <c r="E540" s="3" t="s">
        <v>90</v>
      </c>
      <c r="F540" s="3" t="s">
        <v>74</v>
      </c>
      <c r="G540" s="3" t="s">
        <v>702</v>
      </c>
      <c r="H540" t="s">
        <v>71</v>
      </c>
      <c r="I540">
        <v>1</v>
      </c>
      <c r="J540" t="s">
        <v>15</v>
      </c>
      <c r="K540" s="3" t="s">
        <v>184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ユニフォーム先島伊澄ICONIC</v>
      </c>
    </row>
    <row r="541" spans="1:20" x14ac:dyDescent="0.3">
      <c r="A541">
        <f>VLOOKUP(Block[[#This Row],[No用]],SetNo[[No.用]:[vlookup 用]],2,FALSE)</f>
        <v>143</v>
      </c>
      <c r="B541">
        <f>IF(A540&lt;&gt;Block[[#This Row],[No]],1,B540+1)</f>
        <v>2</v>
      </c>
      <c r="C541" t="s">
        <v>108</v>
      </c>
      <c r="D541" s="3" t="s">
        <v>886</v>
      </c>
      <c r="E541" s="3" t="s">
        <v>90</v>
      </c>
      <c r="F541" s="3" t="s">
        <v>74</v>
      </c>
      <c r="G541" s="3" t="s">
        <v>702</v>
      </c>
      <c r="H541" t="s">
        <v>71</v>
      </c>
      <c r="I541">
        <v>1</v>
      </c>
      <c r="J541" t="s">
        <v>15</v>
      </c>
      <c r="K541" s="3" t="s">
        <v>185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ユニフォーム先島伊澄ICONIC</v>
      </c>
    </row>
    <row r="542" spans="1:20" x14ac:dyDescent="0.3">
      <c r="A542">
        <f>VLOOKUP(Block[[#This Row],[No用]],SetNo[[No.用]:[vlookup 用]],2,FALSE)</f>
        <v>143</v>
      </c>
      <c r="B542">
        <f>IF(A541&lt;&gt;Block[[#This Row],[No]],1,B541+1)</f>
        <v>3</v>
      </c>
      <c r="C542" t="s">
        <v>108</v>
      </c>
      <c r="D542" s="3" t="s">
        <v>886</v>
      </c>
      <c r="E542" s="3" t="s">
        <v>90</v>
      </c>
      <c r="F542" s="3" t="s">
        <v>74</v>
      </c>
      <c r="G542" s="3" t="s">
        <v>702</v>
      </c>
      <c r="H542" t="s">
        <v>71</v>
      </c>
      <c r="I542">
        <v>1</v>
      </c>
      <c r="J542" t="s">
        <v>15</v>
      </c>
      <c r="K542" s="3" t="s">
        <v>259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ユニフォーム先島伊澄ICONIC</v>
      </c>
    </row>
    <row r="543" spans="1:20" x14ac:dyDescent="0.3">
      <c r="A543">
        <f>VLOOKUP(Block[[#This Row],[No用]],SetNo[[No.用]:[vlookup 用]],2,FALSE)</f>
        <v>144</v>
      </c>
      <c r="B543">
        <f>IF(A542&lt;&gt;Block[[#This Row],[No]],1,B542+1)</f>
        <v>1</v>
      </c>
      <c r="C543" t="s">
        <v>108</v>
      </c>
      <c r="D543" s="3" t="s">
        <v>888</v>
      </c>
      <c r="E543" s="3" t="s">
        <v>90</v>
      </c>
      <c r="F543" s="3" t="s">
        <v>82</v>
      </c>
      <c r="G543" s="3" t="s">
        <v>702</v>
      </c>
      <c r="H543" t="s">
        <v>71</v>
      </c>
      <c r="I543">
        <v>1</v>
      </c>
      <c r="J543" t="s">
        <v>15</v>
      </c>
      <c r="K543" s="3" t="s">
        <v>184</v>
      </c>
      <c r="L543" s="3" t="s">
        <v>188</v>
      </c>
      <c r="M543">
        <v>34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ユニフォーム背黒晃彦ICONIC</v>
      </c>
    </row>
    <row r="544" spans="1:20" x14ac:dyDescent="0.3">
      <c r="A544">
        <f>VLOOKUP(Block[[#This Row],[No用]],SetNo[[No.用]:[vlookup 用]],2,FALSE)</f>
        <v>144</v>
      </c>
      <c r="B544">
        <f>IF(A543&lt;&gt;Block[[#This Row],[No]],1,B543+1)</f>
        <v>2</v>
      </c>
      <c r="C544" t="s">
        <v>108</v>
      </c>
      <c r="D544" s="3" t="s">
        <v>888</v>
      </c>
      <c r="E544" s="3" t="s">
        <v>90</v>
      </c>
      <c r="F544" s="3" t="s">
        <v>82</v>
      </c>
      <c r="G544" s="3" t="s">
        <v>702</v>
      </c>
      <c r="H544" t="s">
        <v>71</v>
      </c>
      <c r="I544">
        <v>1</v>
      </c>
      <c r="J544" t="s">
        <v>15</v>
      </c>
      <c r="K544" s="3" t="s">
        <v>185</v>
      </c>
      <c r="L544" s="3" t="s">
        <v>183</v>
      </c>
      <c r="M544">
        <v>34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ユニフォーム背黒晃彦ICONIC</v>
      </c>
    </row>
    <row r="545" spans="1:20" x14ac:dyDescent="0.3">
      <c r="A545">
        <f>VLOOKUP(Block[[#This Row],[No用]],SetNo[[No.用]:[vlookup 用]],2,FALSE)</f>
        <v>144</v>
      </c>
      <c r="B545">
        <f>IF(A544&lt;&gt;Block[[#This Row],[No]],1,B544+1)</f>
        <v>3</v>
      </c>
      <c r="C545" t="s">
        <v>108</v>
      </c>
      <c r="D545" s="3" t="s">
        <v>888</v>
      </c>
      <c r="E545" s="3" t="s">
        <v>90</v>
      </c>
      <c r="F545" s="3" t="s">
        <v>82</v>
      </c>
      <c r="G545" s="3" t="s">
        <v>702</v>
      </c>
      <c r="H545" t="s">
        <v>71</v>
      </c>
      <c r="I545">
        <v>1</v>
      </c>
      <c r="J545" t="s">
        <v>15</v>
      </c>
      <c r="K545" s="3" t="s">
        <v>189</v>
      </c>
      <c r="L545" s="3" t="s">
        <v>183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ユニフォーム背黒晃彦ICONIC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4</v>
      </c>
      <c r="C546" t="s">
        <v>108</v>
      </c>
      <c r="D546" s="3" t="s">
        <v>888</v>
      </c>
      <c r="E546" s="3" t="s">
        <v>90</v>
      </c>
      <c r="F546" s="3" t="s">
        <v>82</v>
      </c>
      <c r="G546" s="3" t="s">
        <v>702</v>
      </c>
      <c r="H546" t="s">
        <v>71</v>
      </c>
      <c r="I546">
        <v>1</v>
      </c>
      <c r="J546" t="s">
        <v>15</v>
      </c>
      <c r="K546" s="3" t="s">
        <v>187</v>
      </c>
      <c r="L546" s="3" t="s">
        <v>172</v>
      </c>
      <c r="M546">
        <v>31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ユニフォーム背黒晃彦ICONIC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5</v>
      </c>
      <c r="C547" t="s">
        <v>108</v>
      </c>
      <c r="D547" s="3" t="s">
        <v>888</v>
      </c>
      <c r="E547" s="3" t="s">
        <v>90</v>
      </c>
      <c r="F547" s="3" t="s">
        <v>82</v>
      </c>
      <c r="G547" s="3" t="s">
        <v>702</v>
      </c>
      <c r="H547" t="s">
        <v>71</v>
      </c>
      <c r="I547">
        <v>1</v>
      </c>
      <c r="J547" t="s">
        <v>15</v>
      </c>
      <c r="K547" s="3" t="s">
        <v>259</v>
      </c>
      <c r="L547" s="3" t="s">
        <v>172</v>
      </c>
      <c r="M547">
        <v>31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ユニフォーム背黒晃彦ICONIC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6</v>
      </c>
      <c r="C548" t="s">
        <v>108</v>
      </c>
      <c r="D548" s="3" t="s">
        <v>888</v>
      </c>
      <c r="E548" s="3" t="s">
        <v>90</v>
      </c>
      <c r="F548" s="3" t="s">
        <v>82</v>
      </c>
      <c r="G548" s="3" t="s">
        <v>702</v>
      </c>
      <c r="H548" t="s">
        <v>71</v>
      </c>
      <c r="I548">
        <v>1</v>
      </c>
      <c r="J548" t="s">
        <v>15</v>
      </c>
      <c r="K548" s="3" t="s">
        <v>193</v>
      </c>
      <c r="L548" s="3" t="s">
        <v>235</v>
      </c>
      <c r="M548">
        <v>44</v>
      </c>
      <c r="N548">
        <v>0</v>
      </c>
      <c r="O548">
        <v>54</v>
      </c>
      <c r="P548">
        <v>0</v>
      </c>
      <c r="T548" t="str">
        <f>Block[[#This Row],[服装]]&amp;Block[[#This Row],[名前]]&amp;Block[[#This Row],[レアリティ]]</f>
        <v>ユニフォーム背黒晃彦ICONIC</v>
      </c>
    </row>
    <row r="549" spans="1:20" x14ac:dyDescent="0.3">
      <c r="A549">
        <f>VLOOKUP(Block[[#This Row],[No用]],SetNo[[No.用]:[vlookup 用]],2,FALSE)</f>
        <v>145</v>
      </c>
      <c r="B549">
        <f>IF(A548&lt;&gt;Block[[#This Row],[No]],1,B548+1)</f>
        <v>1</v>
      </c>
      <c r="C549" t="s">
        <v>108</v>
      </c>
      <c r="D549" s="3" t="s">
        <v>890</v>
      </c>
      <c r="E549" s="3" t="s">
        <v>90</v>
      </c>
      <c r="F549" s="3" t="s">
        <v>80</v>
      </c>
      <c r="G549" s="3" t="s">
        <v>702</v>
      </c>
      <c r="H549" t="s">
        <v>71</v>
      </c>
      <c r="I549">
        <v>1</v>
      </c>
      <c r="J549" t="s">
        <v>15</v>
      </c>
      <c r="M549">
        <v>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21"/>
  <sheetViews>
    <sheetView topLeftCell="A181" workbookViewId="0">
      <selection activeCell="Q228" sqref="Q2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876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870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272</v>
      </c>
      <c r="K35" t="s">
        <v>190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27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286</v>
      </c>
      <c r="L37" t="s">
        <v>172</v>
      </c>
      <c r="M37">
        <v>27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272</v>
      </c>
      <c r="K38" t="s">
        <v>201</v>
      </c>
      <c r="L38" t="s">
        <v>172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272</v>
      </c>
      <c r="K39" t="s">
        <v>190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288</v>
      </c>
      <c r="L41" t="s">
        <v>235</v>
      </c>
      <c r="M41">
        <v>42</v>
      </c>
      <c r="N41">
        <v>0</v>
      </c>
      <c r="O41">
        <v>52</v>
      </c>
      <c r="P41">
        <v>0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398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s="3" t="s">
        <v>201</v>
      </c>
      <c r="L42" s="3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398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s="3" t="s">
        <v>190</v>
      </c>
      <c r="L43" s="3" t="s">
        <v>235</v>
      </c>
      <c r="M43">
        <v>38</v>
      </c>
      <c r="N43">
        <v>0</v>
      </c>
      <c r="O43">
        <v>48</v>
      </c>
      <c r="P43">
        <v>0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288</v>
      </c>
      <c r="L44" s="3" t="s">
        <v>235</v>
      </c>
      <c r="M44">
        <v>38</v>
      </c>
      <c r="N44">
        <v>0</v>
      </c>
      <c r="O44">
        <v>48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272</v>
      </c>
      <c r="K46" t="s">
        <v>201</v>
      </c>
      <c r="L46" t="s">
        <v>172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292</v>
      </c>
      <c r="L49" t="s">
        <v>183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272</v>
      </c>
      <c r="K51" t="s">
        <v>293</v>
      </c>
      <c r="L51" t="s">
        <v>172</v>
      </c>
      <c r="M51">
        <v>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203</v>
      </c>
      <c r="L52" t="s">
        <v>235</v>
      </c>
      <c r="M52">
        <v>44</v>
      </c>
      <c r="N52">
        <v>0</v>
      </c>
      <c r="O52">
        <v>54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293</v>
      </c>
      <c r="L54" t="s">
        <v>172</v>
      </c>
      <c r="M54">
        <v>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12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398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12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272</v>
      </c>
      <c r="K59" t="s">
        <v>206</v>
      </c>
      <c r="L59" t="s">
        <v>183</v>
      </c>
      <c r="M59">
        <v>32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32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201</v>
      </c>
      <c r="L61" t="s">
        <v>172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272</v>
      </c>
      <c r="K63" t="s">
        <v>297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272</v>
      </c>
      <c r="K66" t="s">
        <v>282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272</v>
      </c>
      <c r="K69" t="s">
        <v>201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300</v>
      </c>
      <c r="L72" t="s">
        <v>235</v>
      </c>
      <c r="M72">
        <v>43</v>
      </c>
      <c r="N72">
        <v>0</v>
      </c>
      <c r="O72">
        <v>53</v>
      </c>
      <c r="P72">
        <v>0</v>
      </c>
      <c r="R72" t="s">
        <v>299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272</v>
      </c>
      <c r="K74" t="s">
        <v>282</v>
      </c>
      <c r="L74" t="s">
        <v>183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272</v>
      </c>
      <c r="K79" s="3" t="s">
        <v>201</v>
      </c>
      <c r="L79" s="3" t="s">
        <v>172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272</v>
      </c>
      <c r="K80" s="3" t="s">
        <v>293</v>
      </c>
      <c r="L80" s="3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716</v>
      </c>
      <c r="D83" t="s">
        <v>396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716</v>
      </c>
      <c r="D84" t="s">
        <v>396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865</v>
      </c>
      <c r="L85" s="3" t="s">
        <v>235</v>
      </c>
      <c r="M85">
        <v>42</v>
      </c>
      <c r="N85">
        <v>0</v>
      </c>
      <c r="O85">
        <v>52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272</v>
      </c>
      <c r="K87" s="3" t="s">
        <v>201</v>
      </c>
      <c r="L87" s="3" t="s">
        <v>172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272</v>
      </c>
      <c r="K88" s="3" t="s">
        <v>206</v>
      </c>
      <c r="L88" s="3" t="s">
        <v>183</v>
      </c>
      <c r="M88">
        <v>13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14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272</v>
      </c>
      <c r="K90" s="3" t="s">
        <v>190</v>
      </c>
      <c r="L90" s="3" t="s">
        <v>183</v>
      </c>
      <c r="M90">
        <v>40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13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272</v>
      </c>
      <c r="K92" s="3" t="s">
        <v>293</v>
      </c>
      <c r="L92" s="3" t="s">
        <v>172</v>
      </c>
      <c r="M92">
        <v>33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292</v>
      </c>
      <c r="L95" s="3" t="s">
        <v>183</v>
      </c>
      <c r="M95">
        <v>19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272</v>
      </c>
      <c r="K97" s="3" t="s">
        <v>284</v>
      </c>
      <c r="L97" s="3" t="s">
        <v>235</v>
      </c>
      <c r="M97">
        <v>47</v>
      </c>
      <c r="N97">
        <v>0</v>
      </c>
      <c r="O97">
        <v>57</v>
      </c>
      <c r="P97">
        <v>0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203</v>
      </c>
      <c r="L99" s="3" t="s">
        <v>235</v>
      </c>
      <c r="M99">
        <v>47</v>
      </c>
      <c r="N99">
        <v>0</v>
      </c>
      <c r="O99">
        <v>57</v>
      </c>
      <c r="P99">
        <v>0</v>
      </c>
      <c r="R99" s="3" t="s">
        <v>299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272</v>
      </c>
      <c r="K101" s="3" t="s">
        <v>403</v>
      </c>
      <c r="L101" s="3" t="s">
        <v>235</v>
      </c>
      <c r="M101">
        <v>43</v>
      </c>
      <c r="N101">
        <v>0</v>
      </c>
      <c r="O101">
        <v>53</v>
      </c>
      <c r="P101">
        <v>0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190</v>
      </c>
      <c r="L103" s="3" t="s">
        <v>183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716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272</v>
      </c>
      <c r="K106" s="3" t="s">
        <v>206</v>
      </c>
      <c r="L106" s="3" t="s">
        <v>183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172</v>
      </c>
      <c r="M108">
        <v>14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203</v>
      </c>
      <c r="L109" s="3" t="s">
        <v>235</v>
      </c>
      <c r="M109">
        <v>49</v>
      </c>
      <c r="N109">
        <v>0</v>
      </c>
      <c r="O109">
        <v>59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272</v>
      </c>
      <c r="K111" s="3" t="s">
        <v>201</v>
      </c>
      <c r="L111" s="3" t="s">
        <v>172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272</v>
      </c>
      <c r="K114" s="3" t="s">
        <v>206</v>
      </c>
      <c r="L114" s="3" t="s">
        <v>183</v>
      </c>
      <c r="M114">
        <v>38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272</v>
      </c>
      <c r="K116" s="3" t="s">
        <v>293</v>
      </c>
      <c r="L116" s="3" t="s">
        <v>183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272</v>
      </c>
      <c r="K124" s="3" t="s">
        <v>206</v>
      </c>
      <c r="L124" s="3" t="s">
        <v>183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272</v>
      </c>
      <c r="K126" s="3" t="s">
        <v>288</v>
      </c>
      <c r="L126" s="3" t="s">
        <v>235</v>
      </c>
      <c r="M126">
        <v>44</v>
      </c>
      <c r="N126">
        <v>0</v>
      </c>
      <c r="O126">
        <v>54</v>
      </c>
      <c r="P126">
        <v>0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272</v>
      </c>
      <c r="K130" s="3" t="s">
        <v>293</v>
      </c>
      <c r="L130" s="3" t="s">
        <v>183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272</v>
      </c>
      <c r="K131" s="3" t="s">
        <v>206</v>
      </c>
      <c r="L131" s="3" t="s">
        <v>183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272</v>
      </c>
      <c r="K132" s="3" t="s">
        <v>203</v>
      </c>
      <c r="L132" s="3" t="s">
        <v>235</v>
      </c>
      <c r="M132">
        <v>44</v>
      </c>
      <c r="N132">
        <v>0</v>
      </c>
      <c r="O132">
        <v>54</v>
      </c>
      <c r="P132">
        <v>0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272</v>
      </c>
      <c r="K133" s="3" t="s">
        <v>201</v>
      </c>
      <c r="L133" s="3" t="s">
        <v>172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716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272</v>
      </c>
      <c r="K139" s="3" t="s">
        <v>403</v>
      </c>
      <c r="L139" s="3" t="s">
        <v>235</v>
      </c>
      <c r="M139">
        <v>51</v>
      </c>
      <c r="N139">
        <v>0</v>
      </c>
      <c r="O139">
        <v>61</v>
      </c>
      <c r="P139">
        <v>0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288</v>
      </c>
      <c r="L145" s="3" t="s">
        <v>235</v>
      </c>
      <c r="M145">
        <v>45</v>
      </c>
      <c r="N145">
        <v>0</v>
      </c>
      <c r="O145">
        <v>55</v>
      </c>
      <c r="P145">
        <v>0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272</v>
      </c>
      <c r="K148" s="3" t="s">
        <v>206</v>
      </c>
      <c r="L148" s="3" t="s">
        <v>183</v>
      </c>
      <c r="M148">
        <v>43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272</v>
      </c>
      <c r="K150" s="3" t="s">
        <v>190</v>
      </c>
      <c r="L150" s="3" t="s">
        <v>235</v>
      </c>
      <c r="M150">
        <v>48</v>
      </c>
      <c r="N150">
        <v>0</v>
      </c>
      <c r="O150">
        <v>58</v>
      </c>
      <c r="P150">
        <v>0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288</v>
      </c>
      <c r="L151" s="3" t="s">
        <v>235</v>
      </c>
      <c r="M151">
        <v>48</v>
      </c>
      <c r="N151">
        <v>0</v>
      </c>
      <c r="O151">
        <v>58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272</v>
      </c>
      <c r="K153" s="3" t="s">
        <v>201</v>
      </c>
      <c r="L153" s="3" t="s">
        <v>172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272</v>
      </c>
      <c r="K155" s="3" t="s">
        <v>206</v>
      </c>
      <c r="L155" s="3" t="s">
        <v>183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272</v>
      </c>
      <c r="K158" s="3" t="s">
        <v>403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272</v>
      </c>
      <c r="K160" s="3" t="s">
        <v>201</v>
      </c>
      <c r="L160" s="3" t="s">
        <v>172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285</v>
      </c>
      <c r="L161" s="3" t="s">
        <v>235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272</v>
      </c>
      <c r="K163" s="3" t="s">
        <v>403</v>
      </c>
      <c r="L163" s="3" t="s">
        <v>235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282</v>
      </c>
      <c r="L166" s="3" t="s">
        <v>183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716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716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272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272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272</v>
      </c>
      <c r="K173" s="3" t="s">
        <v>201</v>
      </c>
      <c r="L173" s="3" t="s">
        <v>172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675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272</v>
      </c>
      <c r="K175" s="3" t="s">
        <v>206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272</v>
      </c>
      <c r="K179" s="3" t="s">
        <v>293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272</v>
      </c>
      <c r="K181" s="3" t="s">
        <v>288</v>
      </c>
      <c r="L181" s="3" t="s">
        <v>235</v>
      </c>
      <c r="M181">
        <v>47</v>
      </c>
      <c r="N181">
        <v>0</v>
      </c>
      <c r="O181">
        <v>57</v>
      </c>
      <c r="P181">
        <v>0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678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680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272</v>
      </c>
      <c r="K183" s="3" t="s">
        <v>206</v>
      </c>
      <c r="L183" s="3" t="s">
        <v>183</v>
      </c>
      <c r="M183">
        <v>36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682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684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684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190</v>
      </c>
      <c r="L186" s="3" t="s">
        <v>183</v>
      </c>
      <c r="M186">
        <v>29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272</v>
      </c>
      <c r="K188" s="3" t="s">
        <v>285</v>
      </c>
      <c r="L188" s="3" t="s">
        <v>235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871</v>
      </c>
      <c r="L189" s="3" t="s">
        <v>235</v>
      </c>
      <c r="M189">
        <v>51</v>
      </c>
      <c r="N189">
        <v>0</v>
      </c>
      <c r="O189">
        <v>61</v>
      </c>
      <c r="P189">
        <v>0</v>
      </c>
      <c r="Q189" s="3" t="s">
        <v>872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201</v>
      </c>
      <c r="L190" s="3" t="s">
        <v>172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190</v>
      </c>
      <c r="L191" s="3" t="s">
        <v>183</v>
      </c>
      <c r="M191">
        <v>15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398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272</v>
      </c>
      <c r="K195" s="3" t="s">
        <v>206</v>
      </c>
      <c r="L195" s="3" t="s">
        <v>183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272</v>
      </c>
      <c r="K199" s="3" t="s">
        <v>714</v>
      </c>
      <c r="L199" s="3" t="s">
        <v>235</v>
      </c>
      <c r="M199">
        <v>50</v>
      </c>
      <c r="N199">
        <v>0</v>
      </c>
      <c r="O199">
        <v>60</v>
      </c>
      <c r="P199">
        <v>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292</v>
      </c>
      <c r="L200" s="3" t="s">
        <v>183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295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295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272</v>
      </c>
      <c r="K202" s="3" t="s">
        <v>190</v>
      </c>
      <c r="L202" s="3" t="s">
        <v>172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203</v>
      </c>
      <c r="L203" s="3" t="s">
        <v>235</v>
      </c>
      <c r="M203">
        <v>51</v>
      </c>
      <c r="N203">
        <v>0</v>
      </c>
      <c r="O203">
        <v>61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272</v>
      </c>
      <c r="K206" s="3" t="s">
        <v>203</v>
      </c>
      <c r="L206" s="3" t="s">
        <v>235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419</v>
      </c>
      <c r="K207" s="3" t="s">
        <v>282</v>
      </c>
      <c r="L207" s="3" t="s">
        <v>183</v>
      </c>
      <c r="M207">
        <v>32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419</v>
      </c>
      <c r="K208" s="3" t="s">
        <v>206</v>
      </c>
      <c r="L208" s="3" t="s">
        <v>235</v>
      </c>
      <c r="M208">
        <v>47</v>
      </c>
      <c r="N208">
        <v>0</v>
      </c>
      <c r="O208">
        <v>57</v>
      </c>
      <c r="P208">
        <v>0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700</v>
      </c>
      <c r="E209" s="3" t="s">
        <v>90</v>
      </c>
      <c r="F209" s="3" t="s">
        <v>78</v>
      </c>
      <c r="G209" s="3" t="s">
        <v>702</v>
      </c>
      <c r="H209" t="s">
        <v>71</v>
      </c>
      <c r="I209">
        <v>1</v>
      </c>
      <c r="J209" t="s">
        <v>419</v>
      </c>
      <c r="K209" s="3" t="s">
        <v>201</v>
      </c>
      <c r="L209" s="3" t="s">
        <v>172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700</v>
      </c>
      <c r="E210" s="3" t="s">
        <v>90</v>
      </c>
      <c r="F210" s="3" t="s">
        <v>78</v>
      </c>
      <c r="G210" s="3" t="s">
        <v>702</v>
      </c>
      <c r="H210" t="s">
        <v>71</v>
      </c>
      <c r="I210">
        <v>1</v>
      </c>
      <c r="J210" t="s">
        <v>419</v>
      </c>
      <c r="K210" s="3" t="s">
        <v>203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705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705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289</v>
      </c>
      <c r="L212" s="3" t="s">
        <v>235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ユニフォーム沼井和馬ICONIC</v>
      </c>
    </row>
    <row r="213" spans="1:20" x14ac:dyDescent="0.3">
      <c r="A213">
        <f>VLOOKUP(Special[[#This Row],[No用]],SetNo[[No.用]:[vlookup 用]],2,FALSE)</f>
        <v>140</v>
      </c>
      <c r="B213">
        <f>IF(A212&lt;&gt;Special[[#This Row],[No]],1,B212+1)</f>
        <v>1</v>
      </c>
      <c r="C213" t="s">
        <v>108</v>
      </c>
      <c r="D213" s="3" t="s">
        <v>880</v>
      </c>
      <c r="E213" s="3" t="s">
        <v>90</v>
      </c>
      <c r="F213" s="3" t="s">
        <v>78</v>
      </c>
      <c r="G213" s="3" t="s">
        <v>702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ユニフォーム潜尚保ICONIC</v>
      </c>
    </row>
    <row r="214" spans="1:20" x14ac:dyDescent="0.3">
      <c r="A214">
        <f>VLOOKUP(Special[[#This Row],[No用]],SetNo[[No.用]:[vlookup 用]],2,FALSE)</f>
        <v>140</v>
      </c>
      <c r="B214">
        <f>IF(A213&lt;&gt;Special[[#This Row],[No]],1,B213+1)</f>
        <v>2</v>
      </c>
      <c r="C214" t="s">
        <v>108</v>
      </c>
      <c r="D214" s="3" t="s">
        <v>880</v>
      </c>
      <c r="E214" s="3" t="s">
        <v>90</v>
      </c>
      <c r="F214" s="3" t="s">
        <v>78</v>
      </c>
      <c r="G214" s="3" t="s">
        <v>702</v>
      </c>
      <c r="H214" t="s">
        <v>71</v>
      </c>
      <c r="I214">
        <v>1</v>
      </c>
      <c r="J214" t="s">
        <v>419</v>
      </c>
      <c r="K214" s="3" t="s">
        <v>282</v>
      </c>
      <c r="L214" s="3" t="s">
        <v>172</v>
      </c>
      <c r="M214">
        <v>29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ユニフォーム潜尚保ICONIC</v>
      </c>
    </row>
    <row r="215" spans="1:20" x14ac:dyDescent="0.3">
      <c r="A215">
        <f>VLOOKUP(Special[[#This Row],[No用]],SetNo[[No.用]:[vlookup 用]],2,FALSE)</f>
        <v>141</v>
      </c>
      <c r="B215">
        <f>IF(A214&lt;&gt;Special[[#This Row],[No]],1,B214+1)</f>
        <v>1</v>
      </c>
      <c r="C215" t="s">
        <v>108</v>
      </c>
      <c r="D215" s="3" t="s">
        <v>882</v>
      </c>
      <c r="E215" s="3" t="s">
        <v>90</v>
      </c>
      <c r="F215" s="3" t="s">
        <v>78</v>
      </c>
      <c r="G215" s="3" t="s">
        <v>702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ユニフォーム高千穂恵也ICONIC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2</v>
      </c>
      <c r="C216" t="s">
        <v>108</v>
      </c>
      <c r="D216" s="3" t="s">
        <v>882</v>
      </c>
      <c r="E216" s="3" t="s">
        <v>90</v>
      </c>
      <c r="F216" s="3" t="s">
        <v>78</v>
      </c>
      <c r="G216" s="3" t="s">
        <v>702</v>
      </c>
      <c r="H216" t="s">
        <v>71</v>
      </c>
      <c r="I216">
        <v>1</v>
      </c>
      <c r="J216" t="s">
        <v>419</v>
      </c>
      <c r="K216" s="3" t="s">
        <v>190</v>
      </c>
      <c r="L216" s="3" t="s">
        <v>183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ユニフォーム高千穂恵也ICONIC</v>
      </c>
    </row>
    <row r="217" spans="1:20" x14ac:dyDescent="0.3">
      <c r="A217">
        <f>VLOOKUP(Special[[#This Row],[No用]],SetNo[[No.用]:[vlookup 用]],2,FALSE)</f>
        <v>142</v>
      </c>
      <c r="B217">
        <f>IF(A216&lt;&gt;Special[[#This Row],[No]],1,B216+1)</f>
        <v>1</v>
      </c>
      <c r="C217" t="s">
        <v>108</v>
      </c>
      <c r="D217" s="3" t="s">
        <v>884</v>
      </c>
      <c r="E217" s="3" t="s">
        <v>90</v>
      </c>
      <c r="F217" s="3" t="s">
        <v>82</v>
      </c>
      <c r="G217" s="3" t="s">
        <v>702</v>
      </c>
      <c r="H217" t="s">
        <v>71</v>
      </c>
      <c r="I217">
        <v>1</v>
      </c>
      <c r="J217" t="s">
        <v>272</v>
      </c>
      <c r="K217" s="3" t="s">
        <v>201</v>
      </c>
      <c r="L217" s="3" t="s">
        <v>172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ユニフォーム広尾倖児ICONIC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2</v>
      </c>
      <c r="C218" t="s">
        <v>108</v>
      </c>
      <c r="D218" s="3" t="s">
        <v>884</v>
      </c>
      <c r="E218" s="3" t="s">
        <v>90</v>
      </c>
      <c r="F218" s="3" t="s">
        <v>82</v>
      </c>
      <c r="G218" s="3" t="s">
        <v>702</v>
      </c>
      <c r="H218" t="s">
        <v>71</v>
      </c>
      <c r="I218">
        <v>1</v>
      </c>
      <c r="J218" t="s">
        <v>272</v>
      </c>
      <c r="K218" s="3" t="s">
        <v>293</v>
      </c>
      <c r="L218" s="3" t="s">
        <v>183</v>
      </c>
      <c r="M218">
        <v>24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ユニフォーム広尾倖児ICONIC</v>
      </c>
    </row>
    <row r="219" spans="1:20" x14ac:dyDescent="0.3">
      <c r="A219">
        <f>VLOOKUP(Special[[#This Row],[No用]],SetNo[[No.用]:[vlookup 用]],2,FALSE)</f>
        <v>143</v>
      </c>
      <c r="B219">
        <f>IF(A218&lt;&gt;Special[[#This Row],[No]],1,B218+1)</f>
        <v>1</v>
      </c>
      <c r="C219" t="s">
        <v>108</v>
      </c>
      <c r="D219" s="3" t="s">
        <v>886</v>
      </c>
      <c r="E219" s="3" t="s">
        <v>90</v>
      </c>
      <c r="F219" s="3" t="s">
        <v>74</v>
      </c>
      <c r="G219" s="3" t="s">
        <v>702</v>
      </c>
      <c r="H219" t="s">
        <v>71</v>
      </c>
      <c r="I219">
        <v>1</v>
      </c>
      <c r="J219" t="s">
        <v>419</v>
      </c>
      <c r="K219" s="3" t="s">
        <v>201</v>
      </c>
      <c r="L219" s="3" t="s">
        <v>172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ユニフォーム先島伊澄ICONIC</v>
      </c>
    </row>
    <row r="220" spans="1:20" x14ac:dyDescent="0.3">
      <c r="A220">
        <f>VLOOKUP(Special[[#This Row],[No用]],SetNo[[No.用]:[vlookup 用]],2,FALSE)</f>
        <v>144</v>
      </c>
      <c r="B220">
        <f>IF(A219&lt;&gt;Special[[#This Row],[No]],1,B219+1)</f>
        <v>1</v>
      </c>
      <c r="C220" t="s">
        <v>108</v>
      </c>
      <c r="D220" s="3" t="s">
        <v>888</v>
      </c>
      <c r="E220" s="3" t="s">
        <v>90</v>
      </c>
      <c r="F220" s="3" t="s">
        <v>82</v>
      </c>
      <c r="G220" s="3" t="s">
        <v>702</v>
      </c>
      <c r="H220" t="s">
        <v>71</v>
      </c>
      <c r="I220">
        <v>1</v>
      </c>
      <c r="J220" t="s">
        <v>272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ユニフォーム背黒晃彦ICONIC</v>
      </c>
    </row>
    <row r="221" spans="1:20" x14ac:dyDescent="0.3">
      <c r="A221">
        <f>VLOOKUP(Special[[#This Row],[No用]],SetNo[[No.用]:[vlookup 用]],2,FALSE)</f>
        <v>145</v>
      </c>
      <c r="B221">
        <f>IF(A220&lt;&gt;Special[[#This Row],[No]],1,B220+1)</f>
        <v>1</v>
      </c>
      <c r="C221" t="s">
        <v>108</v>
      </c>
      <c r="D221" s="3" t="s">
        <v>890</v>
      </c>
      <c r="E221" s="3" t="s">
        <v>90</v>
      </c>
      <c r="F221" s="3" t="s">
        <v>80</v>
      </c>
      <c r="G221" s="3" t="s">
        <v>702</v>
      </c>
      <c r="H221" t="s">
        <v>71</v>
      </c>
      <c r="I221">
        <v>1</v>
      </c>
      <c r="J221" t="s">
        <v>419</v>
      </c>
      <c r="K221" s="3" t="s">
        <v>206</v>
      </c>
      <c r="L221" s="3" t="s">
        <v>183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M J A A B Q S w M E F A A C A A g A s b R u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s b R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0 b l f N H a Z o / Q U A A G E 9 A A A T A B w A R m 9 y b X V s Y X M v U 2 V j d G l v b j E u b S C i G A A o o B Q A A A A A A A A A A A A A A A A A A A A A A A A A A A D t W 1 t P G 0 c U f k f i P 6 y 2 L 0 a s L F W q + l L l I U V 5 a B t R N U b t g 2 V V G 3 t T L M w a 2 U t K h J D i 3 Z B w c 5 J S c B I R 7 i B Q C F d T 2 Q R o f s y w x v s v O j M 7 O 3 u 1 o W t o o j I 8 w O 6 Z M 2 f O n O 8 7 3 9 q D n Z e S S j o r c z H z 7 5 f f t L e 1 t + V 7 x Z y U 4 s 4 + z B q v 1 v X 9 f e 4 W l 5 G U 9 j Y O / g D 1 F G g n Q D 2 C x p 9 + j S m i I n D m S E z K S F 3 Z D L T 3 i P c z U h T d J x V o G e y X 8 x F 7 n s A N 8 9 3 Z K C 9 w 8 M / 5 z C Y v 8 K D w G q g a U P 8 E h T / g b z Q E t H m g V o F a A d o G 0 M o 8 J / D G 1 u v a 0 j I a 1 H f G d P W N P j G H b m o z x 7 V p D d / w P V l F z K C k 4 H V s I N 0 n / S x m o A / H x 6 T c Q 3 I D n f J 5 f M l / m 8 k m + 4 j 1 n p S U 0 q b P C N c h k N 1 q s 0 B d B d o W U D + i 9 A v w d g o U F u v L U 5 5 9 3 s v + n o + Q E g i c J C Z 7 u U j c z D g B X X l a T L 6 j o 7 0 t L V 8 Y 3 4 X E y Y R R m N E r 6 x c g w Y C 4 B B B W L c M A o U 9 P n R 2 N 6 s V X T i A a I / G / h O I K s a D l D I V F t V o r r 7 C O a B 0 F X M g w E N T G n 3 l 6 g U E Q C g K z k K E g m F / W S 0 / 0 3 Q 8 M h d Z R s G o Z C o i V x f p e h a H Q O g q 4 k G E g O N d e G M + e M w h a h s A s Z C g I 3 p w a 5 f X a A X s u X w E K V i 1 D A b F 5 U C 9 W 9 E P W D l c A h F X L M E D U N 6 b 1 y j x D o W U U z E K G g c C Y n 9 Y X W S O 0 D o F Z y F A Q L J a N j W k G Q e s Q 4 E K G g u D w u f 5 i j 0 H Q O g S 4 k A Q C r r 3 t s m 8 Q x q r n f 1 9 K h V j 5 m 7 4 / w H U M 0 w F m j R s h c G c o K W W i X Y O 5 n C Q r v 2 R z f f e z 2 b 5 I x 3 C 8 W + y X b v G 4 F o m R e F d W V q B D g u y r q 1 e U f 5 N S P Y 8 G p D z d S E 9 O l P M P s r l + E z M 8 a O M m D A / z 8 A / Q I E J r Q N 3 l h e 9 k 5 e u v o s i N G x H Q 4 F / I U y s 5 R 8 y B Y 6 B p Q H u K d 1 s G 6 p 7 X w 1 j a r j 8 p e 6 3 6 U d U o T P q i a S W g b a O A 7 h z M s Z d A K / q t 7 z G P g n O D O 5 r B Y + P + e c s 4 X Q j O l n f M Q T p P 0 j Y 1 H Q M j F q E o Q W n V b 6 d S Z r 0 j T l A w T S m X T T 7 F 6 a K J z j h d B 1 3 j Q s E L Z 8 Y J x / r W 6 l Z L B C x O V 3 M 2 D l o 2 7 g T d X i w o O u m x g O h W S M H Z i C Q 6 Y Q 0 M b d L A H R o F t k q H 2 z Y o O o k p 2 K 1 t B f c y r 8 E q 5 g q 2 B A Q W C I c W n E L B k Q o 5 C I Z Q c H A q a B l L d Q I W s W M 7 x Y k s Y v M e Q 4 2 o 7 g p v K 4 s 1 1 S M j q E x h d Q T N D R A S q H g w 9 Q s k X 0 C C D + V W S o n w N x F 9 q O J r G / r Y U 2 N 5 A R r 1 / Y X a 4 w 1 4 U R 8 / Q A 8 E S D h t F 8 5 G l t W 3 t e 1 V 5 H N S 0 a d K 9 I L a g f o O F 3 s M q C u w O B b c J f x g m Q e F n b N j 4 m w s j Z 7 P 7 f j t + u M 1 n r a o v j Z e m z u k a q w v T D Z X S L M E S B 7 R J t 1 q g H f s E Q h 7 1 5 y C t F O R h p Q R 9 F C 0 a u A x 4 4 p 4 b I 7 6 c M 7 w y J 2 U x W u 3 q h d s b z S r c W 3 N j E T 5 k e k X X O i m T q j q H g + L G / Z u R x y 0 9 i P j J j j p n p A U J 7 M D S P 5 v G e F 6 Z i J S e K t a e 1 u s r 4 7 6 C f C y q I 8 X / W D 7 X h 1 5 y e B + q e Q d p 6 + b v N P e I 1 C 1 d y a o v v G 7 D w P I w s h 7 X e R F z 5 d G z L 2 I u m g u 4 + 2 N 4 S 3 J 6 H N h 7 m 1 F E Z N 9 I V X X n M z I y 8 j r J q 8 D i E b s p S 6 t 0 R e / W A 7 J X j y X k f e m k f c z E d 7 Y g J R M 4 / e R f u 5 e / I 7 O n M z I + 1 + S 1 w X + p 6 B u 6 6 p 7 F d S l H y t t f i b x q T 6 p 6 z g u v u 4 P 1 d L g C z j 7 K g 2 L I F Q 3 I V 1 r s 3 s 0 f r e U V 6 T U 9 9 m 0 H G m S j o 0 O B I o c + 7 h s P D H C r a J Y P 6 T l V P S u 9 E D 5 c V C R c l Z K X 0 C O z x q l S R r Z C s X T d O 4 M D Y h y C l + T 8 6 v m + 3 C t T A 5 H X M d A n N 1 X p J V c 3 W N 3 j N 0 j 3 q 5 o 1 g d c Q / I H H g i h H E m + U Z K r d e v K m R p p 7 p a F 7 M G 6 d e 2 F + t D M a R y 6 N 7 f F 7 9 l 0 r 9 S p 0 Z 4 b O L g O w + o f T / W J J Q e a W + h 0 E 1 F u K e D 4 s j F n E H g a D D X X i e d v 4 y N 1 c q x t N V u i M + 6 r l M N m Z p d w i E y T 5 P z / Q r w p U h P 0 P z + m M k x l m M p c r 8 r Q b 2 j c R K F x f D 2 F a Q 3 T G q Y 1 1 6 s 1 9 B t I N 1 F r H F + / Y l r D t I Z p z T V o z T 9 Q S w E C L Q A U A A I A C A C x t G 5 X X P C p g 6 Q A A A D 2 A A A A E g A A A A A A A A A A A A A A A A A A A A A A Q 2 9 u Z m l n L 1 B h Y 2 t h Z 2 U u e G 1 s U E s B A i 0 A F A A C A A g A s b R u V w / K 6 a u k A A A A 6 Q A A A B M A A A A A A A A A A A A A A A A A 8 A A A A F t D b 2 5 0 Z W 5 0 X 1 R 5 c G V z X S 5 4 b W x Q S w E C L Q A U A A I A C A C x t G 5 X z R 2 m a P 0 F A A B h P Q A A E w A A A A A A A A A A A A A A A A D h A Q A A R m 9 y b X V s Y X M v U 2 V j d G l v b j E u b V B L B Q Y A A A A A A w A D A M I A A A A r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v w E A A A A A A O 6 +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R X J y b 3 J D b 3 V u d C I g V m F s d W U 9 I m w w I i A v P j x F b n R y e S B U e X B l P S J G a W x s T G F z d F V w Z G F 0 Z W Q i I F Z h b H V l P S J k M j A y M y 0 x M S 0 x N F Q x M z o z N z o z N C 4 x M D A 4 O T Q 1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U 3 B p a 2 V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1 N w a W t l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V y c m 9 y Q 2 9 1 b n Q i I F Z h b H V l P S J s M C I g L z 4 8 R W 5 0 c n k g V H l w Z T 0 i R m l s b E x h c 3 R V c G R h d G V k I i B W Y W x 1 Z T 0 i Z D I w M j M t M T E t M T R U M T M 6 M z c 6 M z Q u M T E 5 M j k z M 1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T c G l r Z V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U 3 B p a 2 V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V y c m 9 y Q 2 9 1 b n Q i I F Z h b H V l P S J s M C I g L z 4 8 R W 5 0 c n k g V H l w Z T 0 i R m l s b E x h c 3 R V c G R h d G V k I i B W Y W x 1 Z T 0 i Z D I w M j M t M T E t M T R U M T M 6 M z c 6 M z M u M D M 3 N T Q z O V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1 N w a W t l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T c G l r Z V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F c n J v c k N v d W 5 0 I i B W Y W x 1 Z T 0 i b D A i I C 8 + P E V u d H J 5 I F R 5 c G U 9 I k Z p b G x M Y X N 0 V X B k Y X R l Z C I g V m F s d W U 9 I m Q y M D I z L T E x L T E 0 V D E z O j M 3 O j M z L j A 1 N z c 0 M D F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T c G l r Z V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U 3 B p a 2 V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R X J y b 3 J D b 3 V u d C I g V m F s d W U 9 I m w w I i A v P j x F b n R y e S B U e X B l P S J G a W x s T G F z d F V w Z G F 0 Z W Q i I F Z h b H V l P S J k M j A y M y 0 x M S 0 x N F Q x M z o z N z o z M y 4 w N z c 4 N z U 4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U 3 B p a 2 V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1 N w a W t l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V y c m 9 y Q 2 9 1 b n Q i I F Z h b H V l P S J s M C I g L z 4 8 R W 5 0 c n k g V H l w Z T 0 i R m l s b E x h c 3 R V c G R h d G V k I i B W Y W x 1 Z T 0 i Z D I w M j M t M T E t M T R U M T M 6 M z c 6 M z E u O T I 1 N z k 5 N V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1 N w a W t l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T c G l r Z V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F c n J v c k N v d W 5 0 I i B W Y W x 1 Z T 0 i b D A i I C 8 + P E V u d H J 5 I F R 5 c G U 9 I k Z p b G x M Y X N 0 V X B k Y X R l Z C I g V m F s d W U 9 I m Q y M D I z L T E x L T E 0 V D E z O j M 3 O j M x L j k 2 N j A 2 M D d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U 3 B p a 2 V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1 N w a W t l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V y c m 9 y Q 2 9 1 b n Q i I F Z h b H V l P S J s M C I g L z 4 8 R W 5 0 c n k g V H l w Z T 0 i R m l s b E x h c 3 R V c G R h d G V k I i B W Y W x 1 Z T 0 i Z D I w M j M t M T E t M T R U M T M 6 M z c 6 M z E u N z U z M T A w N V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j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T c G l r Z V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U 3 B p a 2 V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R X J y b 3 J D b 3 V u d C I g V m F s d W U 9 I m w w I i A v P j x F b n R y e S B U e X B l P S J G a W x s T G F z d F V w Z G F 0 Z W Q i I F Z h b H V l P S J k M j A y M y 0 x M S 0 x N F Q x M z o z N z o z M S 4 3 N z M y O D I 3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1 N w a W t l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T c G l r Z V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R X J y b 3 J D b 3 V u d C I g V m F s d W U 9 I m w w I i A v P j x F b n R y e S B U e X B l P S J G a W x s T G F z d F V w Z G F 0 Z W Q i I F Z h b H V l P S J k M j A y M y 0 x M S 0 x N F Q x M z o z N z o z M S 4 3 O T M 1 M j Y z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U 3 B p a 2 V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1 N w a W t l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V y c m 9 y Q 2 9 1 b n Q i I F Z h b H V l P S J s M C I g L z 4 8 R W 5 0 c n k g V H l w Z T 0 i R m l s b E x h c 3 R V c G R h d G V k I i B W Y W x 1 Z T 0 i Z D I w M j M t M T E t M T R U M T M 6 M z c 6 M z E u N j I 1 N T k 1 N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1 N w a W t l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T c G l r Z V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F c n J v c k N v d W 5 0 I i B W Y W x 1 Z T 0 i b D A i I C 8 + P E V u d H J 5 I F R 5 c G U 9 I k Z p b G x M Y X N 0 V X B k Y X R l Z C I g V m F s d W U 9 I m Q y M D I z L T E x L T E 0 V D E z O j M 3 O j M x L j Y 2 M j E y M z V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U 3 B p a 2 V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1 N w a W t l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V y c m 9 y Q 2 9 1 b n Q i I F Z h b H V l P S J s M C I g L z 4 8 R W 5 0 c n k g V H l w Z T 0 i R m l s b E x h c 3 R V c G R h d G V k I i B W Y W x 1 Z T 0 i Z D I w M j M t M T E t M T R U M T M 6 M z c 6 M z E u N j c y M j M y O F o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T c G l r Z V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U 3 B p a 2 V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R X J y b 3 J D b 3 V u d C I g V m F s d W U 9 I m w w I i A v P j x F b n R y e S B U e X B l P S J G a W x s T G F z d F V w Z G F 0 Z W Q i I F Z h b H V l P S J k M j A y M y 0 x M S 0 x N F Q x M z o z N z o z M S 4 3 M z I 4 O D M 1 W i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U 3 B p a 2 V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1 N w a W t l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T G F z d F V w Z G F 0 Z W Q i I F Z h b H V l P S J k M j A y M y 0 x M S 0 x N F Q x M z o z N z o y O S 4 w N T Y 3 O T g z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0 N S I g L z 4 8 R W 5 0 c n k g V H l w Z T 0 i Q W R k Z W R U b 0 R h d G F N b 2 R l b C I g V m F s d W U 9 I m w x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M Y X N 0 V X B k Y X R l Z C I g V m F s d W U 9 I m Q y M D I z L T E x L T E 0 V D E z O j M 3 O j I 5 L j A 3 M D k 2 M z l a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g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3 B p a 2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I 0 L j Q 2 M D c 2 N T h a I i A v P j x F b n R y e S B U e X B l P S J G a W x s R X J y b 3 J D b 2 R l I i B W Y W x 1 Z T 0 i c 1 V u a 2 5 v d 2 4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N D A u N D I 5 N z A 0 N l o i I C 8 + P E V u d H J 5 I F R 5 c G U 9 I k Z p b G x F c n J v c k N v Z G U i I F Z h b H V l P S J z V W 5 r b m 9 3 b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1 N y 4 z M z U w N T Q 1 W i I g L z 4 8 R W 5 0 c n k g V H l w Z T 0 i R m l s b E V y c m 9 y Q 2 9 k Z S I g V m F s d W U 9 I n N V b m t u b 3 d u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x O j A 3 L j c 1 M D c 1 M j N a I i A v P j x F b n R y e S B U e X B l P S J G a W x s R X J y b 3 J D b 2 R l I i B W Y W x 1 Z T 0 i c 1 V u a 2 5 v d 2 4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E 6 M T Y u N j Y 2 M j U 4 M V o i I C 8 + P E V u d H J 5 I F R 5 c G U 9 I k Z p b G x F c n J v c k N v Z G U i I F Z h b H V l P S J z V W 5 r b m 9 3 b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T o z M i 4 z N z E w N T U 1 W i I g L z 4 8 R W 5 0 c n k g V H l w Z T 0 i R m l s b E N v b H V t b l R 5 c G V z I i B W Y W x 1 Z T 0 i c 0 F B Q U F B Q U F E Q X d Z R 0 J n T U R B d 0 1 B Q U F B Q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U 2 V y d m V W Y W w m c X V v d D s s J n F 1 b 3 Q 7 U V 9 T Z X J 2 Z S 5 l Z G E m c X V v d D s s J n F 1 b 3 Q 7 U V 9 T Z X J 2 Z S 7 l p K f l i I b p o Z 4 m c X V v d D s s J n F 1 b 3 Q 7 U V 9 T Z X J 2 Z S 7 l s Z 7 m g K c m c X V v d D s s J n F 1 b 3 Q 7 U V 9 T Z X J 2 Z S 7 o i b I m c X V v d D s s J n F 1 b 3 Q 7 U V 9 T Z X J 2 Z S 7 j g 5 H j g 6 / j g 7 w m c X V v d D s s J n F 1 b 3 Q 7 U V 9 T Z X J 2 Z S 7 o o 5 z m r a M m c X V v d D s s J n F 1 b 3 Q 7 U V 9 T Z X J 2 Z S 7 l v L f l j J Y m c X V v d D s s J n F 1 b 3 Q 7 U V 9 T Z X J 2 Z S 7 l v L f l j J b o o 5 z m r a M m c X V v d D s s J n F 1 b 3 Q 7 U V 9 T Z X J 2 Z S 7 j g q r j g 7 z j g 4 j j g q L j g q / j g 4 b j g q P j g 5 Y m c X V v d D s s J n F 1 b 3 Q 7 U V 9 T Z X J 2 Z S 7 j g Z 3 j g a 7 k u 5 b o o 5 z m r a P p o I X n m 6 4 m c X V v d D s s J n F 1 b 3 Q 7 U V 9 T Z X J 2 Z S 7 j g Z 3 j g a 7 k u 5 b o o 5 z m r a P l g K Q m c X V v d D s s J n F 1 b 3 Q 7 6 I O 9 5 Y q b K + O C u e O C r e O D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y v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y v j g r n j g q 3 j g 6 s s M T d 9 J n F 1 b 3 Q 7 X S w m c X V v d D t S Z W x h d G l v b n N o a X B J b m Z v J n F 1 b 3 Q 7 O l t d f S I g L z 4 8 R W 5 0 c n k g V H l w Z T 0 i U X V l c n l J R C I g V m F s d W U 9 I n N k O W V h N D d i N y 1 h N D A 2 L T Q y O D U t Y j k x N C 0 5 Z m Y x N G E 3 N W Y x O G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+ S 6 l e m X p e W x s V 9 T Z X J 2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8 l R T U l Q j E l O T U l R T k l O T Y l O E I l R T M l O D E l O T U l R T M l O D I l O E M l R T M l O D E l O U Y l M j B R X 1 N l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M 1 Q x M j o 0 O T o w M y 4 2 N j M y M j I w W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X 1 N l c n Z l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B f U 2 V y d m U v J U U 1 J U I x J T k 1 J U U 5 J T k 2 J T h C J U U z J T g x J T k 1 J U U z J T g y J T h D J U U z J T g x J T l G J T I w U V 9 T Z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M 1 Q x M j o 0 O T o w M y 4 2 N j k y M T Q x W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X 1 N l c n Z l L y V F N S V C M S U 5 N S V F O S U 5 N i U 4 Q i V F M y U 4 M S U 5 N S V F M y U 4 M i U 4 Q y V F M y U 4 M S U 5 R i U y M F F f U 2 V y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z V D E y O j Q 5 O j A z L j Y 5 M D M 1 M j J a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d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d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1 9 T Z X J 2 Z S 8 l R T U l Q j E l O T U l R T k l O T Y l O E I l R T M l O D E l O T U l R T M l O D I l O E M l R T M l O D E l O U Y l M j B R X 1 N l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P a 4 K X N y n T J o k V S 0 6 h 6 c 1 e b x L Q S y k d Y A 6 t b H o b F F B F y q A A A A A A 6 A A A A A A g A A I A A A A L 0 U F G n O l 8 x U 7 r s e / d P f 5 + g E R A U u W I v o Z G f 4 a k s 1 V 6 q Y U A A A A M k m v M g C / 1 q 6 7 A L E d D t 8 l G Z E T d 6 n n W / o q d w j 8 o 5 B 2 q B a s v 1 W 9 G g D j J N Z i d I 6 b k d 8 9 Y k + 1 w m 8 j Z n 6 w V g N / N T g F 4 L Z O 9 7 C 6 k C + M B 8 d A R F f o H B w Q A A A A K R A t P Q w e Y G 4 f R + M k w d j b Q h t g u e v b w G W y u K k E U p U V X K O S B d v B 0 s 1 r Y F V Q y r P R c 9 1 g 5 a 9 P 1 K S F N I C c B D x i / H S B Z 0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2023-11-14T13:39:04Z</dcterms:modified>
</cp:coreProperties>
</file>